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10.69.7.18\share\☆少子化対策課M,Nドライブ移行用☆\Ｍドライブ（3月28-29退避）\平成31年度\保育支援係\C保育関係\c保育士関係\キャリアアップ研修\■処遇改善等加算Ⅱに係る取扱要領\R7改正\02 最終データ\別紙２様式\"/>
    </mc:Choice>
  </mc:AlternateContent>
  <xr:revisionPtr revIDLastSave="0" documentId="13_ncr:1_{A3954AE4-32F6-4DE2-9BD2-8A10B9D7EE2F}" xr6:coauthVersionLast="47" xr6:coauthVersionMax="47" xr10:uidLastSave="{00000000-0000-0000-0000-000000000000}"/>
  <bookViews>
    <workbookView xWindow="-120" yWindow="-120" windowWidth="29040" windowHeight="15720" xr2:uid="{00000000-000D-0000-FFFF-FFFF00000000}"/>
  </bookViews>
  <sheets>
    <sheet name="＜R7＞【別紙２様式第1号】研修受講歴証明書（幼稚園）" sheetId="6" r:id="rId1"/>
    <sheet name="＜R8以降＞【別紙２様式第1号】研修受講歴証明書（幼稚園）" sheetId="7" r:id="rId2"/>
  </sheets>
  <definedNames>
    <definedName name="_xlnm.Print_Area" localSheetId="0">'＜R7＞【別紙２様式第1号】研修受講歴証明書（幼稚園）'!$A$1:$N$33</definedName>
    <definedName name="_xlnm.Print_Area" localSheetId="1">'＜R8以降＞【別紙２様式第1号】研修受講歴証明書（幼稚園）'!$A$1:$N$33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7" l="1"/>
  <c r="B38" i="7"/>
  <c r="P28" i="7"/>
  <c r="O28" i="7"/>
  <c r="P27" i="7"/>
  <c r="O27" i="7"/>
  <c r="P26" i="7"/>
  <c r="O26" i="7"/>
  <c r="P25" i="7"/>
  <c r="O25" i="7"/>
  <c r="P24" i="7"/>
  <c r="O24" i="7"/>
  <c r="P23" i="7"/>
  <c r="O23" i="7"/>
  <c r="P22" i="7"/>
  <c r="O22" i="7"/>
  <c r="P21" i="7"/>
  <c r="O21" i="7"/>
  <c r="P20" i="7"/>
  <c r="O20" i="7"/>
  <c r="P19" i="7"/>
  <c r="O19" i="7"/>
  <c r="P18" i="7"/>
  <c r="O18" i="7"/>
  <c r="P17" i="7"/>
  <c r="O17" i="7"/>
  <c r="P16" i="7"/>
  <c r="O16" i="7"/>
  <c r="P15" i="7"/>
  <c r="O15" i="7"/>
  <c r="P14" i="7"/>
  <c r="O14" i="7"/>
  <c r="P13" i="7"/>
  <c r="O13" i="7"/>
  <c r="P12" i="7"/>
  <c r="O12" i="7"/>
  <c r="L5" i="7"/>
  <c r="K5" i="7"/>
  <c r="L4" i="7"/>
  <c r="K4" i="7"/>
  <c r="C38" i="6"/>
  <c r="B38" i="6"/>
  <c r="P28" i="6"/>
  <c r="O28" i="6"/>
  <c r="P27" i="6"/>
  <c r="O27" i="6"/>
  <c r="P26" i="6"/>
  <c r="O26" i="6"/>
  <c r="P25" i="6"/>
  <c r="O25" i="6"/>
  <c r="P24" i="6"/>
  <c r="O24" i="6"/>
  <c r="P23" i="6"/>
  <c r="O23" i="6"/>
  <c r="P22" i="6"/>
  <c r="O22" i="6"/>
  <c r="P21" i="6"/>
  <c r="O21" i="6"/>
  <c r="P20" i="6"/>
  <c r="O20" i="6"/>
  <c r="P19" i="6"/>
  <c r="O19" i="6"/>
  <c r="P18" i="6"/>
  <c r="O18" i="6"/>
  <c r="P17" i="6"/>
  <c r="O17" i="6"/>
  <c r="P16" i="6"/>
  <c r="O16" i="6"/>
  <c r="P15" i="6"/>
  <c r="O15" i="6"/>
  <c r="P14" i="6"/>
  <c r="O14" i="6"/>
  <c r="K5" i="6" s="1"/>
  <c r="P13" i="6"/>
  <c r="O13" i="6"/>
  <c r="P12" i="6"/>
  <c r="O12" i="6"/>
  <c r="N6" i="6"/>
  <c r="L5" i="6"/>
  <c r="L6" i="6" s="1"/>
  <c r="L4" i="6"/>
  <c r="K4" i="6"/>
  <c r="M4" i="6" s="1"/>
  <c r="M5" i="7" l="1"/>
  <c r="V3" i="7" s="1"/>
  <c r="K6" i="7"/>
  <c r="L6" i="7"/>
  <c r="M4" i="7"/>
  <c r="T4" i="6"/>
  <c r="T2" i="6"/>
  <c r="U2" i="6" s="1"/>
  <c r="T3" i="6"/>
  <c r="M5" i="6"/>
  <c r="K6" i="6"/>
  <c r="M6" i="6" s="1"/>
  <c r="M6" i="7" l="1"/>
  <c r="X5" i="7" s="1"/>
  <c r="V2" i="7"/>
  <c r="W2" i="7" s="1"/>
  <c r="V4" i="7"/>
  <c r="E38" i="7"/>
  <c r="T3" i="7"/>
  <c r="T4" i="7"/>
  <c r="T2" i="7"/>
  <c r="U2" i="7" s="1"/>
  <c r="X6" i="6"/>
  <c r="Y6" i="6" s="1"/>
  <c r="X7" i="6"/>
  <c r="Y7" i="6" s="1"/>
  <c r="X5" i="6"/>
  <c r="Y5" i="6" s="1"/>
  <c r="X2" i="6"/>
  <c r="Y2" i="6" s="1"/>
  <c r="X4" i="6"/>
  <c r="Y4" i="6" s="1"/>
  <c r="D38" i="6"/>
  <c r="X8" i="6"/>
  <c r="Y8" i="6" s="1"/>
  <c r="X9" i="6"/>
  <c r="Y9" i="6" s="1"/>
  <c r="X3" i="6"/>
  <c r="Y3" i="6" s="1"/>
  <c r="E38" i="6"/>
  <c r="V2" i="6"/>
  <c r="W2" i="6" s="1"/>
  <c r="V4" i="6"/>
  <c r="V3" i="6"/>
  <c r="Y2" i="7" l="1"/>
  <c r="Y9" i="7" s="1"/>
  <c r="X7" i="7"/>
  <c r="D38" i="7"/>
  <c r="X9" i="7"/>
  <c r="X8" i="7"/>
  <c r="X6" i="7"/>
  <c r="X3" i="7"/>
  <c r="Y3" i="7" s="1"/>
  <c r="X2" i="7"/>
  <c r="X4" i="7"/>
  <c r="Y4" i="7" s="1"/>
  <c r="N6" i="7" l="1"/>
  <c r="Y5" i="7"/>
  <c r="Y7" i="7"/>
  <c r="Y8" i="7"/>
  <c r="Y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6" authorId="0" shapeId="0" xr:uid="{74A48E01-6CD0-4A8A-BAD4-15FA4E6E9005}">
      <text>
        <r>
          <rPr>
            <sz val="11"/>
            <color theme="1"/>
            <rFont val="HGｺﾞｼｯｸM"/>
            <family val="3"/>
            <charset val="128"/>
          </rPr>
          <t>園内研修は
若手リーダーで4時間、
中核リーダー及び専門リーダー等で15時間しか算入することができない。</t>
        </r>
      </text>
    </comment>
    <comment ref="F10" authorId="0" shapeId="0" xr:uid="{E5FBE771-3B81-4A91-8A6B-4E15A75FD513}">
      <text>
        <r>
          <rPr>
            <sz val="11"/>
            <color theme="1"/>
            <rFont val="HGｺﾞｼｯｸM"/>
            <family val="3"/>
            <charset val="128"/>
          </rPr>
          <t>マネジメント分野に係る研修の場合は○を選択</t>
        </r>
      </text>
    </comment>
    <comment ref="J10" authorId="0" shapeId="0" xr:uid="{A98DEFC4-2F69-447B-9491-123FE0A0921E}">
      <text>
        <r>
          <rPr>
            <sz val="11"/>
            <color theme="1"/>
            <rFont val="HGｺﾞｼｯｸM"/>
            <family val="3"/>
            <charset val="128"/>
          </rPr>
          <t>園内研修の場合は○を選択</t>
        </r>
      </text>
    </comment>
    <comment ref="K10" authorId="0" shapeId="0" xr:uid="{C4B38EE5-D67B-4635-AF9D-32A0188F6F46}">
      <text>
        <r>
          <rPr>
            <sz val="11"/>
            <color theme="1"/>
            <rFont val="HGｺﾞｼｯｸM"/>
            <family val="3"/>
            <charset val="128"/>
          </rPr>
          <t>認定番号が付与されている園内研修を受講した場合は記載してください。</t>
        </r>
      </text>
    </comment>
    <comment ref="L10" authorId="0" shapeId="0" xr:uid="{4F2CAB80-6129-4276-A67F-03923F09F4BC}">
      <text>
        <r>
          <rPr>
            <sz val="11"/>
            <color theme="1"/>
            <rFont val="HGｺﾞｼｯｸM"/>
            <family val="3"/>
            <charset val="128"/>
          </rPr>
          <t>修了証の当初発行日を記載。
研修の修了証が発行されていない場合や再発行日しか修了証に記載されていない場合は、最終受講日を記載。</t>
        </r>
      </text>
    </comment>
    <comment ref="G11" authorId="0" shapeId="0" xr:uid="{95EE6215-0341-4ECE-A749-CBA1A38A15A9}">
      <text>
        <r>
          <rPr>
            <sz val="11"/>
            <color theme="1"/>
            <rFont val="HGｺﾞｼｯｸM"/>
            <family val="3"/>
            <charset val="128"/>
          </rPr>
          <t>受講したマネジメント分野の研修が「要領等を踏まえ教育・保育の質を高めるための技能・知識の向上を目的とした研修」である場合は○を選択</t>
        </r>
        <r>
          <rPr>
            <sz val="11"/>
            <color theme="1"/>
            <rFont val="游ゴシック"/>
            <family val="3"/>
            <charset val="128"/>
          </rPr>
          <t xml:space="preserve">
</t>
        </r>
      </text>
    </comment>
    <comment ref="H11" authorId="0" shapeId="0" xr:uid="{F2BC5A25-8D70-4D5B-BF23-29B6BE631C42}">
      <text>
        <r>
          <rPr>
            <sz val="11"/>
            <color theme="1"/>
            <rFont val="HGｺﾞｼｯｸM"/>
            <family val="3"/>
            <charset val="128"/>
          </rPr>
          <t>受講した研修が「保育士等キャリアアップ研修」のマネジメント研修の場合は○を選択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6" authorId="0" shapeId="0" xr:uid="{09A55303-9C27-446F-9AAD-CC977E17560D}">
      <text>
        <r>
          <rPr>
            <sz val="11"/>
            <color theme="1"/>
            <rFont val="HGｺﾞｼｯｸM"/>
            <family val="3"/>
            <charset val="128"/>
          </rPr>
          <t>園内研修は
若手リーダーで4時間、
中核リーダー及び専門リーダー等で15時間しか算入することができない。</t>
        </r>
      </text>
    </comment>
    <comment ref="F10" authorId="0" shapeId="0" xr:uid="{DBB93222-8C32-4428-AA6A-5DAFCAE6A8F1}">
      <text>
        <r>
          <rPr>
            <sz val="11"/>
            <color theme="1"/>
            <rFont val="HGｺﾞｼｯｸM"/>
            <family val="3"/>
            <charset val="128"/>
          </rPr>
          <t>マネジメント分野に係る研修の場合は○を選択</t>
        </r>
      </text>
    </comment>
    <comment ref="J10" authorId="0" shapeId="0" xr:uid="{7DCB02B6-02DF-4692-BDE0-FB52E12E1F60}">
      <text>
        <r>
          <rPr>
            <sz val="11"/>
            <color theme="1"/>
            <rFont val="HGｺﾞｼｯｸM"/>
            <family val="3"/>
            <charset val="128"/>
          </rPr>
          <t>園内研修の場合は○を選択</t>
        </r>
      </text>
    </comment>
    <comment ref="K10" authorId="0" shapeId="0" xr:uid="{00704403-5C07-4ED8-8FF5-507F04223AFA}">
      <text>
        <r>
          <rPr>
            <sz val="11"/>
            <color theme="1"/>
            <rFont val="HGｺﾞｼｯｸM"/>
            <family val="3"/>
            <charset val="128"/>
          </rPr>
          <t>認定番号が付与されている園内研修を受講した場合は記載してください。</t>
        </r>
      </text>
    </comment>
    <comment ref="L10" authorId="0" shapeId="0" xr:uid="{F187650B-84AE-463E-8777-FCEE12ADCB00}">
      <text>
        <r>
          <rPr>
            <sz val="11"/>
            <color theme="1"/>
            <rFont val="HGｺﾞｼｯｸM"/>
            <family val="3"/>
            <charset val="128"/>
          </rPr>
          <t>修了証の当初発行日を記載。
研修の修了証が発行されていない場合や再発行日しか修了証に記載されていない場合は、最終受講日を記載。</t>
        </r>
      </text>
    </comment>
    <comment ref="G11" authorId="0" shapeId="0" xr:uid="{A32B671C-0DE0-4E99-988B-4F048856DB7B}">
      <text>
        <r>
          <rPr>
            <sz val="11"/>
            <color theme="1"/>
            <rFont val="HGｺﾞｼｯｸM"/>
            <family val="3"/>
            <charset val="128"/>
          </rPr>
          <t>受講したマネジメント分野の研修が「要領等を踏まえ教育・保育の質を高めるための技能・知識の向上を目的とした研修」である場合は○を選択</t>
        </r>
        <r>
          <rPr>
            <sz val="11"/>
            <color theme="1"/>
            <rFont val="游ゴシック"/>
            <family val="3"/>
            <charset val="128"/>
          </rPr>
          <t xml:space="preserve">
</t>
        </r>
      </text>
    </comment>
    <comment ref="H11" authorId="0" shapeId="0" xr:uid="{AF051107-A68F-48DD-9707-91A723B15DFD}">
      <text>
        <r>
          <rPr>
            <sz val="11"/>
            <color theme="1"/>
            <rFont val="HGｺﾞｼｯｸM"/>
            <family val="3"/>
            <charset val="128"/>
          </rPr>
          <t>受講した研修が「保育士等キャリアアップ研修」のマネジメント研修の場合は○を選択</t>
        </r>
      </text>
    </comment>
  </commentList>
</comments>
</file>

<file path=xl/sharedStrings.xml><?xml version="1.0" encoding="utf-8"?>
<sst xmlns="http://schemas.openxmlformats.org/spreadsheetml/2006/main" count="190" uniqueCount="85">
  <si>
    <t>研修受講歴証明書（幼稚園及び認定こども園）</t>
    <rPh sb="0" eb="2">
      <t>ケンシュウ</t>
    </rPh>
    <rPh sb="2" eb="4">
      <t>ジュコウ</t>
    </rPh>
    <rPh sb="4" eb="5">
      <t>レキ</t>
    </rPh>
    <rPh sb="5" eb="8">
      <t>ショウメイショ</t>
    </rPh>
    <rPh sb="9" eb="12">
      <t>ヨウチエン</t>
    </rPh>
    <rPh sb="12" eb="13">
      <t>オヨ</t>
    </rPh>
    <rPh sb="14" eb="16">
      <t>ニンテイ</t>
    </rPh>
    <rPh sb="19" eb="20">
      <t>エン</t>
    </rPh>
    <phoneticPr fontId="1"/>
  </si>
  <si>
    <t>マネジメント以外の分野</t>
    <rPh sb="6" eb="8">
      <t>イガイ</t>
    </rPh>
    <rPh sb="9" eb="11">
      <t>ブンヤ</t>
    </rPh>
    <phoneticPr fontId="1"/>
  </si>
  <si>
    <t>以上のとおり、当該職員が研修を受講していることを証明します。</t>
    <rPh sb="0" eb="2">
      <t>イジョウ</t>
    </rPh>
    <rPh sb="7" eb="9">
      <t>トウガイ</t>
    </rPh>
    <rPh sb="9" eb="11">
      <t>ショクイン</t>
    </rPh>
    <rPh sb="12" eb="14">
      <t>ケンシュウ</t>
    </rPh>
    <rPh sb="15" eb="17">
      <t>ジュコウ</t>
    </rPh>
    <rPh sb="24" eb="26">
      <t>ショウメイ</t>
    </rPh>
    <phoneticPr fontId="1"/>
  </si>
  <si>
    <t>中核リーダー</t>
    <rPh sb="0" eb="2">
      <t>チュウカク</t>
    </rPh>
    <phoneticPr fontId="1"/>
  </si>
  <si>
    <t>市町村名</t>
    <rPh sb="0" eb="4">
      <t>シチョウソンメイ</t>
    </rPh>
    <phoneticPr fontId="1"/>
  </si>
  <si>
    <t>No.</t>
  </si>
  <si>
    <t>相当する職位</t>
    <rPh sb="0" eb="2">
      <t>ソウトウ</t>
    </rPh>
    <rPh sb="4" eb="6">
      <t>ショクイ</t>
    </rPh>
    <phoneticPr fontId="1"/>
  </si>
  <si>
    <t>職員名</t>
    <rPh sb="0" eb="2">
      <t>ショクイン</t>
    </rPh>
    <rPh sb="2" eb="3">
      <t>メイ</t>
    </rPh>
    <phoneticPr fontId="1"/>
  </si>
  <si>
    <t>施設・事業所名</t>
    <rPh sb="0" eb="2">
      <t>シセツ</t>
    </rPh>
    <rPh sb="3" eb="6">
      <t>ジギョウショ</t>
    </rPh>
    <rPh sb="6" eb="7">
      <t>メイ</t>
    </rPh>
    <phoneticPr fontId="1"/>
  </si>
  <si>
    <t>区分</t>
    <rPh sb="0" eb="2">
      <t>クブン</t>
    </rPh>
    <phoneticPr fontId="1"/>
  </si>
  <si>
    <t>実施主体</t>
    <rPh sb="0" eb="2">
      <t>ジッシ</t>
    </rPh>
    <rPh sb="2" eb="4">
      <t>シュタイ</t>
    </rPh>
    <phoneticPr fontId="1"/>
  </si>
  <si>
    <t>○</t>
  </si>
  <si>
    <t>研修名</t>
    <rPh sb="0" eb="2">
      <t>ケンシュウ</t>
    </rPh>
    <rPh sb="2" eb="3">
      <t>メイ</t>
    </rPh>
    <phoneticPr fontId="1"/>
  </si>
  <si>
    <t>計</t>
    <rPh sb="0" eb="1">
      <t>ケイ</t>
    </rPh>
    <phoneticPr fontId="1"/>
  </si>
  <si>
    <t>専門リーダー</t>
    <rPh sb="0" eb="2">
      <t>センモン</t>
    </rPh>
    <phoneticPr fontId="1"/>
  </si>
  <si>
    <t>園内研修</t>
    <rPh sb="0" eb="2">
      <t>エンナイ</t>
    </rPh>
    <rPh sb="2" eb="4">
      <t>ケンシュウ</t>
    </rPh>
    <phoneticPr fontId="1"/>
  </si>
  <si>
    <t>受講時間数</t>
    <rPh sb="0" eb="2">
      <t>ジュコウ</t>
    </rPh>
    <rPh sb="2" eb="5">
      <t>ジカンスウ</t>
    </rPh>
    <phoneticPr fontId="1"/>
  </si>
  <si>
    <t>テーマ・内容</t>
    <rPh sb="4" eb="6">
      <t>ナイヨウ</t>
    </rPh>
    <phoneticPr fontId="1"/>
  </si>
  <si>
    <t>外部研修</t>
    <rPh sb="0" eb="2">
      <t>ガイブ</t>
    </rPh>
    <rPh sb="2" eb="4">
      <t>ケンシュウ</t>
    </rPh>
    <phoneticPr fontId="1"/>
  </si>
  <si>
    <t>マネジメント分野</t>
    <rPh sb="6" eb="8">
      <t>ブンヤ</t>
    </rPh>
    <phoneticPr fontId="1"/>
  </si>
  <si>
    <t>備考</t>
    <rPh sb="0" eb="2">
      <t>ビコウ</t>
    </rPh>
    <phoneticPr fontId="1"/>
  </si>
  <si>
    <t>マネジ
メント</t>
  </si>
  <si>
    <t>受講時間</t>
    <rPh sb="0" eb="2">
      <t>ジュコウ</t>
    </rPh>
    <rPh sb="2" eb="4">
      <t>ジカン</t>
    </rPh>
    <phoneticPr fontId="1"/>
  </si>
  <si>
    <t>園内研修の
認定番号</t>
    <rPh sb="0" eb="2">
      <t>エンナイ</t>
    </rPh>
    <rPh sb="2" eb="4">
      <t>ケンシュウ</t>
    </rPh>
    <rPh sb="6" eb="10">
      <t>ニンテイバンゴウ</t>
    </rPh>
    <phoneticPr fontId="1"/>
  </si>
  <si>
    <t>証明日</t>
    <rPh sb="0" eb="2">
      <t>ショウメイ</t>
    </rPh>
    <rPh sb="2" eb="3">
      <t>ビ</t>
    </rPh>
    <phoneticPr fontId="1"/>
  </si>
  <si>
    <t>必要な研修を修了して
いるか</t>
  </si>
  <si>
    <t>代表者役職・氏名</t>
    <rPh sb="0" eb="3">
      <t>ダイヒョウシャ</t>
    </rPh>
    <rPh sb="3" eb="5">
      <t>ヤクショク</t>
    </rPh>
    <rPh sb="6" eb="8">
      <t>シメイ</t>
    </rPh>
    <phoneticPr fontId="1"/>
  </si>
  <si>
    <t>マネジメント</t>
  </si>
  <si>
    <t>修了日</t>
    <rPh sb="0" eb="2">
      <t>シュウリョウ</t>
    </rPh>
    <rPh sb="2" eb="3">
      <t>ビ</t>
    </rPh>
    <phoneticPr fontId="1"/>
  </si>
  <si>
    <t>若手リーダー</t>
    <rPh sb="0" eb="2">
      <t>ワカテ</t>
    </rPh>
    <phoneticPr fontId="1"/>
  </si>
  <si>
    <t>×</t>
  </si>
  <si>
    <t>判定</t>
    <rPh sb="0" eb="2">
      <t>ハンテイ</t>
    </rPh>
    <phoneticPr fontId="1"/>
  </si>
  <si>
    <t>その他</t>
    <rPh sb="2" eb="3">
      <t>タ</t>
    </rPh>
    <phoneticPr fontId="1"/>
  </si>
  <si>
    <t>合計</t>
    <rPh sb="0" eb="2">
      <t>ゴウケイ</t>
    </rPh>
    <phoneticPr fontId="1"/>
  </si>
  <si>
    <t>別紙２様式第１号</t>
    <rPh sb="7" eb="8">
      <t>ゴウ</t>
    </rPh>
    <phoneticPr fontId="1"/>
  </si>
  <si>
    <t>教育/保育質の向上</t>
    <rPh sb="0" eb="2">
      <t>キョウイク</t>
    </rPh>
    <rPh sb="3" eb="5">
      <t>ホイク</t>
    </rPh>
    <rPh sb="5" eb="6">
      <t>シツ</t>
    </rPh>
    <rPh sb="7" eb="9">
      <t>コウジョウ</t>
    </rPh>
    <phoneticPr fontId="1"/>
  </si>
  <si>
    <t>算入可能なマネジメント(専門リーダー)</t>
    <rPh sb="0" eb="2">
      <t>サンニュウ</t>
    </rPh>
    <rPh sb="2" eb="4">
      <t>カノウ</t>
    </rPh>
    <rPh sb="12" eb="14">
      <t>センモン</t>
    </rPh>
    <phoneticPr fontId="1"/>
  </si>
  <si>
    <t>算入可能なマネジメント(若手リーダー)</t>
    <rPh sb="0" eb="2">
      <t>サンニュウ</t>
    </rPh>
    <rPh sb="2" eb="4">
      <t>カノウ</t>
    </rPh>
    <rPh sb="12" eb="14">
      <t>ワカテ</t>
    </rPh>
    <phoneticPr fontId="1"/>
  </si>
  <si>
    <t>職員名</t>
    <rPh sb="0" eb="2">
      <t>しょくいん</t>
    </rPh>
    <rPh sb="2" eb="3">
      <t>めい</t>
    </rPh>
    <phoneticPr fontId="1" type="Hiragana"/>
  </si>
  <si>
    <t>相当する職位</t>
    <rPh sb="0" eb="2">
      <t>そうとう</t>
    </rPh>
    <rPh sb="4" eb="6">
      <t>しょくい</t>
    </rPh>
    <phoneticPr fontId="1" type="Hiragana"/>
  </si>
  <si>
    <t>受講時間</t>
    <rPh sb="0" eb="2">
      <t>じゅこう</t>
    </rPh>
    <rPh sb="2" eb="4">
      <t>じかん</t>
    </rPh>
    <phoneticPr fontId="1" type="Hiragana"/>
  </si>
  <si>
    <t>うち、
マネジメント
分野</t>
    <rPh sb="11" eb="13">
      <t>ぶんや</t>
    </rPh>
    <phoneticPr fontId="1" type="Hiragana"/>
  </si>
  <si>
    <t>施設・事業所名</t>
  </si>
  <si>
    <t>↑ここからコピーして、別紙１様式第２号のB列に値で貼り付けてください</t>
    <rPh sb="11" eb="13">
      <t>ベッシ</t>
    </rPh>
    <rPh sb="14" eb="16">
      <t>ヨウシキ</t>
    </rPh>
    <rPh sb="16" eb="17">
      <t>ダイ</t>
    </rPh>
    <rPh sb="18" eb="19">
      <t>ゴウ</t>
    </rPh>
    <rPh sb="21" eb="22">
      <t>レツ</t>
    </rPh>
    <rPh sb="23" eb="24">
      <t>アタイ</t>
    </rPh>
    <rPh sb="25" eb="26">
      <t>ハ</t>
    </rPh>
    <rPh sb="27" eb="28">
      <t>ツ</t>
    </rPh>
    <phoneticPr fontId="1"/>
  </si>
  <si>
    <t>キャリア
アップ</t>
  </si>
  <si>
    <t>新潟市</t>
    <rPh sb="0" eb="2">
      <t>ニイガタ</t>
    </rPh>
    <rPh sb="2" eb="3">
      <t>シ</t>
    </rPh>
    <phoneticPr fontId="1"/>
  </si>
  <si>
    <t>長岡市</t>
    <rPh sb="0" eb="2">
      <t>ナガオカ</t>
    </rPh>
    <rPh sb="2" eb="3">
      <t>シ</t>
    </rPh>
    <phoneticPr fontId="1"/>
  </si>
  <si>
    <t>三条市</t>
    <rPh sb="0" eb="3">
      <t>サンジョウシ</t>
    </rPh>
    <phoneticPr fontId="1"/>
  </si>
  <si>
    <t>柏崎市</t>
    <rPh sb="0" eb="3">
      <t>カシワザキシ</t>
    </rPh>
    <phoneticPr fontId="1"/>
  </si>
  <si>
    <t>新発田市</t>
    <rPh sb="0" eb="4">
      <t>シバタシ</t>
    </rPh>
    <phoneticPr fontId="1"/>
  </si>
  <si>
    <t>小千谷市</t>
    <rPh sb="0" eb="4">
      <t>オヂヤシ</t>
    </rPh>
    <phoneticPr fontId="1"/>
  </si>
  <si>
    <t>加茂市</t>
    <rPh sb="0" eb="3">
      <t>カモシ</t>
    </rPh>
    <phoneticPr fontId="1"/>
  </si>
  <si>
    <t>十日町市</t>
    <rPh sb="0" eb="4">
      <t>トオカマチシ</t>
    </rPh>
    <phoneticPr fontId="1"/>
  </si>
  <si>
    <t>見附市</t>
    <rPh sb="0" eb="3">
      <t>ミツケシ</t>
    </rPh>
    <phoneticPr fontId="1"/>
  </si>
  <si>
    <t>村上市</t>
    <rPh sb="0" eb="3">
      <t>ムラカミシ</t>
    </rPh>
    <phoneticPr fontId="1"/>
  </si>
  <si>
    <t>燕市</t>
    <rPh sb="0" eb="2">
      <t>ツバメシ</t>
    </rPh>
    <phoneticPr fontId="1"/>
  </si>
  <si>
    <t>糸魚川市</t>
    <rPh sb="0" eb="4">
      <t>イトイガワシ</t>
    </rPh>
    <phoneticPr fontId="1"/>
  </si>
  <si>
    <t>妙高市</t>
    <rPh sb="0" eb="3">
      <t>ミョウコウシ</t>
    </rPh>
    <phoneticPr fontId="1"/>
  </si>
  <si>
    <t>五泉市</t>
    <rPh sb="0" eb="3">
      <t>ゴセンシ</t>
    </rPh>
    <phoneticPr fontId="1"/>
  </si>
  <si>
    <t>上越市</t>
    <rPh sb="0" eb="3">
      <t>ジョウエツシ</t>
    </rPh>
    <phoneticPr fontId="1"/>
  </si>
  <si>
    <t>阿賀野市</t>
    <rPh sb="0" eb="4">
      <t>アガノシ</t>
    </rPh>
    <phoneticPr fontId="1"/>
  </si>
  <si>
    <t>佐渡市</t>
    <rPh sb="0" eb="3">
      <t>サドシ</t>
    </rPh>
    <phoneticPr fontId="1"/>
  </si>
  <si>
    <t>魚沼市</t>
    <rPh sb="0" eb="3">
      <t>ウオヌマシ</t>
    </rPh>
    <phoneticPr fontId="1"/>
  </si>
  <si>
    <t>南魚沼市</t>
    <rPh sb="0" eb="4">
      <t>ミナミウオヌマシ</t>
    </rPh>
    <phoneticPr fontId="1"/>
  </si>
  <si>
    <t>胎内市</t>
    <rPh sb="0" eb="3">
      <t>タイナイシ</t>
    </rPh>
    <phoneticPr fontId="1"/>
  </si>
  <si>
    <t>聖籠町</t>
    <rPh sb="0" eb="3">
      <t>セイロウマチ</t>
    </rPh>
    <phoneticPr fontId="1"/>
  </si>
  <si>
    <t>弥彦村</t>
    <rPh sb="0" eb="3">
      <t>ヤヒコムラ</t>
    </rPh>
    <phoneticPr fontId="1"/>
  </si>
  <si>
    <t>田上町</t>
    <rPh sb="0" eb="3">
      <t>タガミマチ</t>
    </rPh>
    <phoneticPr fontId="1"/>
  </si>
  <si>
    <t>阿賀町</t>
    <rPh sb="0" eb="3">
      <t>アガマチ</t>
    </rPh>
    <phoneticPr fontId="1"/>
  </si>
  <si>
    <t>出雲崎町</t>
    <rPh sb="0" eb="4">
      <t>イズモザキマチ</t>
    </rPh>
    <phoneticPr fontId="1"/>
  </si>
  <si>
    <t>湯沢町</t>
    <rPh sb="0" eb="3">
      <t>ユザワマチ</t>
    </rPh>
    <phoneticPr fontId="1"/>
  </si>
  <si>
    <t>津南町</t>
    <rPh sb="0" eb="3">
      <t>ツナンマチ</t>
    </rPh>
    <phoneticPr fontId="1"/>
  </si>
  <si>
    <t>関川村</t>
    <rPh sb="0" eb="3">
      <t>セキカワムラ</t>
    </rPh>
    <phoneticPr fontId="1"/>
  </si>
  <si>
    <t>刈羽村</t>
    <rPh sb="0" eb="3">
      <t>カリワムラ</t>
    </rPh>
    <phoneticPr fontId="1"/>
  </si>
  <si>
    <t>粟島浦村</t>
    <rPh sb="0" eb="4">
      <t>アワシマウラムラ</t>
    </rPh>
    <phoneticPr fontId="1"/>
  </si>
  <si>
    <r>
      <t>＜令和７</t>
    </r>
    <r>
      <rPr>
        <b/>
        <sz val="14"/>
        <color theme="1"/>
        <rFont val="HGｺﾞｼｯｸM"/>
        <family val="3"/>
        <charset val="128"/>
      </rPr>
      <t>年度＞</t>
    </r>
    <rPh sb="1" eb="3">
      <t>レイワ</t>
    </rPh>
    <rPh sb="4" eb="6">
      <t>ネンド</t>
    </rPh>
    <phoneticPr fontId="1"/>
  </si>
  <si>
    <t>園長</t>
    <rPh sb="0" eb="2">
      <t>エンチョウ</t>
    </rPh>
    <phoneticPr fontId="1"/>
  </si>
  <si>
    <t>副園長</t>
    <rPh sb="0" eb="3">
      <t>フクエンチョウ</t>
    </rPh>
    <phoneticPr fontId="1"/>
  </si>
  <si>
    <t>教頭</t>
    <rPh sb="0" eb="2">
      <t>キョウトウ</t>
    </rPh>
    <phoneticPr fontId="1"/>
  </si>
  <si>
    <t>主幹教諭</t>
    <rPh sb="0" eb="4">
      <t>シュカンキョウユ</t>
    </rPh>
    <phoneticPr fontId="1"/>
  </si>
  <si>
    <t>主幹保育教諭</t>
    <rPh sb="0" eb="2">
      <t>シュカン</t>
    </rPh>
    <rPh sb="2" eb="4">
      <t>ホイク</t>
    </rPh>
    <rPh sb="4" eb="6">
      <t>キョウユ</t>
    </rPh>
    <phoneticPr fontId="1"/>
  </si>
  <si>
    <t>なお、受講状況は受講状況確認書類を職員から提出させた上で確認しており、市町村又は県が求める場合は受講状況確認書類を提示又は提出します。</t>
    <rPh sb="3" eb="5">
      <t>ジュコウ</t>
    </rPh>
    <rPh sb="5" eb="7">
      <t>ジョウキョウ</t>
    </rPh>
    <rPh sb="17" eb="19">
      <t>ショクイン</t>
    </rPh>
    <rPh sb="21" eb="23">
      <t>テイシュツ</t>
    </rPh>
    <rPh sb="26" eb="27">
      <t>ウエ</t>
    </rPh>
    <rPh sb="28" eb="30">
      <t>カクニン</t>
    </rPh>
    <rPh sb="35" eb="37">
      <t>シチョウ</t>
    </rPh>
    <rPh sb="37" eb="38">
      <t>ムラ</t>
    </rPh>
    <rPh sb="38" eb="39">
      <t>マタ</t>
    </rPh>
    <rPh sb="40" eb="41">
      <t>ケン</t>
    </rPh>
    <rPh sb="42" eb="43">
      <t>モト</t>
    </rPh>
    <rPh sb="45" eb="47">
      <t>バアイ</t>
    </rPh>
    <rPh sb="57" eb="59">
      <t>テイジ</t>
    </rPh>
    <rPh sb="59" eb="60">
      <t>マタ</t>
    </rPh>
    <rPh sb="61" eb="63">
      <t>テイシュツ</t>
    </rPh>
    <phoneticPr fontId="1"/>
  </si>
  <si>
    <t>令和７年○月○日</t>
    <rPh sb="0" eb="2">
      <t>レイワ</t>
    </rPh>
    <rPh sb="3" eb="4">
      <t>ネン</t>
    </rPh>
    <rPh sb="5" eb="6">
      <t>ガツ</t>
    </rPh>
    <rPh sb="7" eb="8">
      <t>ニチ</t>
    </rPh>
    <phoneticPr fontId="1"/>
  </si>
  <si>
    <t>コピーここまで↑</t>
    <phoneticPr fontId="1"/>
  </si>
  <si>
    <r>
      <t>＜令和８</t>
    </r>
    <r>
      <rPr>
        <b/>
        <sz val="14"/>
        <color theme="1"/>
        <rFont val="HGｺﾞｼｯｸM"/>
        <family val="3"/>
        <charset val="128"/>
      </rPr>
      <t>年度＞</t>
    </r>
    <rPh sb="1" eb="3">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</si>
</sst>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時間&quot;"/>
    <numFmt numFmtId="177" formatCode="0&quot;時間&quot;"/>
    <numFmt numFmtId="178" formatCode="[$-411]ge\.m\.d;@"/>
  </numFmts>
  <fonts count="14" x14ac:knownFonts="1">
    <font>
      <sz val="11"/>
      <color theme="1"/>
      <name val="游ゴシック"/>
      <family val="3"/>
      <scheme val="minor"/>
    </font>
    <font>
      <sz val="6"/>
      <name val="游ゴシック"/>
      <family val="3"/>
    </font>
    <font>
      <sz val="11"/>
      <color theme="1"/>
      <name val="HGｺﾞｼｯｸM"/>
      <family val="3"/>
    </font>
    <font>
      <b/>
      <sz val="14"/>
      <color theme="1"/>
      <name val="HGｺﾞｼｯｸM"/>
      <family val="3"/>
    </font>
    <font>
      <sz val="12"/>
      <color theme="1"/>
      <name val="HGｺﾞｼｯｸM"/>
      <family val="3"/>
    </font>
    <font>
      <sz val="14"/>
      <color theme="1"/>
      <name val="HGｺﾞｼｯｸM"/>
      <family val="3"/>
    </font>
    <font>
      <sz val="9"/>
      <color theme="1"/>
      <name val="HGｺﾞｼｯｸM"/>
      <family val="3"/>
    </font>
    <font>
      <sz val="10"/>
      <color theme="1"/>
      <name val="HGｺﾞｼｯｸM"/>
      <family val="3"/>
    </font>
    <font>
      <sz val="10"/>
      <color theme="1"/>
      <name val="游ゴシック"/>
      <family val="3"/>
      <scheme val="minor"/>
    </font>
    <font>
      <b/>
      <sz val="14"/>
      <color theme="1"/>
      <name val="HGｺﾞｼｯｸM"/>
      <family val="3"/>
      <charset val="128"/>
    </font>
    <font>
      <sz val="11"/>
      <color theme="1"/>
      <name val="HGｺﾞｼｯｸM"/>
      <family val="3"/>
      <charset val="128"/>
    </font>
    <font>
      <sz val="11"/>
      <color theme="1"/>
      <name val="游ゴシック"/>
      <family val="3"/>
      <charset val="128"/>
    </font>
    <font>
      <sz val="6"/>
      <name val="游ゴシック"/>
      <family val="3"/>
      <charset val="128"/>
      <scheme val="minor"/>
    </font>
    <font>
      <b/>
      <sz val="11"/>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BE"/>
        <bgColor indexed="64"/>
      </patternFill>
    </fill>
    <fill>
      <patternFill patternType="solid">
        <fgColor rgb="FFFFE9FF"/>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DDEBF7"/>
        <bgColor indexed="64"/>
      </patternFill>
    </fill>
  </fills>
  <borders count="45">
    <border>
      <left/>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auto="1"/>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auto="1"/>
      </bottom>
      <diagonal/>
    </border>
    <border>
      <left/>
      <right style="thin">
        <color indexed="64"/>
      </right>
      <top style="thin">
        <color indexed="64"/>
      </top>
      <bottom style="thin">
        <color indexed="64"/>
      </bottom>
      <diagonal/>
    </border>
    <border>
      <left style="thin">
        <color indexed="64"/>
      </left>
      <right/>
      <top style="hair">
        <color auto="1"/>
      </top>
      <bottom style="thin">
        <color indexed="64"/>
      </bottom>
      <diagonal/>
    </border>
    <border>
      <left style="thin">
        <color indexed="64"/>
      </left>
      <right/>
      <top style="thin">
        <color indexed="64"/>
      </top>
      <bottom style="hair">
        <color indexed="64"/>
      </bottom>
      <diagonal/>
    </border>
    <border>
      <left style="thin">
        <color indexed="64"/>
      </left>
      <right style="hair">
        <color auto="1"/>
      </right>
      <top style="hair">
        <color indexed="64"/>
      </top>
      <bottom style="thin">
        <color auto="1"/>
      </bottom>
      <diagonal/>
    </border>
    <border>
      <left style="thin">
        <color indexed="64"/>
      </left>
      <right style="hair">
        <color auto="1"/>
      </right>
      <top/>
      <bottom style="hair">
        <color indexed="64"/>
      </bottom>
      <diagonal/>
    </border>
    <border>
      <left style="thin">
        <color indexed="64"/>
      </left>
      <right style="hair">
        <color auto="1"/>
      </right>
      <top style="hair">
        <color indexed="64"/>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right style="hair">
        <color auto="1"/>
      </right>
      <top style="hair">
        <color indexed="64"/>
      </top>
      <bottom style="thin">
        <color auto="1"/>
      </bottom>
      <diagonal/>
    </border>
    <border>
      <left/>
      <right style="hair">
        <color auto="1"/>
      </right>
      <top/>
      <bottom style="hair">
        <color indexed="64"/>
      </bottom>
      <diagonal/>
    </border>
    <border>
      <left/>
      <right style="hair">
        <color auto="1"/>
      </right>
      <top style="hair">
        <color indexed="64"/>
      </top>
      <bottom style="hair">
        <color indexed="64"/>
      </bottom>
      <diagonal/>
    </border>
    <border>
      <left/>
      <right style="thin">
        <color indexed="64"/>
      </right>
      <top style="thin">
        <color indexed="64"/>
      </top>
      <bottom style="hair">
        <color auto="1"/>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auto="1"/>
      </right>
      <top style="thin">
        <color indexed="64"/>
      </top>
      <bottom style="thin">
        <color indexed="64"/>
      </bottom>
      <diagonal/>
    </border>
    <border>
      <left style="thin">
        <color indexed="64"/>
      </left>
      <right style="hair">
        <color auto="1"/>
      </right>
      <top style="thin">
        <color indexed="64"/>
      </top>
      <bottom style="hair">
        <color auto="1"/>
      </bottom>
      <diagonal/>
    </border>
    <border>
      <left style="thin">
        <color indexed="64"/>
      </left>
      <right style="hair">
        <color auto="1"/>
      </right>
      <top/>
      <bottom style="thin">
        <color indexed="64"/>
      </bottom>
      <diagonal/>
    </border>
    <border>
      <left/>
      <right/>
      <top/>
      <bottom style="thin">
        <color auto="1"/>
      </bottom>
      <diagonal/>
    </border>
    <border>
      <left/>
      <right/>
      <top style="thin">
        <color auto="1"/>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22">
    <xf numFmtId="0" fontId="0" fillId="0" borderId="0" xfId="0">
      <alignment vertical="center"/>
    </xf>
    <xf numFmtId="0" fontId="0" fillId="0" borderId="0" xfId="0" applyProtection="1">
      <alignment vertical="center"/>
      <protection locked="0"/>
    </xf>
    <xf numFmtId="0" fontId="2" fillId="0" borderId="0" xfId="0" applyFont="1" applyProtection="1">
      <alignment vertical="center"/>
      <protection locked="0"/>
    </xf>
    <xf numFmtId="0" fontId="3" fillId="0" borderId="0" xfId="0" applyFont="1" applyAlignment="1" applyProtection="1">
      <protection locked="0"/>
    </xf>
    <xf numFmtId="0" fontId="3" fillId="0" borderId="0" xfId="0" applyFont="1" applyProtection="1">
      <alignment vertical="center"/>
      <protection locked="0"/>
    </xf>
    <xf numFmtId="0" fontId="2" fillId="0" borderId="0" xfId="0" applyFont="1" applyAlignment="1" applyProtection="1">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0" fillId="0" borderId="0" xfId="0" applyAlignment="1" applyProtection="1">
      <protection locked="0"/>
    </xf>
    <xf numFmtId="0" fontId="5" fillId="0" borderId="0" xfId="0" applyFont="1" applyAlignment="1" applyProtection="1">
      <protection locked="0"/>
    </xf>
    <xf numFmtId="0" fontId="2" fillId="0" borderId="5" xfId="0" applyFont="1" applyBorder="1" applyAlignment="1" applyProtection="1">
      <alignment horizontal="center" vertical="center"/>
      <protection locked="0"/>
    </xf>
    <xf numFmtId="0" fontId="2" fillId="0" borderId="0" xfId="0" applyFont="1" applyAlignment="1" applyProtection="1">
      <alignment horizontal="center"/>
      <protection locked="0"/>
    </xf>
    <xf numFmtId="0" fontId="2" fillId="0" borderId="1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2" fillId="0" borderId="21"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0" fillId="0" borderId="32" xfId="0" applyBorder="1" applyProtection="1">
      <alignment vertical="center"/>
      <protection locked="0"/>
    </xf>
    <xf numFmtId="0" fontId="2" fillId="0" borderId="0" xfId="0" applyFont="1" applyAlignment="1" applyProtection="1">
      <alignment horizontal="center" vertical="center"/>
      <protection locked="0"/>
    </xf>
    <xf numFmtId="178" fontId="0" fillId="0" borderId="0" xfId="0" applyNumberFormat="1">
      <alignment vertical="center"/>
    </xf>
    <xf numFmtId="57" fontId="0" fillId="0" borderId="0" xfId="0" applyNumberFormat="1">
      <alignment vertical="center"/>
    </xf>
    <xf numFmtId="0" fontId="8" fillId="0" borderId="3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7" fillId="0" borderId="35"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6"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protection locked="0"/>
    </xf>
    <xf numFmtId="0" fontId="2" fillId="0" borderId="27"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4" fillId="0" borderId="0" xfId="0" applyFont="1" applyAlignment="1" applyProtection="1">
      <alignment horizontal="left" vertical="center"/>
      <protection locked="0"/>
    </xf>
    <xf numFmtId="0" fontId="2" fillId="2" borderId="1"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2" fillId="0" borderId="2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2" borderId="33" xfId="0" applyFont="1" applyFill="1" applyBorder="1" applyAlignment="1" applyProtection="1">
      <alignment horizontal="center" vertical="center"/>
      <protection locked="0"/>
    </xf>
    <xf numFmtId="0" fontId="4" fillId="5" borderId="33" xfId="0" applyFont="1" applyFill="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0" fontId="0" fillId="6" borderId="29" xfId="0" applyFill="1" applyBorder="1">
      <alignment vertical="center"/>
    </xf>
    <xf numFmtId="0" fontId="2" fillId="6" borderId="25" xfId="0" applyFont="1" applyFill="1" applyBorder="1" applyAlignment="1">
      <alignment horizontal="right" vertical="center"/>
    </xf>
    <xf numFmtId="0" fontId="2" fillId="6" borderId="33" xfId="0" applyFont="1" applyFill="1" applyBorder="1" applyAlignment="1">
      <alignment horizontal="right" vertical="center"/>
    </xf>
    <xf numFmtId="0" fontId="2" fillId="2" borderId="15"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4" fillId="7" borderId="6" xfId="0" applyFont="1" applyFill="1" applyBorder="1" applyAlignment="1" applyProtection="1">
      <alignment horizontal="center" vertical="center" shrinkToFit="1"/>
      <protection locked="0"/>
    </xf>
    <xf numFmtId="0" fontId="2" fillId="0" borderId="31" xfId="0" applyFont="1" applyBorder="1" applyAlignment="1" applyProtection="1">
      <alignment horizontal="center" vertical="center"/>
      <protection locked="0"/>
    </xf>
    <xf numFmtId="0" fontId="0" fillId="6" borderId="30" xfId="0" applyFill="1" applyBorder="1">
      <alignment vertical="center"/>
    </xf>
    <xf numFmtId="0" fontId="2" fillId="6" borderId="26" xfId="0" applyFont="1" applyFill="1" applyBorder="1" applyAlignment="1">
      <alignment horizontal="right" vertical="center"/>
    </xf>
    <xf numFmtId="0" fontId="2" fillId="6" borderId="34" xfId="0" applyFont="1" applyFill="1" applyBorder="1" applyAlignment="1">
      <alignment horizontal="right" vertical="center"/>
    </xf>
    <xf numFmtId="0" fontId="4" fillId="7" borderId="2" xfId="0" applyFont="1" applyFill="1" applyBorder="1" applyAlignment="1" applyProtection="1">
      <alignment horizontal="center" vertical="center" shrinkToFit="1"/>
      <protection locked="0"/>
    </xf>
    <xf numFmtId="0" fontId="0" fillId="6" borderId="28" xfId="0" applyFill="1" applyBorder="1">
      <alignment vertical="center"/>
    </xf>
    <xf numFmtId="0" fontId="2" fillId="6" borderId="14" xfId="0" applyFont="1" applyFill="1" applyBorder="1" applyAlignment="1">
      <alignment horizontal="right" vertical="center"/>
    </xf>
    <xf numFmtId="0" fontId="2" fillId="6" borderId="5" xfId="0" applyFont="1" applyFill="1" applyBorder="1" applyAlignment="1">
      <alignment horizontal="right" vertical="center"/>
    </xf>
    <xf numFmtId="0" fontId="2" fillId="6" borderId="0" xfId="0" applyFont="1" applyFill="1" applyAlignment="1">
      <alignment horizontal="center" vertical="center"/>
    </xf>
    <xf numFmtId="0" fontId="4" fillId="5" borderId="6"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2" fillId="0" borderId="33" xfId="0" applyFont="1" applyBorder="1" applyAlignment="1" applyProtection="1">
      <alignment horizontal="center" vertical="center"/>
      <protection locked="0"/>
    </xf>
    <xf numFmtId="0" fontId="2" fillId="0" borderId="25"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4" fillId="7" borderId="1" xfId="0" applyFont="1" applyFill="1" applyBorder="1" applyAlignment="1" applyProtection="1">
      <alignment horizontal="center" vertical="center" shrinkToFit="1"/>
      <protection locked="0"/>
    </xf>
    <xf numFmtId="0" fontId="4" fillId="7" borderId="4" xfId="0" applyFont="1" applyFill="1" applyBorder="1" applyAlignment="1" applyProtection="1">
      <alignment horizontal="center" vertical="center" shrinkToFit="1"/>
      <protection locked="0"/>
    </xf>
    <xf numFmtId="0" fontId="4" fillId="5" borderId="18" xfId="0" applyFont="1" applyFill="1" applyBorder="1" applyAlignment="1" applyProtection="1">
      <alignment horizontal="center" vertical="center" shrinkToFit="1"/>
      <protection locked="0"/>
    </xf>
    <xf numFmtId="0" fontId="4" fillId="5" borderId="23" xfId="0" applyFont="1" applyFill="1" applyBorder="1" applyAlignment="1" applyProtection="1">
      <alignment horizontal="center" vertical="center" shrinkToFit="1"/>
      <protection locked="0"/>
    </xf>
    <xf numFmtId="0" fontId="4" fillId="5" borderId="4" xfId="0" applyFont="1" applyFill="1" applyBorder="1" applyAlignment="1" applyProtection="1">
      <alignment horizontal="center" vertical="center" shrinkToFit="1"/>
      <protection locked="0"/>
    </xf>
    <xf numFmtId="176" fontId="4" fillId="7" borderId="2" xfId="0" applyNumberFormat="1" applyFont="1" applyFill="1" applyBorder="1" applyAlignment="1" applyProtection="1">
      <alignment horizontal="center" vertical="center" shrinkToFit="1"/>
      <protection locked="0"/>
    </xf>
    <xf numFmtId="177" fontId="4" fillId="5" borderId="2" xfId="0" applyNumberFormat="1" applyFont="1" applyFill="1" applyBorder="1" applyAlignment="1" applyProtection="1">
      <alignment horizontal="center" vertical="center" shrinkToFit="1"/>
      <protection locked="0"/>
    </xf>
    <xf numFmtId="57" fontId="4" fillId="7" borderId="2" xfId="0" applyNumberFormat="1" applyFont="1" applyFill="1" applyBorder="1" applyAlignment="1" applyProtection="1">
      <alignment horizontal="center" vertical="center" shrinkToFit="1"/>
      <protection locked="0"/>
    </xf>
    <xf numFmtId="178" fontId="4" fillId="7" borderId="2" xfId="0" applyNumberFormat="1" applyFont="1" applyFill="1" applyBorder="1" applyAlignment="1" applyProtection="1">
      <alignment horizontal="center" vertical="center" shrinkToFit="1"/>
      <protection locked="0"/>
    </xf>
    <xf numFmtId="178" fontId="4" fillId="7" borderId="1" xfId="0" applyNumberFormat="1" applyFont="1" applyFill="1" applyBorder="1" applyAlignment="1" applyProtection="1">
      <alignment horizontal="center" vertical="center" shrinkToFit="1"/>
      <protection locked="0"/>
    </xf>
    <xf numFmtId="178" fontId="4" fillId="7" borderId="4" xfId="0" applyNumberFormat="1" applyFont="1" applyFill="1" applyBorder="1" applyAlignment="1" applyProtection="1">
      <alignment horizontal="center" vertical="center" shrinkToFit="1"/>
      <protection locked="0"/>
    </xf>
    <xf numFmtId="0" fontId="4" fillId="7" borderId="3" xfId="0" applyFont="1" applyFill="1" applyBorder="1" applyAlignment="1" applyProtection="1">
      <alignment horizontal="center" vertical="center" shrinkToFit="1"/>
      <protection locked="0"/>
    </xf>
    <xf numFmtId="0" fontId="4" fillId="7" borderId="9" xfId="0" applyFont="1" applyFill="1" applyBorder="1" applyAlignment="1" applyProtection="1">
      <alignment horizontal="center" vertical="center" shrinkToFit="1"/>
      <protection locked="0"/>
    </xf>
    <xf numFmtId="0" fontId="4" fillId="7" borderId="12" xfId="0" applyFont="1" applyFill="1" applyBorder="1" applyAlignment="1" applyProtection="1">
      <alignment horizontal="center" vertical="center" shrinkToFit="1"/>
      <protection locked="0"/>
    </xf>
    <xf numFmtId="0" fontId="4" fillId="5" borderId="19" xfId="0" applyFont="1" applyFill="1" applyBorder="1" applyAlignment="1" applyProtection="1">
      <alignment horizontal="center" vertical="center" shrinkToFit="1"/>
      <protection locked="0"/>
    </xf>
    <xf numFmtId="0" fontId="4" fillId="5" borderId="24" xfId="0" applyFont="1" applyFill="1" applyBorder="1" applyAlignment="1" applyProtection="1">
      <alignment horizontal="center" vertical="center" shrinkToFit="1"/>
      <protection locked="0"/>
    </xf>
    <xf numFmtId="0" fontId="4" fillId="5" borderId="12" xfId="0" applyFont="1" applyFill="1" applyBorder="1" applyAlignment="1" applyProtection="1">
      <alignment horizontal="center" vertical="center" shrinkToFit="1"/>
      <protection locked="0"/>
    </xf>
    <xf numFmtId="176" fontId="4" fillId="7" borderId="3" xfId="0" applyNumberFormat="1" applyFont="1" applyFill="1" applyBorder="1" applyAlignment="1" applyProtection="1">
      <alignment horizontal="center" vertical="center" shrinkToFit="1"/>
      <protection locked="0"/>
    </xf>
    <xf numFmtId="177" fontId="4" fillId="5" borderId="3" xfId="0" applyNumberFormat="1" applyFont="1" applyFill="1" applyBorder="1" applyAlignment="1" applyProtection="1">
      <alignment horizontal="center" vertical="center" shrinkToFit="1"/>
      <protection locked="0"/>
    </xf>
    <xf numFmtId="178" fontId="4" fillId="7" borderId="3" xfId="0" applyNumberFormat="1" applyFont="1" applyFill="1" applyBorder="1" applyAlignment="1" applyProtection="1">
      <alignment horizontal="center" vertical="center" shrinkToFit="1"/>
      <protection locked="0"/>
    </xf>
    <xf numFmtId="178" fontId="4" fillId="7" borderId="9" xfId="0" applyNumberFormat="1" applyFont="1" applyFill="1" applyBorder="1" applyAlignment="1" applyProtection="1">
      <alignment horizontal="center" vertical="center" shrinkToFit="1"/>
      <protection locked="0"/>
    </xf>
    <xf numFmtId="178" fontId="4" fillId="7" borderId="12" xfId="0" applyNumberFormat="1" applyFont="1" applyFill="1" applyBorder="1" applyAlignment="1" applyProtection="1">
      <alignment horizontal="center" vertical="center" shrinkToFit="1"/>
      <protection locked="0"/>
    </xf>
    <xf numFmtId="178" fontId="4" fillId="7" borderId="9" xfId="0" applyNumberFormat="1" applyFont="1" applyFill="1" applyBorder="1" applyAlignment="1" applyProtection="1">
      <alignment horizontal="center" vertical="center" shrinkToFit="1"/>
      <protection locked="0"/>
    </xf>
    <xf numFmtId="178" fontId="4" fillId="7" borderId="12" xfId="0" applyNumberFormat="1" applyFont="1" applyFill="1" applyBorder="1" applyAlignment="1" applyProtection="1">
      <alignment horizontal="center" vertical="center" shrinkToFit="1"/>
      <protection locked="0"/>
    </xf>
    <xf numFmtId="0" fontId="4" fillId="0" borderId="6" xfId="0" applyFont="1" applyBorder="1" applyAlignment="1" applyProtection="1">
      <alignment horizontal="center" vertical="center"/>
      <protection locked="0"/>
    </xf>
    <xf numFmtId="0" fontId="4" fillId="7" borderId="15" xfId="0" applyFont="1" applyFill="1" applyBorder="1" applyAlignment="1" applyProtection="1">
      <alignment horizontal="center" vertical="center" shrinkToFit="1"/>
      <protection locked="0"/>
    </xf>
    <xf numFmtId="0" fontId="4" fillId="7" borderId="13" xfId="0" applyFont="1" applyFill="1" applyBorder="1" applyAlignment="1" applyProtection="1">
      <alignment horizontal="center" vertical="center" shrinkToFit="1"/>
      <protection locked="0"/>
    </xf>
    <xf numFmtId="0" fontId="4" fillId="5" borderId="17" xfId="0" applyFont="1" applyFill="1" applyBorder="1" applyAlignment="1" applyProtection="1">
      <alignment horizontal="center" vertical="center" shrinkToFit="1"/>
      <protection locked="0"/>
    </xf>
    <xf numFmtId="0" fontId="4" fillId="5" borderId="22" xfId="0" applyFont="1" applyFill="1" applyBorder="1" applyAlignment="1" applyProtection="1">
      <alignment horizontal="center" vertical="center" shrinkToFit="1"/>
      <protection locked="0"/>
    </xf>
    <xf numFmtId="0" fontId="4" fillId="5" borderId="13" xfId="0" applyFont="1" applyFill="1" applyBorder="1" applyAlignment="1" applyProtection="1">
      <alignment horizontal="center" vertical="center" shrinkToFit="1"/>
      <protection locked="0"/>
    </xf>
    <xf numFmtId="176" fontId="4" fillId="7" borderId="6" xfId="0" applyNumberFormat="1" applyFont="1" applyFill="1" applyBorder="1" applyAlignment="1" applyProtection="1">
      <alignment horizontal="center" vertical="center" shrinkToFit="1"/>
      <protection locked="0"/>
    </xf>
    <xf numFmtId="177" fontId="4" fillId="5" borderId="6" xfId="0" applyNumberFormat="1" applyFont="1" applyFill="1" applyBorder="1" applyAlignment="1" applyProtection="1">
      <alignment horizontal="center" vertical="center" shrinkToFit="1"/>
      <protection locked="0"/>
    </xf>
    <xf numFmtId="178" fontId="4" fillId="7" borderId="6" xfId="0" applyNumberFormat="1" applyFont="1" applyFill="1" applyBorder="1" applyAlignment="1" applyProtection="1">
      <alignment horizontal="center" vertical="center" shrinkToFit="1"/>
      <protection locked="0"/>
    </xf>
    <xf numFmtId="178" fontId="4" fillId="7" borderId="15" xfId="0" applyNumberFormat="1" applyFont="1" applyFill="1" applyBorder="1" applyAlignment="1" applyProtection="1">
      <alignment horizontal="center" vertical="center" shrinkToFit="1"/>
      <protection locked="0"/>
    </xf>
    <xf numFmtId="178" fontId="4" fillId="7" borderId="13" xfId="0" applyNumberFormat="1" applyFont="1" applyFill="1" applyBorder="1" applyAlignment="1" applyProtection="1">
      <alignment horizontal="center" vertical="center" shrinkToFit="1"/>
      <protection locked="0"/>
    </xf>
    <xf numFmtId="0" fontId="4" fillId="7" borderId="31" xfId="0" applyFont="1" applyFill="1" applyBorder="1" applyAlignment="1" applyProtection="1">
      <alignment horizontal="center" vertical="center" shrinkToFit="1"/>
      <protection locked="0"/>
    </xf>
    <xf numFmtId="0" fontId="2" fillId="0" borderId="36"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41" xfId="0" applyFont="1" applyBorder="1" applyAlignment="1" applyProtection="1">
      <alignment horizontal="center" vertical="center" wrapText="1"/>
      <protection locked="0"/>
    </xf>
    <xf numFmtId="0" fontId="2" fillId="3" borderId="42" xfId="0" applyFont="1" applyFill="1" applyBorder="1" applyAlignment="1">
      <alignment horizontal="center" vertical="center" shrinkToFit="1"/>
    </xf>
    <xf numFmtId="0" fontId="2" fillId="4" borderId="43" xfId="0" applyFont="1" applyFill="1" applyBorder="1" applyAlignment="1">
      <alignment horizontal="center" vertical="center" shrinkToFit="1"/>
    </xf>
    <xf numFmtId="176" fontId="2" fillId="3" borderId="43" xfId="0" applyNumberFormat="1" applyFont="1" applyFill="1" applyBorder="1" applyAlignment="1">
      <alignment horizontal="center" vertical="center" shrinkToFit="1"/>
    </xf>
    <xf numFmtId="176" fontId="2" fillId="3" borderId="44" xfId="0" applyNumberFormat="1" applyFont="1" applyFill="1" applyBorder="1" applyAlignment="1">
      <alignment horizontal="center" vertical="center" shrinkToFit="1"/>
    </xf>
    <xf numFmtId="0" fontId="13" fillId="0" borderId="0" xfId="0" applyFo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591408</xdr:colOff>
      <xdr:row>14</xdr:row>
      <xdr:rowOff>120127</xdr:rowOff>
    </xdr:from>
    <xdr:to>
      <xdr:col>22</xdr:col>
      <xdr:colOff>595218</xdr:colOff>
      <xdr:row>22</xdr:row>
      <xdr:rowOff>125207</xdr:rowOff>
    </xdr:to>
    <xdr:sp macro="" textlink="">
      <xdr:nvSpPr>
        <xdr:cNvPr id="2" name="四角形: 角を丸くする 9">
          <a:extLst>
            <a:ext uri="{FF2B5EF4-FFF2-40B4-BE49-F238E27FC236}">
              <a16:creationId xmlns:a16="http://schemas.microsoft.com/office/drawing/2014/main" id="{893BF820-5FBC-4316-8CAD-65600C88F69B}"/>
            </a:ext>
          </a:extLst>
        </xdr:cNvPr>
        <xdr:cNvSpPr/>
      </xdr:nvSpPr>
      <xdr:spPr>
        <a:xfrm>
          <a:off x="14516958" y="3682477"/>
          <a:ext cx="3909060" cy="1910080"/>
        </a:xfrm>
        <a:prstGeom prst="roundRect">
          <a:avLst/>
        </a:prstGeom>
        <a:solidFill>
          <a:srgbClr val="CCFFCC"/>
        </a:solidFill>
        <a:ln w="28575">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latin typeface="HGｺﾞｼｯｸM"/>
              <a:ea typeface="HGｺﾞｼｯｸM"/>
            </a:rPr>
            <a:t>幼稚園・認定こども園（幼保連携型・保育所型・幼稚園型・地方裁量型）はこの様式を使用してください。</a:t>
          </a:r>
          <a:endParaRPr kumimoji="1" lang="en-US" altLang="ja-JP" sz="2000" b="1">
            <a:solidFill>
              <a:schemeClr val="tx1"/>
            </a:solidFill>
            <a:latin typeface="HGｺﾞｼｯｸM"/>
            <a:ea typeface="HG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591408</xdr:colOff>
      <xdr:row>14</xdr:row>
      <xdr:rowOff>120127</xdr:rowOff>
    </xdr:from>
    <xdr:to>
      <xdr:col>22</xdr:col>
      <xdr:colOff>595218</xdr:colOff>
      <xdr:row>22</xdr:row>
      <xdr:rowOff>125207</xdr:rowOff>
    </xdr:to>
    <xdr:sp macro="" textlink="">
      <xdr:nvSpPr>
        <xdr:cNvPr id="2" name="四角形: 角を丸くする 9">
          <a:extLst>
            <a:ext uri="{FF2B5EF4-FFF2-40B4-BE49-F238E27FC236}">
              <a16:creationId xmlns:a16="http://schemas.microsoft.com/office/drawing/2014/main" id="{925FB41E-85A6-4B77-9DBF-040C5A01939F}"/>
            </a:ext>
          </a:extLst>
        </xdr:cNvPr>
        <xdr:cNvSpPr/>
      </xdr:nvSpPr>
      <xdr:spPr>
        <a:xfrm>
          <a:off x="14516958" y="3682477"/>
          <a:ext cx="3909060" cy="1910080"/>
        </a:xfrm>
        <a:prstGeom prst="roundRect">
          <a:avLst/>
        </a:prstGeom>
        <a:solidFill>
          <a:srgbClr val="CCFFCC"/>
        </a:solidFill>
        <a:ln w="28575">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latin typeface="HGｺﾞｼｯｸM"/>
              <a:ea typeface="HGｺﾞｼｯｸM"/>
            </a:rPr>
            <a:t>幼稚園・認定こども園（幼保連携型・保育所型・幼稚園型・地方裁量型）はこの様式を使用してください。</a:t>
          </a:r>
          <a:endParaRPr kumimoji="1" lang="en-US" altLang="ja-JP" sz="2000" b="1">
            <a:solidFill>
              <a:schemeClr val="tx1"/>
            </a:solidFill>
            <a:latin typeface="HGｺﾞｼｯｸM"/>
            <a:ea typeface="HGｺﾞｼｯｸM"/>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DFC6B-936C-49E2-BB0B-B10108E22821}">
  <dimension ref="A1:Z40"/>
  <sheetViews>
    <sheetView showGridLines="0" tabSelected="1" view="pageBreakPreview" zoomScaleSheetLayoutView="100" workbookViewId="0">
      <selection activeCell="Y6" sqref="Y6"/>
    </sheetView>
  </sheetViews>
  <sheetFormatPr defaultColWidth="9" defaultRowHeight="18.75" x14ac:dyDescent="0.4"/>
  <cols>
    <col min="1" max="1" width="4.125" style="1" customWidth="1"/>
    <col min="2" max="2" width="22.25" style="1" customWidth="1"/>
    <col min="3" max="3" width="24.5" style="1" customWidth="1"/>
    <col min="4" max="5" width="12.75" style="1" customWidth="1"/>
    <col min="6" max="6" width="7.25" style="1" customWidth="1"/>
    <col min="7" max="7" width="7.625" style="1" customWidth="1"/>
    <col min="8" max="8" width="7.25" style="1" customWidth="1"/>
    <col min="9" max="9" width="9.625" style="1" bestFit="1" customWidth="1"/>
    <col min="10" max="10" width="5.625" style="1" bestFit="1" customWidth="1"/>
    <col min="11" max="11" width="11.375" style="1" customWidth="1"/>
    <col min="12" max="12" width="9.625" style="1" bestFit="1" customWidth="1"/>
    <col min="13" max="14" width="8.625" style="1" customWidth="1"/>
    <col min="15" max="33" width="10.25" style="1" customWidth="1"/>
    <col min="34" max="34" width="9" style="1" customWidth="1"/>
    <col min="35" max="16384" width="9" style="1"/>
  </cols>
  <sheetData>
    <row r="1" spans="1:26" x14ac:dyDescent="0.4">
      <c r="A1" s="2" t="s">
        <v>34</v>
      </c>
      <c r="B1" s="8"/>
      <c r="C1" s="8"/>
      <c r="D1" s="8"/>
      <c r="E1" s="8"/>
      <c r="F1" s="8"/>
      <c r="G1" s="8"/>
      <c r="H1" s="8"/>
      <c r="P1" t="s">
        <v>6</v>
      </c>
      <c r="Q1"/>
      <c r="R1"/>
      <c r="S1"/>
      <c r="T1" t="s">
        <v>32</v>
      </c>
      <c r="U1"/>
      <c r="V1" t="s">
        <v>27</v>
      </c>
      <c r="W1"/>
      <c r="X1" t="s">
        <v>13</v>
      </c>
      <c r="Y1" t="s">
        <v>31</v>
      </c>
      <c r="Z1" t="s">
        <v>45</v>
      </c>
    </row>
    <row r="2" spans="1:26" x14ac:dyDescent="0.2">
      <c r="A2" s="3" t="s">
        <v>0</v>
      </c>
      <c r="B2" s="9"/>
      <c r="C2" s="9"/>
      <c r="D2" s="9"/>
      <c r="E2" s="9"/>
      <c r="F2" s="26" t="s">
        <v>9</v>
      </c>
      <c r="G2" s="26"/>
      <c r="H2" s="26"/>
      <c r="I2" s="26"/>
      <c r="J2" s="26"/>
      <c r="K2" s="26" t="s">
        <v>16</v>
      </c>
      <c r="L2" s="26"/>
      <c r="M2" s="26"/>
      <c r="P2" t="s">
        <v>3</v>
      </c>
      <c r="Q2"/>
      <c r="R2" t="s">
        <v>11</v>
      </c>
      <c r="S2" t="s">
        <v>3</v>
      </c>
      <c r="T2">
        <f>$M$4</f>
        <v>0</v>
      </c>
      <c r="U2" t="str">
        <f>IF(T2&gt;=45,R2,R3)</f>
        <v>×</v>
      </c>
      <c r="V2">
        <f>$M$5</f>
        <v>0</v>
      </c>
      <c r="W2" t="str">
        <f>IF(V2&gt;=15,R2,R3)</f>
        <v>×</v>
      </c>
      <c r="X2">
        <f>$M$6</f>
        <v>0</v>
      </c>
      <c r="Y2" t="str">
        <f>IF(X2&gt;=45,"OK","NG")</f>
        <v>NG</v>
      </c>
      <c r="Z2" t="s">
        <v>46</v>
      </c>
    </row>
    <row r="3" spans="1:26" x14ac:dyDescent="0.4">
      <c r="A3" s="4" t="s">
        <v>75</v>
      </c>
      <c r="D3" s="2"/>
      <c r="E3" s="2"/>
      <c r="F3" s="26"/>
      <c r="G3" s="26"/>
      <c r="H3" s="26"/>
      <c r="I3" s="26"/>
      <c r="J3" s="26"/>
      <c r="K3" s="17" t="s">
        <v>18</v>
      </c>
      <c r="L3" s="12" t="s">
        <v>15</v>
      </c>
      <c r="M3" s="10" t="s">
        <v>13</v>
      </c>
      <c r="N3" s="27" t="s">
        <v>25</v>
      </c>
      <c r="P3" t="s">
        <v>14</v>
      </c>
      <c r="Q3"/>
      <c r="R3" t="s">
        <v>30</v>
      </c>
      <c r="S3" t="s">
        <v>14</v>
      </c>
      <c r="T3">
        <f>$M$4</f>
        <v>0</v>
      </c>
      <c r="U3"/>
      <c r="V3">
        <f>$M$5</f>
        <v>0</v>
      </c>
      <c r="W3"/>
      <c r="X3">
        <f t="shared" ref="X3:X9" si="0">$M$6</f>
        <v>0</v>
      </c>
      <c r="Y3" t="str">
        <f>IF(X3&gt;=45,"OK","NG")</f>
        <v>NG</v>
      </c>
      <c r="Z3" t="s">
        <v>47</v>
      </c>
    </row>
    <row r="4" spans="1:26" x14ac:dyDescent="0.4">
      <c r="A4" s="46" t="s">
        <v>4</v>
      </c>
      <c r="B4" s="46"/>
      <c r="C4" s="47"/>
      <c r="D4" s="2"/>
      <c r="E4" s="2"/>
      <c r="F4" s="48" t="s">
        <v>1</v>
      </c>
      <c r="G4" s="49"/>
      <c r="H4" s="49"/>
      <c r="I4" s="49"/>
      <c r="J4" s="43"/>
      <c r="K4" s="50">
        <f>SUMIFS(I12:I28,J12:J28,"",F12:F28,"")</f>
        <v>0</v>
      </c>
      <c r="L4" s="51">
        <f>SUMIFS(I12:I28,J12:J28,R2,F12:F28,"")</f>
        <v>0</v>
      </c>
      <c r="M4" s="52">
        <f>SUM(K4:L4)</f>
        <v>0</v>
      </c>
      <c r="N4" s="27"/>
      <c r="P4" t="s">
        <v>29</v>
      </c>
      <c r="Q4"/>
      <c r="R4"/>
      <c r="S4" t="s">
        <v>29</v>
      </c>
      <c r="T4">
        <f>$M$4</f>
        <v>0</v>
      </c>
      <c r="U4"/>
      <c r="V4">
        <f>$M$5</f>
        <v>0</v>
      </c>
      <c r="W4"/>
      <c r="X4">
        <f t="shared" si="0"/>
        <v>0</v>
      </c>
      <c r="Y4" t="str">
        <f>IF(X4&gt;=15,"OK","NG")</f>
        <v>NG</v>
      </c>
      <c r="Z4" t="s">
        <v>48</v>
      </c>
    </row>
    <row r="5" spans="1:26" x14ac:dyDescent="0.4">
      <c r="A5" s="53" t="s">
        <v>8</v>
      </c>
      <c r="B5" s="54"/>
      <c r="C5" s="55"/>
      <c r="D5" s="2"/>
      <c r="E5" s="2"/>
      <c r="F5" s="44" t="s">
        <v>19</v>
      </c>
      <c r="G5" s="56"/>
      <c r="H5" s="56"/>
      <c r="I5" s="56"/>
      <c r="J5" s="45"/>
      <c r="K5" s="57">
        <f>IFERROR(_xlfn.IFS(C7=P2,SUMIFS(I12:I28,J12:J28,"",F12:F28,R2),C7=P3,SUMIF(J12:J28,"",O12:O28),C7=P4,SUMIF(J12:J28,"",P12:P28),C7=P5,SUMIFS(I12:I28,J12:J28,"",F12:F28,R2),C7=P6,SUMIFS(I12:I28,J12:J28,"",F12:F28,R2),C7=P7,SUMIFS(I12:I28,J12:J28,"",F12:F28,R2),C7=P8,SUMIFS(I12:I28,J12:J28,"",F12:F28,R2),C7=P9,SUMIFS(I12:I28,J12:J28,"",F12:F28,R2)),0)</f>
        <v>0</v>
      </c>
      <c r="L5" s="58">
        <f>IFERROR(_xlfn.IFS(C7=P2,SUMIFS(I12:I28,J12:J28,R2,F12:F28,R2),C7=P3,SUMIF(J12:J28,R2,O12:O28),C7=P4,SUMIF(J12:J28,R2,P12:P28),C7=P5,SUMIFS(I12:I28,J12:J28,R2,F12:F28,R2),C7=P6,SUMIFS(I12:I28,J12:J28,R2,F12:F28,R2),C7=P7,SUMIFS(I12:I28,J12:J28,R2,F12:F28,R2),C7=P8,SUMIFS(I12:I28,J12:J28,R2,F12:F28,R2),C7=P9,SUMIFS(I12:I28,J12:J28,R2,F12:F28,R2)),0)</f>
        <v>0</v>
      </c>
      <c r="M5" s="59">
        <f>SUM(K5:L5)</f>
        <v>0</v>
      </c>
      <c r="N5" s="27"/>
      <c r="P5" t="s">
        <v>76</v>
      </c>
      <c r="Q5"/>
      <c r="R5" s="21">
        <v>44651</v>
      </c>
      <c r="S5" t="s">
        <v>76</v>
      </c>
      <c r="T5"/>
      <c r="U5"/>
      <c r="V5"/>
      <c r="W5"/>
      <c r="X5">
        <f t="shared" si="0"/>
        <v>0</v>
      </c>
      <c r="Y5" t="str">
        <f>IF(X5&gt;=45,"OK","NG")</f>
        <v>NG</v>
      </c>
      <c r="Z5" t="s">
        <v>49</v>
      </c>
    </row>
    <row r="6" spans="1:26" x14ac:dyDescent="0.4">
      <c r="A6" s="38" t="s">
        <v>7</v>
      </c>
      <c r="B6" s="39"/>
      <c r="C6" s="60"/>
      <c r="D6" s="2"/>
      <c r="E6" s="2"/>
      <c r="F6" s="40" t="s">
        <v>33</v>
      </c>
      <c r="G6" s="41"/>
      <c r="H6" s="41"/>
      <c r="I6" s="41"/>
      <c r="J6" s="42"/>
      <c r="K6" s="61">
        <f>SUM(K4:K5)</f>
        <v>0</v>
      </c>
      <c r="L6" s="62">
        <f>IF(C7=P4,MIN(SUM(L4:L5),4),MIN(SUM(L4:L5),15))</f>
        <v>0</v>
      </c>
      <c r="M6" s="63">
        <f>SUM(K6:L6)</f>
        <v>0</v>
      </c>
      <c r="N6" s="64" t="str">
        <f>IFERROR(VLOOKUP(C7,S2:Y9,7,FALSE),"")</f>
        <v/>
      </c>
      <c r="P6" t="s">
        <v>77</v>
      </c>
      <c r="Q6"/>
      <c r="R6" s="22">
        <v>43921</v>
      </c>
      <c r="S6" t="s">
        <v>77</v>
      </c>
      <c r="T6"/>
      <c r="U6"/>
      <c r="V6"/>
      <c r="W6"/>
      <c r="X6">
        <f t="shared" si="0"/>
        <v>0</v>
      </c>
      <c r="Y6" t="str">
        <f t="shared" ref="Y6:Y9" si="1">IF(X6&gt;=45,"OK","NG")</f>
        <v>NG</v>
      </c>
      <c r="Z6" t="s">
        <v>50</v>
      </c>
    </row>
    <row r="7" spans="1:26" x14ac:dyDescent="0.4">
      <c r="A7" s="53" t="s">
        <v>6</v>
      </c>
      <c r="B7" s="54"/>
      <c r="C7" s="65"/>
      <c r="D7" s="2"/>
      <c r="E7" s="2"/>
      <c r="F7" s="13"/>
      <c r="G7" s="13"/>
      <c r="H7" s="13"/>
      <c r="I7" s="13"/>
      <c r="J7" s="13"/>
      <c r="L7" s="18"/>
      <c r="M7" s="18"/>
      <c r="N7" s="20"/>
      <c r="P7" t="s">
        <v>78</v>
      </c>
      <c r="Q7"/>
      <c r="R7"/>
      <c r="S7" t="s">
        <v>78</v>
      </c>
      <c r="T7"/>
      <c r="U7"/>
      <c r="V7"/>
      <c r="W7"/>
      <c r="X7">
        <f t="shared" si="0"/>
        <v>0</v>
      </c>
      <c r="Y7" t="str">
        <f t="shared" si="1"/>
        <v>NG</v>
      </c>
      <c r="Z7" t="s">
        <v>51</v>
      </c>
    </row>
    <row r="8" spans="1:26" x14ac:dyDescent="0.4">
      <c r="A8" s="66"/>
      <c r="B8" s="66"/>
      <c r="C8" s="67"/>
      <c r="D8" s="2"/>
      <c r="E8" s="2"/>
      <c r="F8" s="13"/>
      <c r="G8" s="13"/>
      <c r="H8" s="13"/>
      <c r="I8" s="13"/>
      <c r="J8" s="13"/>
      <c r="L8" s="18"/>
      <c r="M8" s="18"/>
      <c r="N8" s="20"/>
      <c r="P8" s="1" t="s">
        <v>79</v>
      </c>
      <c r="Q8"/>
      <c r="R8"/>
      <c r="S8" s="1" t="s">
        <v>79</v>
      </c>
      <c r="T8"/>
      <c r="U8"/>
      <c r="V8"/>
      <c r="W8"/>
      <c r="X8">
        <f t="shared" si="0"/>
        <v>0</v>
      </c>
      <c r="Y8" t="str">
        <f t="shared" si="1"/>
        <v>NG</v>
      </c>
      <c r="Z8" t="s">
        <v>52</v>
      </c>
    </row>
    <row r="9" spans="1:26" ht="20.25" customHeight="1" x14ac:dyDescent="0.15">
      <c r="A9" s="5"/>
      <c r="B9" s="5"/>
      <c r="C9" s="11"/>
      <c r="D9" s="11"/>
      <c r="E9" s="11"/>
      <c r="F9" s="11"/>
      <c r="G9" s="11"/>
      <c r="H9" s="11"/>
      <c r="P9" s="1" t="s">
        <v>80</v>
      </c>
      <c r="S9" s="1" t="s">
        <v>80</v>
      </c>
      <c r="X9">
        <f t="shared" si="0"/>
        <v>0</v>
      </c>
      <c r="Y9" t="str">
        <f t="shared" si="1"/>
        <v>NG</v>
      </c>
      <c r="Z9" t="s">
        <v>53</v>
      </c>
    </row>
    <row r="10" spans="1:26" ht="20.25" customHeight="1" x14ac:dyDescent="0.4">
      <c r="A10" s="68" t="s">
        <v>5</v>
      </c>
      <c r="B10" s="68" t="s">
        <v>10</v>
      </c>
      <c r="C10" s="68" t="s">
        <v>12</v>
      </c>
      <c r="D10" s="28" t="s">
        <v>17</v>
      </c>
      <c r="E10" s="29"/>
      <c r="F10" s="31" t="s">
        <v>21</v>
      </c>
      <c r="G10" s="14"/>
      <c r="H10" s="69"/>
      <c r="I10" s="70" t="s">
        <v>22</v>
      </c>
      <c r="J10" s="33" t="s">
        <v>15</v>
      </c>
      <c r="K10" s="33" t="s">
        <v>23</v>
      </c>
      <c r="L10" s="70" t="s">
        <v>28</v>
      </c>
      <c r="M10" s="34" t="s">
        <v>20</v>
      </c>
      <c r="N10" s="35"/>
      <c r="O10" s="23" t="s">
        <v>36</v>
      </c>
      <c r="P10" s="24" t="s">
        <v>37</v>
      </c>
      <c r="R10" s="25"/>
      <c r="Z10" t="s">
        <v>54</v>
      </c>
    </row>
    <row r="11" spans="1:26" ht="33.75" customHeight="1" x14ac:dyDescent="0.4">
      <c r="A11" s="71"/>
      <c r="B11" s="71"/>
      <c r="C11" s="71"/>
      <c r="D11" s="30"/>
      <c r="E11" s="45"/>
      <c r="F11" s="32"/>
      <c r="G11" s="15" t="s">
        <v>35</v>
      </c>
      <c r="H11" s="16" t="s">
        <v>44</v>
      </c>
      <c r="I11" s="72"/>
      <c r="J11" s="73"/>
      <c r="K11" s="73"/>
      <c r="L11" s="72"/>
      <c r="M11" s="36"/>
      <c r="N11" s="74"/>
      <c r="O11" s="23"/>
      <c r="P11" s="24"/>
      <c r="R11" s="25"/>
      <c r="Z11" t="s">
        <v>55</v>
      </c>
    </row>
    <row r="12" spans="1:26" x14ac:dyDescent="0.4">
      <c r="A12" s="6">
        <v>1</v>
      </c>
      <c r="B12" s="60"/>
      <c r="C12" s="60"/>
      <c r="D12" s="75"/>
      <c r="E12" s="76"/>
      <c r="F12" s="77"/>
      <c r="G12" s="78"/>
      <c r="H12" s="79"/>
      <c r="I12" s="80"/>
      <c r="J12" s="81"/>
      <c r="K12" s="82"/>
      <c r="L12" s="83"/>
      <c r="M12" s="84"/>
      <c r="N12" s="85"/>
      <c r="O12" t="str">
        <f t="shared" ref="O12:O28" si="2">IF(AND(F12=$R$2,H12=$R$2),IF(AND(L12&gt;0,L12&lt;=$R$5),I12,""),IF(AND(F12=$R$2,G12=$R$2),I12,""))</f>
        <v/>
      </c>
      <c r="P12" t="str">
        <f t="shared" ref="P12:P28" si="3">IF(AND(F12=$R$2,H12=$R$2),IF(AND(L12&gt;0,L12&lt;=$R$6),I12,""),IF(AND(F12=$R$2,G12=$R$2),I12,""))</f>
        <v/>
      </c>
      <c r="Q12"/>
      <c r="R12"/>
      <c r="S12"/>
      <c r="T12"/>
      <c r="U12"/>
      <c r="V12"/>
      <c r="W12"/>
      <c r="X12"/>
      <c r="Y12"/>
      <c r="Z12" t="s">
        <v>56</v>
      </c>
    </row>
    <row r="13" spans="1:26" x14ac:dyDescent="0.4">
      <c r="A13" s="7">
        <v>2</v>
      </c>
      <c r="B13" s="86"/>
      <c r="C13" s="86"/>
      <c r="D13" s="87"/>
      <c r="E13" s="88"/>
      <c r="F13" s="89"/>
      <c r="G13" s="90"/>
      <c r="H13" s="91"/>
      <c r="I13" s="92"/>
      <c r="J13" s="93"/>
      <c r="K13" s="86"/>
      <c r="L13" s="94"/>
      <c r="M13" s="95"/>
      <c r="N13" s="96"/>
      <c r="O13" t="str">
        <f t="shared" si="2"/>
        <v/>
      </c>
      <c r="P13" t="str">
        <f t="shared" si="3"/>
        <v/>
      </c>
      <c r="Q13"/>
      <c r="R13"/>
      <c r="S13"/>
      <c r="T13"/>
      <c r="U13"/>
      <c r="V13"/>
      <c r="W13"/>
      <c r="X13"/>
      <c r="Y13"/>
      <c r="Z13" t="s">
        <v>57</v>
      </c>
    </row>
    <row r="14" spans="1:26" x14ac:dyDescent="0.4">
      <c r="A14" s="7">
        <v>3</v>
      </c>
      <c r="B14" s="86"/>
      <c r="C14" s="86"/>
      <c r="D14" s="87"/>
      <c r="E14" s="88"/>
      <c r="F14" s="89"/>
      <c r="G14" s="90"/>
      <c r="H14" s="91"/>
      <c r="I14" s="92"/>
      <c r="J14" s="93"/>
      <c r="K14" s="86"/>
      <c r="L14" s="94"/>
      <c r="M14" s="95"/>
      <c r="N14" s="96"/>
      <c r="O14" t="str">
        <f t="shared" si="2"/>
        <v/>
      </c>
      <c r="P14" t="str">
        <f t="shared" si="3"/>
        <v/>
      </c>
      <c r="Q14"/>
      <c r="R14"/>
      <c r="S14"/>
      <c r="T14"/>
      <c r="U14"/>
      <c r="V14"/>
      <c r="W14"/>
      <c r="X14"/>
      <c r="Y14"/>
      <c r="Z14" t="s">
        <v>58</v>
      </c>
    </row>
    <row r="15" spans="1:26" x14ac:dyDescent="0.4">
      <c r="A15" s="7">
        <v>4</v>
      </c>
      <c r="B15" s="86"/>
      <c r="C15" s="86"/>
      <c r="D15" s="87"/>
      <c r="E15" s="88"/>
      <c r="F15" s="89"/>
      <c r="G15" s="90"/>
      <c r="H15" s="91"/>
      <c r="I15" s="92"/>
      <c r="J15" s="93"/>
      <c r="K15" s="86"/>
      <c r="L15" s="94"/>
      <c r="M15" s="95"/>
      <c r="N15" s="96"/>
      <c r="O15" t="str">
        <f t="shared" si="2"/>
        <v/>
      </c>
      <c r="P15" t="str">
        <f t="shared" si="3"/>
        <v/>
      </c>
      <c r="Q15"/>
      <c r="R15"/>
      <c r="S15"/>
      <c r="T15"/>
      <c r="U15"/>
      <c r="V15"/>
      <c r="W15"/>
      <c r="X15"/>
      <c r="Y15"/>
      <c r="Z15" t="s">
        <v>59</v>
      </c>
    </row>
    <row r="16" spans="1:26" x14ac:dyDescent="0.4">
      <c r="A16" s="7">
        <v>5</v>
      </c>
      <c r="B16" s="86"/>
      <c r="C16" s="86"/>
      <c r="D16" s="87"/>
      <c r="E16" s="88"/>
      <c r="F16" s="89"/>
      <c r="G16" s="90"/>
      <c r="H16" s="91"/>
      <c r="I16" s="92"/>
      <c r="J16" s="93"/>
      <c r="K16" s="86"/>
      <c r="L16" s="94"/>
      <c r="M16" s="95"/>
      <c r="N16" s="96"/>
      <c r="O16" t="str">
        <f t="shared" si="2"/>
        <v/>
      </c>
      <c r="P16" t="str">
        <f t="shared" si="3"/>
        <v/>
      </c>
      <c r="Q16"/>
      <c r="R16"/>
      <c r="S16"/>
      <c r="T16"/>
      <c r="U16"/>
      <c r="V16"/>
      <c r="W16"/>
      <c r="X16"/>
      <c r="Y16"/>
      <c r="Z16" t="s">
        <v>60</v>
      </c>
    </row>
    <row r="17" spans="1:26" x14ac:dyDescent="0.4">
      <c r="A17" s="7">
        <v>6</v>
      </c>
      <c r="B17" s="86"/>
      <c r="C17" s="86"/>
      <c r="D17" s="87"/>
      <c r="E17" s="88"/>
      <c r="F17" s="89"/>
      <c r="G17" s="90"/>
      <c r="H17" s="91"/>
      <c r="I17" s="92"/>
      <c r="J17" s="93"/>
      <c r="K17" s="86"/>
      <c r="L17" s="94"/>
      <c r="M17" s="95"/>
      <c r="N17" s="96"/>
      <c r="O17" t="str">
        <f t="shared" si="2"/>
        <v/>
      </c>
      <c r="P17" t="str">
        <f t="shared" si="3"/>
        <v/>
      </c>
      <c r="Q17"/>
      <c r="R17"/>
      <c r="S17"/>
      <c r="T17"/>
      <c r="U17"/>
      <c r="V17"/>
      <c r="W17"/>
      <c r="X17"/>
      <c r="Y17"/>
      <c r="Z17" t="s">
        <v>61</v>
      </c>
    </row>
    <row r="18" spans="1:26" x14ac:dyDescent="0.4">
      <c r="A18" s="7">
        <v>7</v>
      </c>
      <c r="B18" s="86"/>
      <c r="C18" s="86"/>
      <c r="D18" s="87"/>
      <c r="E18" s="88"/>
      <c r="F18" s="89"/>
      <c r="G18" s="90"/>
      <c r="H18" s="91"/>
      <c r="I18" s="92"/>
      <c r="J18" s="93"/>
      <c r="K18" s="86"/>
      <c r="L18" s="94"/>
      <c r="M18" s="95"/>
      <c r="N18" s="96"/>
      <c r="O18" t="str">
        <f t="shared" si="2"/>
        <v/>
      </c>
      <c r="P18" t="str">
        <f t="shared" si="3"/>
        <v/>
      </c>
      <c r="Q18"/>
      <c r="R18"/>
      <c r="S18"/>
      <c r="T18"/>
      <c r="U18"/>
      <c r="V18"/>
      <c r="W18"/>
      <c r="X18"/>
      <c r="Y18"/>
      <c r="Z18" t="s">
        <v>62</v>
      </c>
    </row>
    <row r="19" spans="1:26" x14ac:dyDescent="0.4">
      <c r="A19" s="7">
        <v>8</v>
      </c>
      <c r="B19" s="86"/>
      <c r="C19" s="86"/>
      <c r="D19" s="87"/>
      <c r="E19" s="88"/>
      <c r="F19" s="89"/>
      <c r="G19" s="90"/>
      <c r="H19" s="91"/>
      <c r="I19" s="92"/>
      <c r="J19" s="93"/>
      <c r="K19" s="86"/>
      <c r="L19" s="94"/>
      <c r="M19" s="95"/>
      <c r="N19" s="96"/>
      <c r="O19" t="str">
        <f t="shared" si="2"/>
        <v/>
      </c>
      <c r="P19" t="str">
        <f t="shared" si="3"/>
        <v/>
      </c>
      <c r="Q19"/>
      <c r="R19"/>
      <c r="S19"/>
      <c r="T19"/>
      <c r="U19"/>
      <c r="V19"/>
      <c r="W19"/>
      <c r="X19"/>
      <c r="Y19"/>
      <c r="Z19" t="s">
        <v>63</v>
      </c>
    </row>
    <row r="20" spans="1:26" x14ac:dyDescent="0.4">
      <c r="A20" s="7">
        <v>9</v>
      </c>
      <c r="B20" s="86"/>
      <c r="C20" s="86"/>
      <c r="D20" s="87"/>
      <c r="E20" s="88"/>
      <c r="F20" s="89"/>
      <c r="G20" s="90"/>
      <c r="H20" s="91"/>
      <c r="I20" s="92"/>
      <c r="J20" s="93"/>
      <c r="K20" s="86"/>
      <c r="L20" s="94"/>
      <c r="M20" s="95"/>
      <c r="N20" s="96"/>
      <c r="O20" t="str">
        <f t="shared" si="2"/>
        <v/>
      </c>
      <c r="P20" t="str">
        <f t="shared" si="3"/>
        <v/>
      </c>
      <c r="Q20"/>
      <c r="R20"/>
      <c r="S20"/>
      <c r="T20"/>
      <c r="U20"/>
      <c r="V20"/>
      <c r="W20"/>
      <c r="X20"/>
      <c r="Y20"/>
      <c r="Z20" t="s">
        <v>64</v>
      </c>
    </row>
    <row r="21" spans="1:26" x14ac:dyDescent="0.4">
      <c r="A21" s="7">
        <v>10</v>
      </c>
      <c r="B21" s="86"/>
      <c r="C21" s="86"/>
      <c r="D21" s="87"/>
      <c r="E21" s="88"/>
      <c r="F21" s="89"/>
      <c r="G21" s="90"/>
      <c r="H21" s="91"/>
      <c r="I21" s="92"/>
      <c r="J21" s="93"/>
      <c r="K21" s="86"/>
      <c r="L21" s="94"/>
      <c r="M21" s="95"/>
      <c r="N21" s="96"/>
      <c r="O21" t="str">
        <f t="shared" si="2"/>
        <v/>
      </c>
      <c r="P21" t="str">
        <f t="shared" si="3"/>
        <v/>
      </c>
      <c r="Q21"/>
      <c r="R21"/>
      <c r="S21"/>
      <c r="T21"/>
      <c r="U21"/>
      <c r="V21"/>
      <c r="W21"/>
      <c r="X21"/>
      <c r="Y21"/>
      <c r="Z21" t="s">
        <v>65</v>
      </c>
    </row>
    <row r="22" spans="1:26" x14ac:dyDescent="0.4">
      <c r="A22" s="7">
        <v>11</v>
      </c>
      <c r="B22" s="86"/>
      <c r="C22" s="86"/>
      <c r="D22" s="87"/>
      <c r="E22" s="88"/>
      <c r="F22" s="89"/>
      <c r="G22" s="90"/>
      <c r="H22" s="91"/>
      <c r="I22" s="92"/>
      <c r="J22" s="93"/>
      <c r="K22" s="86"/>
      <c r="L22" s="94"/>
      <c r="M22" s="95"/>
      <c r="N22" s="96"/>
      <c r="O22" t="str">
        <f t="shared" si="2"/>
        <v/>
      </c>
      <c r="P22" t="str">
        <f t="shared" si="3"/>
        <v/>
      </c>
      <c r="Q22"/>
      <c r="R22"/>
      <c r="S22"/>
      <c r="T22"/>
      <c r="U22"/>
      <c r="V22"/>
      <c r="W22"/>
      <c r="X22"/>
      <c r="Y22"/>
      <c r="Z22" t="s">
        <v>66</v>
      </c>
    </row>
    <row r="23" spans="1:26" x14ac:dyDescent="0.4">
      <c r="A23" s="7">
        <v>12</v>
      </c>
      <c r="B23" s="86"/>
      <c r="C23" s="86"/>
      <c r="D23" s="87"/>
      <c r="E23" s="88"/>
      <c r="F23" s="89"/>
      <c r="G23" s="90"/>
      <c r="H23" s="91"/>
      <c r="I23" s="92"/>
      <c r="J23" s="93"/>
      <c r="K23" s="86"/>
      <c r="L23" s="94"/>
      <c r="M23" s="95"/>
      <c r="N23" s="96"/>
      <c r="O23" t="str">
        <f t="shared" si="2"/>
        <v/>
      </c>
      <c r="P23" t="str">
        <f t="shared" si="3"/>
        <v/>
      </c>
      <c r="Q23"/>
      <c r="R23"/>
      <c r="S23"/>
      <c r="T23"/>
      <c r="U23"/>
      <c r="V23"/>
      <c r="W23"/>
      <c r="X23"/>
      <c r="Y23"/>
      <c r="Z23" t="s">
        <v>67</v>
      </c>
    </row>
    <row r="24" spans="1:26" x14ac:dyDescent="0.4">
      <c r="A24" s="7">
        <v>13</v>
      </c>
      <c r="B24" s="86"/>
      <c r="C24" s="86"/>
      <c r="D24" s="87"/>
      <c r="E24" s="88"/>
      <c r="F24" s="89"/>
      <c r="G24" s="90"/>
      <c r="H24" s="91"/>
      <c r="I24" s="92"/>
      <c r="J24" s="93"/>
      <c r="K24" s="86"/>
      <c r="L24" s="94"/>
      <c r="M24" s="95"/>
      <c r="N24" s="96"/>
      <c r="O24" t="str">
        <f t="shared" si="2"/>
        <v/>
      </c>
      <c r="P24" t="str">
        <f t="shared" si="3"/>
        <v/>
      </c>
      <c r="Q24"/>
      <c r="R24"/>
      <c r="S24"/>
      <c r="T24"/>
      <c r="U24"/>
      <c r="V24"/>
      <c r="W24"/>
      <c r="X24"/>
      <c r="Y24"/>
      <c r="Z24" t="s">
        <v>68</v>
      </c>
    </row>
    <row r="25" spans="1:26" x14ac:dyDescent="0.4">
      <c r="A25" s="7">
        <v>14</v>
      </c>
      <c r="B25" s="86"/>
      <c r="C25" s="86"/>
      <c r="D25" s="87"/>
      <c r="E25" s="88"/>
      <c r="F25" s="89"/>
      <c r="G25" s="90"/>
      <c r="H25" s="91"/>
      <c r="I25" s="92"/>
      <c r="J25" s="93"/>
      <c r="K25" s="86"/>
      <c r="L25" s="94"/>
      <c r="M25" s="97"/>
      <c r="N25" s="98"/>
      <c r="O25" t="str">
        <f t="shared" si="2"/>
        <v/>
      </c>
      <c r="P25" t="str">
        <f t="shared" si="3"/>
        <v/>
      </c>
      <c r="Q25"/>
      <c r="R25"/>
      <c r="S25"/>
      <c r="T25"/>
      <c r="U25"/>
      <c r="V25"/>
      <c r="W25"/>
      <c r="X25"/>
      <c r="Y25"/>
      <c r="Z25" t="s">
        <v>69</v>
      </c>
    </row>
    <row r="26" spans="1:26" x14ac:dyDescent="0.4">
      <c r="A26" s="7">
        <v>15</v>
      </c>
      <c r="B26" s="86"/>
      <c r="C26" s="86"/>
      <c r="D26" s="87"/>
      <c r="E26" s="88"/>
      <c r="F26" s="89"/>
      <c r="G26" s="90"/>
      <c r="H26" s="91"/>
      <c r="I26" s="92"/>
      <c r="J26" s="93"/>
      <c r="K26" s="86"/>
      <c r="L26" s="94"/>
      <c r="M26" s="97"/>
      <c r="N26" s="98"/>
      <c r="O26" t="str">
        <f t="shared" si="2"/>
        <v/>
      </c>
      <c r="P26" t="str">
        <f t="shared" si="3"/>
        <v/>
      </c>
      <c r="Q26"/>
      <c r="R26"/>
      <c r="S26"/>
      <c r="T26"/>
      <c r="U26"/>
      <c r="V26"/>
      <c r="W26"/>
      <c r="X26"/>
      <c r="Y26"/>
      <c r="Z26" t="s">
        <v>70</v>
      </c>
    </row>
    <row r="27" spans="1:26" x14ac:dyDescent="0.4">
      <c r="A27" s="7">
        <v>16</v>
      </c>
      <c r="B27" s="86"/>
      <c r="C27" s="86"/>
      <c r="D27" s="87"/>
      <c r="E27" s="88"/>
      <c r="F27" s="89"/>
      <c r="G27" s="90"/>
      <c r="H27" s="91"/>
      <c r="I27" s="92"/>
      <c r="J27" s="93"/>
      <c r="K27" s="86"/>
      <c r="L27" s="94"/>
      <c r="M27" s="95"/>
      <c r="N27" s="96"/>
      <c r="O27" t="str">
        <f t="shared" si="2"/>
        <v/>
      </c>
      <c r="P27" t="str">
        <f t="shared" si="3"/>
        <v/>
      </c>
      <c r="Q27"/>
      <c r="R27"/>
      <c r="S27"/>
      <c r="T27"/>
      <c r="U27"/>
      <c r="V27"/>
      <c r="W27"/>
      <c r="X27"/>
      <c r="Y27"/>
      <c r="Z27" t="s">
        <v>71</v>
      </c>
    </row>
    <row r="28" spans="1:26" x14ac:dyDescent="0.4">
      <c r="A28" s="99">
        <v>17</v>
      </c>
      <c r="B28" s="55"/>
      <c r="C28" s="55"/>
      <c r="D28" s="100"/>
      <c r="E28" s="101"/>
      <c r="F28" s="102"/>
      <c r="G28" s="103"/>
      <c r="H28" s="104"/>
      <c r="I28" s="105"/>
      <c r="J28" s="106"/>
      <c r="K28" s="55"/>
      <c r="L28" s="107"/>
      <c r="M28" s="108"/>
      <c r="N28" s="109"/>
      <c r="O28" t="str">
        <f t="shared" si="2"/>
        <v/>
      </c>
      <c r="P28" t="str">
        <f t="shared" si="3"/>
        <v/>
      </c>
      <c r="Q28"/>
      <c r="R28"/>
      <c r="S28"/>
      <c r="T28"/>
      <c r="U28"/>
      <c r="V28"/>
      <c r="W28"/>
      <c r="X28"/>
      <c r="Y28"/>
      <c r="Z28" t="s">
        <v>72</v>
      </c>
    </row>
    <row r="29" spans="1:26" ht="15" customHeight="1" x14ac:dyDescent="0.4">
      <c r="A29" s="37" t="s">
        <v>2</v>
      </c>
      <c r="B29" s="37"/>
      <c r="C29" s="37"/>
      <c r="D29" s="37"/>
      <c r="E29" s="37"/>
      <c r="F29" s="37"/>
      <c r="G29" s="37"/>
      <c r="H29" s="37"/>
      <c r="I29" s="37"/>
      <c r="J29" s="37"/>
      <c r="K29" s="37"/>
      <c r="L29" s="37"/>
      <c r="M29" s="37"/>
      <c r="Z29" t="s">
        <v>73</v>
      </c>
    </row>
    <row r="30" spans="1:26" ht="15.75" customHeight="1" x14ac:dyDescent="0.4">
      <c r="A30" s="37" t="s">
        <v>81</v>
      </c>
      <c r="B30" s="37"/>
      <c r="C30" s="37"/>
      <c r="D30" s="37"/>
      <c r="E30" s="37"/>
      <c r="F30" s="37"/>
      <c r="G30" s="37"/>
      <c r="H30" s="37"/>
      <c r="I30" s="37"/>
      <c r="J30" s="37"/>
      <c r="K30" s="37"/>
      <c r="L30" s="37"/>
      <c r="M30" s="37"/>
      <c r="Z30" t="s">
        <v>74</v>
      </c>
    </row>
    <row r="31" spans="1:26" ht="27" customHeight="1" x14ac:dyDescent="0.4">
      <c r="I31" s="2"/>
      <c r="K31" s="18" t="s">
        <v>24</v>
      </c>
      <c r="L31" s="110" t="s">
        <v>82</v>
      </c>
      <c r="M31" s="110"/>
      <c r="N31" s="110"/>
    </row>
    <row r="32" spans="1:26" ht="27" customHeight="1" x14ac:dyDescent="0.4">
      <c r="I32" s="2"/>
      <c r="K32" s="18" t="s">
        <v>42</v>
      </c>
      <c r="L32" s="110"/>
      <c r="M32" s="110"/>
      <c r="N32" s="110"/>
    </row>
    <row r="33" spans="2:14" ht="26.25" customHeight="1" x14ac:dyDescent="0.4">
      <c r="I33" s="2"/>
      <c r="K33" s="18" t="s">
        <v>26</v>
      </c>
      <c r="L33" s="110"/>
      <c r="M33" s="110"/>
      <c r="N33" s="110"/>
    </row>
    <row r="34" spans="2:14" ht="3" hidden="1" customHeight="1" x14ac:dyDescent="0.4">
      <c r="L34" s="19"/>
      <c r="M34" s="19"/>
    </row>
    <row r="35" spans="2:14" ht="19.5" thickBot="1" x14ac:dyDescent="0.45"/>
    <row r="36" spans="2:14" x14ac:dyDescent="0.4">
      <c r="B36" s="111" t="s">
        <v>38</v>
      </c>
      <c r="C36" s="112" t="s">
        <v>39</v>
      </c>
      <c r="D36" s="113" t="s">
        <v>40</v>
      </c>
      <c r="E36" s="114"/>
    </row>
    <row r="37" spans="2:14" ht="40.5" x14ac:dyDescent="0.4">
      <c r="B37" s="115"/>
      <c r="C37" s="26"/>
      <c r="D37" s="26"/>
      <c r="E37" s="116" t="s">
        <v>41</v>
      </c>
    </row>
    <row r="38" spans="2:14" ht="19.5" thickBot="1" x14ac:dyDescent="0.45">
      <c r="B38" s="117">
        <f>C6</f>
        <v>0</v>
      </c>
      <c r="C38" s="118">
        <f>C7</f>
        <v>0</v>
      </c>
      <c r="D38" s="119">
        <f>M6</f>
        <v>0</v>
      </c>
      <c r="E38" s="120">
        <f>M5</f>
        <v>0</v>
      </c>
    </row>
    <row r="39" spans="2:14" x14ac:dyDescent="0.4">
      <c r="B39" s="121" t="s">
        <v>43</v>
      </c>
    </row>
    <row r="40" spans="2:14" x14ac:dyDescent="0.4">
      <c r="E40" s="1" t="s">
        <v>83</v>
      </c>
    </row>
  </sheetData>
  <sheetProtection formatCells="0" insertRows="0" deleteRows="0"/>
  <mergeCells count="63">
    <mergeCell ref="L33:N33"/>
    <mergeCell ref="B36:B37"/>
    <mergeCell ref="C36:C37"/>
    <mergeCell ref="D36:D37"/>
    <mergeCell ref="D28:E28"/>
    <mergeCell ref="M28:N28"/>
    <mergeCell ref="A29:M29"/>
    <mergeCell ref="A30:M30"/>
    <mergeCell ref="L31:N31"/>
    <mergeCell ref="L32:N32"/>
    <mergeCell ref="D24:E24"/>
    <mergeCell ref="M24:N24"/>
    <mergeCell ref="D25:E25"/>
    <mergeCell ref="D26:E26"/>
    <mergeCell ref="D27:E27"/>
    <mergeCell ref="M27:N27"/>
    <mergeCell ref="D21:E21"/>
    <mergeCell ref="M21:N21"/>
    <mergeCell ref="D22:E22"/>
    <mergeCell ref="M22:N22"/>
    <mergeCell ref="D23:E23"/>
    <mergeCell ref="M23:N23"/>
    <mergeCell ref="D18:E18"/>
    <mergeCell ref="M18:N18"/>
    <mergeCell ref="D19:E19"/>
    <mergeCell ref="M19:N19"/>
    <mergeCell ref="D20:E20"/>
    <mergeCell ref="M20:N20"/>
    <mergeCell ref="D15:E15"/>
    <mergeCell ref="M15:N15"/>
    <mergeCell ref="D16:E16"/>
    <mergeCell ref="M16:N16"/>
    <mergeCell ref="D17:E17"/>
    <mergeCell ref="M17:N17"/>
    <mergeCell ref="D12:E12"/>
    <mergeCell ref="M12:N12"/>
    <mergeCell ref="D13:E13"/>
    <mergeCell ref="M13:N13"/>
    <mergeCell ref="D14:E14"/>
    <mergeCell ref="M14:N14"/>
    <mergeCell ref="K10:K11"/>
    <mergeCell ref="L10:L11"/>
    <mergeCell ref="M10:N11"/>
    <mergeCell ref="O10:O11"/>
    <mergeCell ref="P10:P11"/>
    <mergeCell ref="R10:R11"/>
    <mergeCell ref="A6:B6"/>
    <mergeCell ref="F6:J6"/>
    <mergeCell ref="A7:B7"/>
    <mergeCell ref="A10:A11"/>
    <mergeCell ref="B10:B11"/>
    <mergeCell ref="C10:C11"/>
    <mergeCell ref="D10:E11"/>
    <mergeCell ref="F10:F11"/>
    <mergeCell ref="I10:I11"/>
    <mergeCell ref="J10:J11"/>
    <mergeCell ref="F2:J3"/>
    <mergeCell ref="K2:M2"/>
    <mergeCell ref="N3:N5"/>
    <mergeCell ref="A4:B4"/>
    <mergeCell ref="F4:J4"/>
    <mergeCell ref="A5:B5"/>
    <mergeCell ref="F5:J5"/>
  </mergeCells>
  <phoneticPr fontId="12"/>
  <dataValidations count="3">
    <dataValidation type="list" allowBlank="1" showInputMessage="1" showErrorMessage="1" sqref="C4" xr:uid="{39487CEB-D221-47F6-8F9C-415D39B2101E}">
      <formula1>$Z$1:$Z$30</formula1>
    </dataValidation>
    <dataValidation type="list" allowBlank="1" showInputMessage="1" showErrorMessage="1" sqref="C7:C8" xr:uid="{69805E11-13ED-4C9D-9102-7184D5605A9C}">
      <formula1>$P$2:$P$9</formula1>
    </dataValidation>
    <dataValidation type="list" allowBlank="1" showInputMessage="1" showErrorMessage="1" sqref="F12:H28 J12:J28" xr:uid="{87231B9C-C368-4181-BC63-262C53459548}">
      <formula1>$R$2</formula1>
    </dataValidation>
  </dataValidations>
  <pageMargins left="0.50314960629921257" right="0.50314960629921257" top="0.75" bottom="0.55314960629921262" header="0.3" footer="0.3"/>
  <pageSetup paperSize="9" scale="77" orientation="landscape" r:id="rId1"/>
  <rowBreaks count="1" manualBreakCount="1">
    <brk id="33" max="1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FB56B-6FF0-43E1-9880-FE2FE62699CB}">
  <dimension ref="A1:Z40"/>
  <sheetViews>
    <sheetView showGridLines="0" view="pageBreakPreview" zoomScaleSheetLayoutView="100" workbookViewId="0">
      <selection activeCell="Q27" sqref="Q27"/>
    </sheetView>
  </sheetViews>
  <sheetFormatPr defaultColWidth="9" defaultRowHeight="18.75" x14ac:dyDescent="0.4"/>
  <cols>
    <col min="1" max="1" width="4.125" style="1" customWidth="1"/>
    <col min="2" max="2" width="22.25" style="1" customWidth="1"/>
    <col min="3" max="3" width="24.5" style="1" customWidth="1"/>
    <col min="4" max="5" width="12.75" style="1" customWidth="1"/>
    <col min="6" max="6" width="7.25" style="1" customWidth="1"/>
    <col min="7" max="7" width="7.625" style="1" customWidth="1"/>
    <col min="8" max="8" width="7.25" style="1" customWidth="1"/>
    <col min="9" max="9" width="9.625" style="1" bestFit="1" customWidth="1"/>
    <col min="10" max="10" width="5.625" style="1" bestFit="1" customWidth="1"/>
    <col min="11" max="11" width="11.375" style="1" customWidth="1"/>
    <col min="12" max="12" width="9.625" style="1" bestFit="1" customWidth="1"/>
    <col min="13" max="14" width="8.625" style="1" customWidth="1"/>
    <col min="15" max="33" width="10.25" style="1" customWidth="1"/>
    <col min="34" max="34" width="9" style="1" customWidth="1"/>
    <col min="35" max="16384" width="9" style="1"/>
  </cols>
  <sheetData>
    <row r="1" spans="1:26" x14ac:dyDescent="0.4">
      <c r="A1" s="2" t="s">
        <v>34</v>
      </c>
      <c r="B1" s="8"/>
      <c r="C1" s="8"/>
      <c r="D1" s="8"/>
      <c r="E1" s="8"/>
      <c r="F1" s="8"/>
      <c r="G1" s="8"/>
      <c r="H1" s="8"/>
      <c r="P1" t="s">
        <v>6</v>
      </c>
      <c r="Q1"/>
      <c r="R1"/>
      <c r="S1"/>
      <c r="T1" t="s">
        <v>32</v>
      </c>
      <c r="U1"/>
      <c r="V1" t="s">
        <v>27</v>
      </c>
      <c r="W1"/>
      <c r="X1" t="s">
        <v>13</v>
      </c>
      <c r="Y1" t="s">
        <v>31</v>
      </c>
      <c r="Z1" t="s">
        <v>45</v>
      </c>
    </row>
    <row r="2" spans="1:26" x14ac:dyDescent="0.2">
      <c r="A2" s="3" t="s">
        <v>0</v>
      </c>
      <c r="B2" s="9"/>
      <c r="C2" s="9"/>
      <c r="D2" s="9"/>
      <c r="E2" s="9"/>
      <c r="F2" s="26" t="s">
        <v>9</v>
      </c>
      <c r="G2" s="26"/>
      <c r="H2" s="26"/>
      <c r="I2" s="26"/>
      <c r="J2" s="26"/>
      <c r="K2" s="26" t="s">
        <v>16</v>
      </c>
      <c r="L2" s="26"/>
      <c r="M2" s="26"/>
      <c r="P2" t="s">
        <v>3</v>
      </c>
      <c r="Q2"/>
      <c r="R2" t="s">
        <v>11</v>
      </c>
      <c r="S2" t="s">
        <v>3</v>
      </c>
      <c r="T2">
        <f>$M$4</f>
        <v>0</v>
      </c>
      <c r="U2" t="str">
        <f>IF(T2&gt;=45,R2,R3)</f>
        <v>×</v>
      </c>
      <c r="V2">
        <f>$M$5</f>
        <v>0</v>
      </c>
      <c r="W2" t="str">
        <f>IF(V2&gt;=15,R2,R3)</f>
        <v>×</v>
      </c>
      <c r="X2">
        <f>$M$6</f>
        <v>0</v>
      </c>
      <c r="Y2" t="str">
        <f>IF(AND(U2=R2,W2=R2),"OK","NG")</f>
        <v>NG</v>
      </c>
      <c r="Z2" t="s">
        <v>46</v>
      </c>
    </row>
    <row r="3" spans="1:26" x14ac:dyDescent="0.4">
      <c r="A3" s="4" t="s">
        <v>84</v>
      </c>
      <c r="D3" s="2"/>
      <c r="E3" s="2"/>
      <c r="F3" s="26"/>
      <c r="G3" s="26"/>
      <c r="H3" s="26"/>
      <c r="I3" s="26"/>
      <c r="J3" s="26"/>
      <c r="K3" s="17" t="s">
        <v>18</v>
      </c>
      <c r="L3" s="12" t="s">
        <v>15</v>
      </c>
      <c r="M3" s="10" t="s">
        <v>13</v>
      </c>
      <c r="N3" s="27" t="s">
        <v>25</v>
      </c>
      <c r="P3" t="s">
        <v>14</v>
      </c>
      <c r="Q3"/>
      <c r="R3" t="s">
        <v>30</v>
      </c>
      <c r="S3" t="s">
        <v>14</v>
      </c>
      <c r="T3">
        <f>$M$4</f>
        <v>0</v>
      </c>
      <c r="U3"/>
      <c r="V3">
        <f>$M$5</f>
        <v>0</v>
      </c>
      <c r="W3"/>
      <c r="X3">
        <f t="shared" ref="X3:X9" si="0">$M$6</f>
        <v>0</v>
      </c>
      <c r="Y3" t="str">
        <f>IF(X3&gt;=60,"OK","NG")</f>
        <v>NG</v>
      </c>
      <c r="Z3" t="s">
        <v>47</v>
      </c>
    </row>
    <row r="4" spans="1:26" x14ac:dyDescent="0.4">
      <c r="A4" s="46" t="s">
        <v>4</v>
      </c>
      <c r="B4" s="46"/>
      <c r="C4" s="47"/>
      <c r="D4" s="2"/>
      <c r="E4" s="2"/>
      <c r="F4" s="48" t="s">
        <v>1</v>
      </c>
      <c r="G4" s="49"/>
      <c r="H4" s="49"/>
      <c r="I4" s="49"/>
      <c r="J4" s="43"/>
      <c r="K4" s="50">
        <f>SUMIFS(I12:I28,J12:J28,"",F12:F28,"")</f>
        <v>0</v>
      </c>
      <c r="L4" s="51">
        <f>SUMIFS(I12:I28,J12:J28,R2,F12:F28,"")</f>
        <v>0</v>
      </c>
      <c r="M4" s="52">
        <f>SUM(K4:L4)</f>
        <v>0</v>
      </c>
      <c r="N4" s="27"/>
      <c r="P4" t="s">
        <v>29</v>
      </c>
      <c r="Q4"/>
      <c r="R4"/>
      <c r="S4" t="s">
        <v>29</v>
      </c>
      <c r="T4">
        <f>$M$4</f>
        <v>0</v>
      </c>
      <c r="U4"/>
      <c r="V4">
        <f>$M$5</f>
        <v>0</v>
      </c>
      <c r="W4"/>
      <c r="X4">
        <f t="shared" si="0"/>
        <v>0</v>
      </c>
      <c r="Y4" t="str">
        <f>IF(X4&gt;=15,"OK","NG")</f>
        <v>NG</v>
      </c>
      <c r="Z4" t="s">
        <v>48</v>
      </c>
    </row>
    <row r="5" spans="1:26" x14ac:dyDescent="0.4">
      <c r="A5" s="53" t="s">
        <v>8</v>
      </c>
      <c r="B5" s="54"/>
      <c r="C5" s="55"/>
      <c r="D5" s="2"/>
      <c r="E5" s="2"/>
      <c r="F5" s="44" t="s">
        <v>19</v>
      </c>
      <c r="G5" s="56"/>
      <c r="H5" s="56"/>
      <c r="I5" s="56"/>
      <c r="J5" s="45"/>
      <c r="K5" s="57">
        <f>IFERROR(_xlfn.IFS(C7=P2,SUMIFS(I12:I28,J12:J28,"",F12:F28,R2),C7=P3,SUMIF(J12:J28,"",O12:O28),C7=P4,SUMIF(J12:J28,"",P12:P28),C7=P5,SUMIFS(I12:I28,J12:J28,"",F12:F28,R2),C7=P6,SUMIFS(I12:I28,J12:J28,"",F12:F28,R2),C7=P7,SUMIFS(I12:I28,J12:J28,"",F12:F28,R2),C7=P8,SUMIFS(I12:I28,J12:J28,"",F12:F28,R2),C7=P9,SUMIFS(I12:I28,J12:J28,"",F12:F28,R2)),0)</f>
        <v>0</v>
      </c>
      <c r="L5" s="58">
        <f>IFERROR(_xlfn.IFS(C7=P2,SUMIFS(I12:I28,J12:J28,R2,F12:F28,R2),C7=P3,SUMIF(J12:J28,R2,O12:O28),C7=P4,SUMIF(J12:J28,R2,P12:P28),C7=P5,SUMIFS(I12:I28,J12:J28,R2,F12:F28,R2),C7=P6,SUMIFS(I12:I28,J12:J28,R2,F12:F28,R2),C7=P7,SUMIFS(I12:I28,J12:J28,R2,F12:F28,R2),C7=P8,SUMIFS(I12:I28,J12:J28,R2,F12:F28,R2),C7=P9,SUMIFS(I12:I28,J12:J28,R2,F12:F28,R2)),0)</f>
        <v>0</v>
      </c>
      <c r="M5" s="59">
        <f>SUM(K5:L5)</f>
        <v>0</v>
      </c>
      <c r="N5" s="27"/>
      <c r="P5" t="s">
        <v>76</v>
      </c>
      <c r="Q5"/>
      <c r="R5" s="21">
        <v>44651</v>
      </c>
      <c r="S5" t="s">
        <v>76</v>
      </c>
      <c r="T5"/>
      <c r="U5"/>
      <c r="V5"/>
      <c r="W5"/>
      <c r="X5">
        <f t="shared" si="0"/>
        <v>0</v>
      </c>
      <c r="Y5" t="str">
        <f>IF(OR($Y$2="OK",$Y$3="OK"),"OK","NG")</f>
        <v>NG</v>
      </c>
      <c r="Z5" t="s">
        <v>49</v>
      </c>
    </row>
    <row r="6" spans="1:26" x14ac:dyDescent="0.4">
      <c r="A6" s="38" t="s">
        <v>7</v>
      </c>
      <c r="B6" s="39"/>
      <c r="C6" s="60"/>
      <c r="D6" s="2"/>
      <c r="E6" s="2"/>
      <c r="F6" s="40" t="s">
        <v>33</v>
      </c>
      <c r="G6" s="41"/>
      <c r="H6" s="41"/>
      <c r="I6" s="41"/>
      <c r="J6" s="42"/>
      <c r="K6" s="61">
        <f>SUM(K4:K5)</f>
        <v>0</v>
      </c>
      <c r="L6" s="62">
        <f>IF(C7=P4,MIN(SUM(L4:L5),4),MIN(SUM(L4:L5),15))</f>
        <v>0</v>
      </c>
      <c r="M6" s="63">
        <f>SUM(K6:L6)</f>
        <v>0</v>
      </c>
      <c r="N6" s="64" t="str">
        <f>IFERROR(VLOOKUP(C7,S2:Y9,7,FALSE),"")</f>
        <v/>
      </c>
      <c r="P6" t="s">
        <v>77</v>
      </c>
      <c r="Q6"/>
      <c r="R6" s="22">
        <v>43921</v>
      </c>
      <c r="S6" t="s">
        <v>77</v>
      </c>
      <c r="T6"/>
      <c r="U6"/>
      <c r="V6"/>
      <c r="W6"/>
      <c r="X6">
        <f t="shared" si="0"/>
        <v>0</v>
      </c>
      <c r="Y6" t="str">
        <f t="shared" ref="Y6:Y9" si="1">IF(OR($Y$2="OK",$Y$3="OK"),"OK","NG")</f>
        <v>NG</v>
      </c>
      <c r="Z6" t="s">
        <v>50</v>
      </c>
    </row>
    <row r="7" spans="1:26" x14ac:dyDescent="0.4">
      <c r="A7" s="53" t="s">
        <v>6</v>
      </c>
      <c r="B7" s="54"/>
      <c r="C7" s="65"/>
      <c r="D7" s="2"/>
      <c r="E7" s="2"/>
      <c r="F7" s="13"/>
      <c r="G7" s="13"/>
      <c r="H7" s="13"/>
      <c r="I7" s="13"/>
      <c r="J7" s="13"/>
      <c r="L7" s="18"/>
      <c r="M7" s="18"/>
      <c r="N7" s="20"/>
      <c r="P7" t="s">
        <v>78</v>
      </c>
      <c r="Q7"/>
      <c r="R7"/>
      <c r="S7" t="s">
        <v>78</v>
      </c>
      <c r="T7"/>
      <c r="U7"/>
      <c r="V7"/>
      <c r="W7"/>
      <c r="X7">
        <f t="shared" si="0"/>
        <v>0</v>
      </c>
      <c r="Y7" t="str">
        <f t="shared" si="1"/>
        <v>NG</v>
      </c>
      <c r="Z7" t="s">
        <v>51</v>
      </c>
    </row>
    <row r="8" spans="1:26" x14ac:dyDescent="0.4">
      <c r="A8" s="66"/>
      <c r="B8" s="66"/>
      <c r="C8" s="67"/>
      <c r="D8" s="2"/>
      <c r="E8" s="2"/>
      <c r="F8" s="13"/>
      <c r="G8" s="13"/>
      <c r="H8" s="13"/>
      <c r="I8" s="13"/>
      <c r="J8" s="13"/>
      <c r="L8" s="18"/>
      <c r="M8" s="18"/>
      <c r="N8" s="20"/>
      <c r="P8" s="1" t="s">
        <v>79</v>
      </c>
      <c r="Q8"/>
      <c r="R8"/>
      <c r="S8" s="1" t="s">
        <v>79</v>
      </c>
      <c r="T8"/>
      <c r="U8"/>
      <c r="V8"/>
      <c r="W8"/>
      <c r="X8">
        <f t="shared" si="0"/>
        <v>0</v>
      </c>
      <c r="Y8" t="str">
        <f t="shared" si="1"/>
        <v>NG</v>
      </c>
      <c r="Z8" t="s">
        <v>52</v>
      </c>
    </row>
    <row r="9" spans="1:26" ht="20.25" customHeight="1" x14ac:dyDescent="0.15">
      <c r="A9" s="5"/>
      <c r="B9" s="5"/>
      <c r="C9" s="11"/>
      <c r="D9" s="11"/>
      <c r="E9" s="11"/>
      <c r="F9" s="11"/>
      <c r="G9" s="11"/>
      <c r="H9" s="11"/>
      <c r="P9" s="1" t="s">
        <v>80</v>
      </c>
      <c r="S9" s="1" t="s">
        <v>80</v>
      </c>
      <c r="X9">
        <f t="shared" si="0"/>
        <v>0</v>
      </c>
      <c r="Y9" t="str">
        <f t="shared" si="1"/>
        <v>NG</v>
      </c>
      <c r="Z9" t="s">
        <v>53</v>
      </c>
    </row>
    <row r="10" spans="1:26" ht="20.25" customHeight="1" x14ac:dyDescent="0.4">
      <c r="A10" s="68" t="s">
        <v>5</v>
      </c>
      <c r="B10" s="68" t="s">
        <v>10</v>
      </c>
      <c r="C10" s="68" t="s">
        <v>12</v>
      </c>
      <c r="D10" s="28" t="s">
        <v>17</v>
      </c>
      <c r="E10" s="29"/>
      <c r="F10" s="31" t="s">
        <v>21</v>
      </c>
      <c r="G10" s="14"/>
      <c r="H10" s="69"/>
      <c r="I10" s="70" t="s">
        <v>22</v>
      </c>
      <c r="J10" s="33" t="s">
        <v>15</v>
      </c>
      <c r="K10" s="33" t="s">
        <v>23</v>
      </c>
      <c r="L10" s="70" t="s">
        <v>28</v>
      </c>
      <c r="M10" s="34" t="s">
        <v>20</v>
      </c>
      <c r="N10" s="35"/>
      <c r="O10" s="23" t="s">
        <v>36</v>
      </c>
      <c r="P10" s="24" t="s">
        <v>37</v>
      </c>
      <c r="R10" s="25"/>
      <c r="Z10" t="s">
        <v>54</v>
      </c>
    </row>
    <row r="11" spans="1:26" ht="33.75" customHeight="1" x14ac:dyDescent="0.4">
      <c r="A11" s="71"/>
      <c r="B11" s="71"/>
      <c r="C11" s="71"/>
      <c r="D11" s="30"/>
      <c r="E11" s="45"/>
      <c r="F11" s="32"/>
      <c r="G11" s="15" t="s">
        <v>35</v>
      </c>
      <c r="H11" s="16" t="s">
        <v>44</v>
      </c>
      <c r="I11" s="72"/>
      <c r="J11" s="73"/>
      <c r="K11" s="73"/>
      <c r="L11" s="72"/>
      <c r="M11" s="36"/>
      <c r="N11" s="74"/>
      <c r="O11" s="23"/>
      <c r="P11" s="24"/>
      <c r="R11" s="25"/>
      <c r="Z11" t="s">
        <v>55</v>
      </c>
    </row>
    <row r="12" spans="1:26" x14ac:dyDescent="0.4">
      <c r="A12" s="6">
        <v>1</v>
      </c>
      <c r="B12" s="60"/>
      <c r="C12" s="60"/>
      <c r="D12" s="75"/>
      <c r="E12" s="76"/>
      <c r="F12" s="77"/>
      <c r="G12" s="78"/>
      <c r="H12" s="79"/>
      <c r="I12" s="80"/>
      <c r="J12" s="81"/>
      <c r="K12" s="82"/>
      <c r="L12" s="83"/>
      <c r="M12" s="84"/>
      <c r="N12" s="85"/>
      <c r="O12" t="str">
        <f t="shared" ref="O12:O28" si="2">IF(AND(F12=$R$2,H12=$R$2),IF(AND(L12&gt;0,L12&lt;=$R$5),I12,""),IF(AND(F12=$R$2,G12=$R$2),I12,""))</f>
        <v/>
      </c>
      <c r="P12" t="str">
        <f t="shared" ref="P12:P28" si="3">IF(AND(F12=$R$2,H12=$R$2),IF(AND(L12&gt;0,L12&lt;=$R$6),I12,""),IF(AND(F12=$R$2,G12=$R$2),I12,""))</f>
        <v/>
      </c>
      <c r="Q12"/>
      <c r="R12"/>
      <c r="S12"/>
      <c r="T12"/>
      <c r="U12"/>
      <c r="V12"/>
      <c r="W12"/>
      <c r="X12"/>
      <c r="Y12"/>
      <c r="Z12" t="s">
        <v>56</v>
      </c>
    </row>
    <row r="13" spans="1:26" x14ac:dyDescent="0.4">
      <c r="A13" s="7">
        <v>2</v>
      </c>
      <c r="B13" s="86"/>
      <c r="C13" s="86"/>
      <c r="D13" s="87"/>
      <c r="E13" s="88"/>
      <c r="F13" s="89"/>
      <c r="G13" s="90"/>
      <c r="H13" s="91"/>
      <c r="I13" s="92"/>
      <c r="J13" s="93"/>
      <c r="K13" s="86"/>
      <c r="L13" s="94"/>
      <c r="M13" s="95"/>
      <c r="N13" s="96"/>
      <c r="O13" t="str">
        <f t="shared" si="2"/>
        <v/>
      </c>
      <c r="P13" t="str">
        <f t="shared" si="3"/>
        <v/>
      </c>
      <c r="Q13"/>
      <c r="R13"/>
      <c r="S13"/>
      <c r="T13"/>
      <c r="U13"/>
      <c r="V13"/>
      <c r="W13"/>
      <c r="X13"/>
      <c r="Y13"/>
      <c r="Z13" t="s">
        <v>57</v>
      </c>
    </row>
    <row r="14" spans="1:26" x14ac:dyDescent="0.4">
      <c r="A14" s="7">
        <v>3</v>
      </c>
      <c r="B14" s="86"/>
      <c r="C14" s="86"/>
      <c r="D14" s="87"/>
      <c r="E14" s="88"/>
      <c r="F14" s="89"/>
      <c r="G14" s="90"/>
      <c r="H14" s="91"/>
      <c r="I14" s="92"/>
      <c r="J14" s="93"/>
      <c r="K14" s="86"/>
      <c r="L14" s="94"/>
      <c r="M14" s="95"/>
      <c r="N14" s="96"/>
      <c r="O14" t="str">
        <f t="shared" si="2"/>
        <v/>
      </c>
      <c r="P14" t="str">
        <f t="shared" si="3"/>
        <v/>
      </c>
      <c r="Q14"/>
      <c r="R14"/>
      <c r="S14"/>
      <c r="T14"/>
      <c r="U14"/>
      <c r="V14"/>
      <c r="W14"/>
      <c r="X14"/>
      <c r="Y14"/>
      <c r="Z14" t="s">
        <v>58</v>
      </c>
    </row>
    <row r="15" spans="1:26" x14ac:dyDescent="0.4">
      <c r="A15" s="7">
        <v>4</v>
      </c>
      <c r="B15" s="86"/>
      <c r="C15" s="86"/>
      <c r="D15" s="87"/>
      <c r="E15" s="88"/>
      <c r="F15" s="89"/>
      <c r="G15" s="90"/>
      <c r="H15" s="91"/>
      <c r="I15" s="92"/>
      <c r="J15" s="93"/>
      <c r="K15" s="86"/>
      <c r="L15" s="94"/>
      <c r="M15" s="95"/>
      <c r="N15" s="96"/>
      <c r="O15" t="str">
        <f t="shared" si="2"/>
        <v/>
      </c>
      <c r="P15" t="str">
        <f t="shared" si="3"/>
        <v/>
      </c>
      <c r="Q15"/>
      <c r="R15"/>
      <c r="S15"/>
      <c r="T15"/>
      <c r="U15"/>
      <c r="V15"/>
      <c r="W15"/>
      <c r="X15"/>
      <c r="Y15"/>
      <c r="Z15" t="s">
        <v>59</v>
      </c>
    </row>
    <row r="16" spans="1:26" x14ac:dyDescent="0.4">
      <c r="A16" s="7">
        <v>5</v>
      </c>
      <c r="B16" s="86"/>
      <c r="C16" s="86"/>
      <c r="D16" s="87"/>
      <c r="E16" s="88"/>
      <c r="F16" s="89"/>
      <c r="G16" s="90"/>
      <c r="H16" s="91"/>
      <c r="I16" s="92"/>
      <c r="J16" s="93"/>
      <c r="K16" s="86"/>
      <c r="L16" s="94"/>
      <c r="M16" s="95"/>
      <c r="N16" s="96"/>
      <c r="O16" t="str">
        <f t="shared" si="2"/>
        <v/>
      </c>
      <c r="P16" t="str">
        <f t="shared" si="3"/>
        <v/>
      </c>
      <c r="Q16"/>
      <c r="R16"/>
      <c r="S16"/>
      <c r="T16"/>
      <c r="U16"/>
      <c r="V16"/>
      <c r="W16"/>
      <c r="X16"/>
      <c r="Y16"/>
      <c r="Z16" t="s">
        <v>60</v>
      </c>
    </row>
    <row r="17" spans="1:26" x14ac:dyDescent="0.4">
      <c r="A17" s="7">
        <v>6</v>
      </c>
      <c r="B17" s="86"/>
      <c r="C17" s="86"/>
      <c r="D17" s="87"/>
      <c r="E17" s="88"/>
      <c r="F17" s="89"/>
      <c r="G17" s="90"/>
      <c r="H17" s="91"/>
      <c r="I17" s="92"/>
      <c r="J17" s="93"/>
      <c r="K17" s="86"/>
      <c r="L17" s="94"/>
      <c r="M17" s="95"/>
      <c r="N17" s="96"/>
      <c r="O17" t="str">
        <f t="shared" si="2"/>
        <v/>
      </c>
      <c r="P17" t="str">
        <f t="shared" si="3"/>
        <v/>
      </c>
      <c r="Q17"/>
      <c r="R17"/>
      <c r="S17"/>
      <c r="T17"/>
      <c r="U17"/>
      <c r="V17"/>
      <c r="W17"/>
      <c r="X17"/>
      <c r="Y17"/>
      <c r="Z17" t="s">
        <v>61</v>
      </c>
    </row>
    <row r="18" spans="1:26" x14ac:dyDescent="0.4">
      <c r="A18" s="7">
        <v>7</v>
      </c>
      <c r="B18" s="86"/>
      <c r="C18" s="86"/>
      <c r="D18" s="87"/>
      <c r="E18" s="88"/>
      <c r="F18" s="89"/>
      <c r="G18" s="90"/>
      <c r="H18" s="91"/>
      <c r="I18" s="92"/>
      <c r="J18" s="93"/>
      <c r="K18" s="86"/>
      <c r="L18" s="94"/>
      <c r="M18" s="95"/>
      <c r="N18" s="96"/>
      <c r="O18" t="str">
        <f t="shared" si="2"/>
        <v/>
      </c>
      <c r="P18" t="str">
        <f t="shared" si="3"/>
        <v/>
      </c>
      <c r="Q18"/>
      <c r="R18"/>
      <c r="S18"/>
      <c r="T18"/>
      <c r="U18"/>
      <c r="V18"/>
      <c r="W18"/>
      <c r="X18"/>
      <c r="Y18"/>
      <c r="Z18" t="s">
        <v>62</v>
      </c>
    </row>
    <row r="19" spans="1:26" x14ac:dyDescent="0.4">
      <c r="A19" s="7">
        <v>8</v>
      </c>
      <c r="B19" s="86"/>
      <c r="C19" s="86"/>
      <c r="D19" s="87"/>
      <c r="E19" s="88"/>
      <c r="F19" s="89"/>
      <c r="G19" s="90"/>
      <c r="H19" s="91"/>
      <c r="I19" s="92"/>
      <c r="J19" s="93"/>
      <c r="K19" s="86"/>
      <c r="L19" s="94"/>
      <c r="M19" s="95"/>
      <c r="N19" s="96"/>
      <c r="O19" t="str">
        <f t="shared" si="2"/>
        <v/>
      </c>
      <c r="P19" t="str">
        <f t="shared" si="3"/>
        <v/>
      </c>
      <c r="Q19"/>
      <c r="R19"/>
      <c r="S19"/>
      <c r="T19"/>
      <c r="U19"/>
      <c r="V19"/>
      <c r="W19"/>
      <c r="X19"/>
      <c r="Y19"/>
      <c r="Z19" t="s">
        <v>63</v>
      </c>
    </row>
    <row r="20" spans="1:26" x14ac:dyDescent="0.4">
      <c r="A20" s="7">
        <v>9</v>
      </c>
      <c r="B20" s="86"/>
      <c r="C20" s="86"/>
      <c r="D20" s="87"/>
      <c r="E20" s="88"/>
      <c r="F20" s="89"/>
      <c r="G20" s="90"/>
      <c r="H20" s="91"/>
      <c r="I20" s="92"/>
      <c r="J20" s="93"/>
      <c r="K20" s="86"/>
      <c r="L20" s="94"/>
      <c r="M20" s="95"/>
      <c r="N20" s="96"/>
      <c r="O20" t="str">
        <f t="shared" si="2"/>
        <v/>
      </c>
      <c r="P20" t="str">
        <f t="shared" si="3"/>
        <v/>
      </c>
      <c r="Q20"/>
      <c r="R20"/>
      <c r="S20"/>
      <c r="T20"/>
      <c r="U20"/>
      <c r="V20"/>
      <c r="W20"/>
      <c r="X20"/>
      <c r="Y20"/>
      <c r="Z20" t="s">
        <v>64</v>
      </c>
    </row>
    <row r="21" spans="1:26" x14ac:dyDescent="0.4">
      <c r="A21" s="7">
        <v>10</v>
      </c>
      <c r="B21" s="86"/>
      <c r="C21" s="86"/>
      <c r="D21" s="87"/>
      <c r="E21" s="88"/>
      <c r="F21" s="89"/>
      <c r="G21" s="90"/>
      <c r="H21" s="91"/>
      <c r="I21" s="92"/>
      <c r="J21" s="93"/>
      <c r="K21" s="86"/>
      <c r="L21" s="94"/>
      <c r="M21" s="95"/>
      <c r="N21" s="96"/>
      <c r="O21" t="str">
        <f t="shared" si="2"/>
        <v/>
      </c>
      <c r="P21" t="str">
        <f t="shared" si="3"/>
        <v/>
      </c>
      <c r="Q21"/>
      <c r="R21"/>
      <c r="S21"/>
      <c r="T21"/>
      <c r="U21"/>
      <c r="V21"/>
      <c r="W21"/>
      <c r="X21"/>
      <c r="Y21"/>
      <c r="Z21" t="s">
        <v>65</v>
      </c>
    </row>
    <row r="22" spans="1:26" x14ac:dyDescent="0.4">
      <c r="A22" s="7">
        <v>11</v>
      </c>
      <c r="B22" s="86"/>
      <c r="C22" s="86"/>
      <c r="D22" s="87"/>
      <c r="E22" s="88"/>
      <c r="F22" s="89"/>
      <c r="G22" s="90"/>
      <c r="H22" s="91"/>
      <c r="I22" s="92"/>
      <c r="J22" s="93"/>
      <c r="K22" s="86"/>
      <c r="L22" s="94"/>
      <c r="M22" s="95"/>
      <c r="N22" s="96"/>
      <c r="O22" t="str">
        <f t="shared" si="2"/>
        <v/>
      </c>
      <c r="P22" t="str">
        <f t="shared" si="3"/>
        <v/>
      </c>
      <c r="Q22"/>
      <c r="R22"/>
      <c r="S22"/>
      <c r="T22"/>
      <c r="U22"/>
      <c r="V22"/>
      <c r="W22"/>
      <c r="X22"/>
      <c r="Y22"/>
      <c r="Z22" t="s">
        <v>66</v>
      </c>
    </row>
    <row r="23" spans="1:26" x14ac:dyDescent="0.4">
      <c r="A23" s="7">
        <v>12</v>
      </c>
      <c r="B23" s="86"/>
      <c r="C23" s="86"/>
      <c r="D23" s="87"/>
      <c r="E23" s="88"/>
      <c r="F23" s="89"/>
      <c r="G23" s="90"/>
      <c r="H23" s="91"/>
      <c r="I23" s="92"/>
      <c r="J23" s="93"/>
      <c r="K23" s="86"/>
      <c r="L23" s="94"/>
      <c r="M23" s="95"/>
      <c r="N23" s="96"/>
      <c r="O23" t="str">
        <f t="shared" si="2"/>
        <v/>
      </c>
      <c r="P23" t="str">
        <f t="shared" si="3"/>
        <v/>
      </c>
      <c r="Q23"/>
      <c r="R23"/>
      <c r="S23"/>
      <c r="T23"/>
      <c r="U23"/>
      <c r="V23"/>
      <c r="W23"/>
      <c r="X23"/>
      <c r="Y23"/>
      <c r="Z23" t="s">
        <v>67</v>
      </c>
    </row>
    <row r="24" spans="1:26" x14ac:dyDescent="0.4">
      <c r="A24" s="7">
        <v>13</v>
      </c>
      <c r="B24" s="86"/>
      <c r="C24" s="86"/>
      <c r="D24" s="87"/>
      <c r="E24" s="88"/>
      <c r="F24" s="89"/>
      <c r="G24" s="90"/>
      <c r="H24" s="91"/>
      <c r="I24" s="92"/>
      <c r="J24" s="93"/>
      <c r="K24" s="86"/>
      <c r="L24" s="94"/>
      <c r="M24" s="95"/>
      <c r="N24" s="96"/>
      <c r="O24" t="str">
        <f t="shared" si="2"/>
        <v/>
      </c>
      <c r="P24" t="str">
        <f t="shared" si="3"/>
        <v/>
      </c>
      <c r="Q24"/>
      <c r="R24"/>
      <c r="S24"/>
      <c r="T24"/>
      <c r="U24"/>
      <c r="V24"/>
      <c r="W24"/>
      <c r="X24"/>
      <c r="Y24"/>
      <c r="Z24" t="s">
        <v>68</v>
      </c>
    </row>
    <row r="25" spans="1:26" x14ac:dyDescent="0.4">
      <c r="A25" s="7">
        <v>14</v>
      </c>
      <c r="B25" s="86"/>
      <c r="C25" s="86"/>
      <c r="D25" s="87"/>
      <c r="E25" s="88"/>
      <c r="F25" s="89"/>
      <c r="G25" s="90"/>
      <c r="H25" s="91"/>
      <c r="I25" s="92"/>
      <c r="J25" s="93"/>
      <c r="K25" s="86"/>
      <c r="L25" s="94"/>
      <c r="M25" s="97"/>
      <c r="N25" s="98"/>
      <c r="O25" t="str">
        <f t="shared" si="2"/>
        <v/>
      </c>
      <c r="P25" t="str">
        <f t="shared" si="3"/>
        <v/>
      </c>
      <c r="Q25"/>
      <c r="R25"/>
      <c r="S25"/>
      <c r="T25"/>
      <c r="U25"/>
      <c r="V25"/>
      <c r="W25"/>
      <c r="X25"/>
      <c r="Y25"/>
      <c r="Z25" t="s">
        <v>69</v>
      </c>
    </row>
    <row r="26" spans="1:26" x14ac:dyDescent="0.4">
      <c r="A26" s="7">
        <v>15</v>
      </c>
      <c r="B26" s="86"/>
      <c r="C26" s="86"/>
      <c r="D26" s="87"/>
      <c r="E26" s="88"/>
      <c r="F26" s="89"/>
      <c r="G26" s="90"/>
      <c r="H26" s="91"/>
      <c r="I26" s="92"/>
      <c r="J26" s="93"/>
      <c r="K26" s="86"/>
      <c r="L26" s="94"/>
      <c r="M26" s="97"/>
      <c r="N26" s="98"/>
      <c r="O26" t="str">
        <f t="shared" si="2"/>
        <v/>
      </c>
      <c r="P26" t="str">
        <f t="shared" si="3"/>
        <v/>
      </c>
      <c r="Q26"/>
      <c r="R26"/>
      <c r="S26"/>
      <c r="T26"/>
      <c r="U26"/>
      <c r="V26"/>
      <c r="W26"/>
      <c r="X26"/>
      <c r="Y26"/>
      <c r="Z26" t="s">
        <v>70</v>
      </c>
    </row>
    <row r="27" spans="1:26" x14ac:dyDescent="0.4">
      <c r="A27" s="7">
        <v>16</v>
      </c>
      <c r="B27" s="86"/>
      <c r="C27" s="86"/>
      <c r="D27" s="87"/>
      <c r="E27" s="88"/>
      <c r="F27" s="89"/>
      <c r="G27" s="90"/>
      <c r="H27" s="91"/>
      <c r="I27" s="92"/>
      <c r="J27" s="93"/>
      <c r="K27" s="86"/>
      <c r="L27" s="94"/>
      <c r="M27" s="95"/>
      <c r="N27" s="96"/>
      <c r="O27" t="str">
        <f t="shared" si="2"/>
        <v/>
      </c>
      <c r="P27" t="str">
        <f t="shared" si="3"/>
        <v/>
      </c>
      <c r="Q27"/>
      <c r="R27"/>
      <c r="S27"/>
      <c r="T27"/>
      <c r="U27"/>
      <c r="V27"/>
      <c r="W27"/>
      <c r="X27"/>
      <c r="Y27"/>
      <c r="Z27" t="s">
        <v>71</v>
      </c>
    </row>
    <row r="28" spans="1:26" x14ac:dyDescent="0.4">
      <c r="A28" s="99">
        <v>17</v>
      </c>
      <c r="B28" s="55"/>
      <c r="C28" s="55"/>
      <c r="D28" s="100"/>
      <c r="E28" s="101"/>
      <c r="F28" s="102"/>
      <c r="G28" s="103"/>
      <c r="H28" s="104"/>
      <c r="I28" s="105"/>
      <c r="J28" s="106"/>
      <c r="K28" s="55"/>
      <c r="L28" s="107"/>
      <c r="M28" s="108"/>
      <c r="N28" s="109"/>
      <c r="O28" t="str">
        <f t="shared" si="2"/>
        <v/>
      </c>
      <c r="P28" t="str">
        <f t="shared" si="3"/>
        <v/>
      </c>
      <c r="Q28"/>
      <c r="R28"/>
      <c r="S28"/>
      <c r="T28"/>
      <c r="U28"/>
      <c r="V28"/>
      <c r="W28"/>
      <c r="X28"/>
      <c r="Y28"/>
      <c r="Z28" t="s">
        <v>72</v>
      </c>
    </row>
    <row r="29" spans="1:26" ht="15" customHeight="1" x14ac:dyDescent="0.4">
      <c r="A29" s="37" t="s">
        <v>2</v>
      </c>
      <c r="B29" s="37"/>
      <c r="C29" s="37"/>
      <c r="D29" s="37"/>
      <c r="E29" s="37"/>
      <c r="F29" s="37"/>
      <c r="G29" s="37"/>
      <c r="H29" s="37"/>
      <c r="I29" s="37"/>
      <c r="J29" s="37"/>
      <c r="K29" s="37"/>
      <c r="L29" s="37"/>
      <c r="M29" s="37"/>
      <c r="Z29" t="s">
        <v>73</v>
      </c>
    </row>
    <row r="30" spans="1:26" ht="15.75" customHeight="1" x14ac:dyDescent="0.4">
      <c r="A30" s="37" t="s">
        <v>81</v>
      </c>
      <c r="B30" s="37"/>
      <c r="C30" s="37"/>
      <c r="D30" s="37"/>
      <c r="E30" s="37"/>
      <c r="F30" s="37"/>
      <c r="G30" s="37"/>
      <c r="H30" s="37"/>
      <c r="I30" s="37"/>
      <c r="J30" s="37"/>
      <c r="K30" s="37"/>
      <c r="L30" s="37"/>
      <c r="M30" s="37"/>
      <c r="Z30" t="s">
        <v>74</v>
      </c>
    </row>
    <row r="31" spans="1:26" ht="27" customHeight="1" x14ac:dyDescent="0.4">
      <c r="I31" s="2"/>
      <c r="K31" s="18" t="s">
        <v>24</v>
      </c>
      <c r="L31" s="110" t="s">
        <v>82</v>
      </c>
      <c r="M31" s="110"/>
      <c r="N31" s="110"/>
    </row>
    <row r="32" spans="1:26" ht="27" customHeight="1" x14ac:dyDescent="0.4">
      <c r="I32" s="2"/>
      <c r="K32" s="18" t="s">
        <v>42</v>
      </c>
      <c r="L32" s="110"/>
      <c r="M32" s="110"/>
      <c r="N32" s="110"/>
    </row>
    <row r="33" spans="2:14" ht="26.25" customHeight="1" x14ac:dyDescent="0.4">
      <c r="I33" s="2"/>
      <c r="K33" s="18" t="s">
        <v>26</v>
      </c>
      <c r="L33" s="110"/>
      <c r="M33" s="110"/>
      <c r="N33" s="110"/>
    </row>
    <row r="34" spans="2:14" ht="3" hidden="1" customHeight="1" x14ac:dyDescent="0.4">
      <c r="L34" s="19"/>
      <c r="M34" s="19"/>
    </row>
    <row r="35" spans="2:14" ht="19.5" thickBot="1" x14ac:dyDescent="0.45"/>
    <row r="36" spans="2:14" x14ac:dyDescent="0.4">
      <c r="B36" s="111" t="s">
        <v>38</v>
      </c>
      <c r="C36" s="112" t="s">
        <v>39</v>
      </c>
      <c r="D36" s="113" t="s">
        <v>40</v>
      </c>
      <c r="E36" s="114"/>
    </row>
    <row r="37" spans="2:14" ht="40.5" x14ac:dyDescent="0.4">
      <c r="B37" s="115"/>
      <c r="C37" s="26"/>
      <c r="D37" s="26"/>
      <c r="E37" s="116" t="s">
        <v>41</v>
      </c>
    </row>
    <row r="38" spans="2:14" ht="19.5" thickBot="1" x14ac:dyDescent="0.45">
      <c r="B38" s="117">
        <f>C6</f>
        <v>0</v>
      </c>
      <c r="C38" s="118">
        <f>C7</f>
        <v>0</v>
      </c>
      <c r="D38" s="119">
        <f>M6</f>
        <v>0</v>
      </c>
      <c r="E38" s="120">
        <f>M5</f>
        <v>0</v>
      </c>
    </row>
    <row r="39" spans="2:14" x14ac:dyDescent="0.4">
      <c r="B39" s="121" t="s">
        <v>43</v>
      </c>
    </row>
    <row r="40" spans="2:14" x14ac:dyDescent="0.4">
      <c r="E40" s="1" t="s">
        <v>83</v>
      </c>
    </row>
  </sheetData>
  <sheetProtection formatCells="0" insertRows="0" deleteRows="0"/>
  <mergeCells count="63">
    <mergeCell ref="L33:N33"/>
    <mergeCell ref="B36:B37"/>
    <mergeCell ref="C36:C37"/>
    <mergeCell ref="D36:D37"/>
    <mergeCell ref="D28:E28"/>
    <mergeCell ref="M28:N28"/>
    <mergeCell ref="A29:M29"/>
    <mergeCell ref="A30:M30"/>
    <mergeCell ref="L31:N31"/>
    <mergeCell ref="L32:N32"/>
    <mergeCell ref="D24:E24"/>
    <mergeCell ref="M24:N24"/>
    <mergeCell ref="D25:E25"/>
    <mergeCell ref="D26:E26"/>
    <mergeCell ref="D27:E27"/>
    <mergeCell ref="M27:N27"/>
    <mergeCell ref="D21:E21"/>
    <mergeCell ref="M21:N21"/>
    <mergeCell ref="D22:E22"/>
    <mergeCell ref="M22:N22"/>
    <mergeCell ref="D23:E23"/>
    <mergeCell ref="M23:N23"/>
    <mergeCell ref="D18:E18"/>
    <mergeCell ref="M18:N18"/>
    <mergeCell ref="D19:E19"/>
    <mergeCell ref="M19:N19"/>
    <mergeCell ref="D20:E20"/>
    <mergeCell ref="M20:N20"/>
    <mergeCell ref="D15:E15"/>
    <mergeCell ref="M15:N15"/>
    <mergeCell ref="D16:E16"/>
    <mergeCell ref="M16:N16"/>
    <mergeCell ref="D17:E17"/>
    <mergeCell ref="M17:N17"/>
    <mergeCell ref="D12:E12"/>
    <mergeCell ref="M12:N12"/>
    <mergeCell ref="D13:E13"/>
    <mergeCell ref="M13:N13"/>
    <mergeCell ref="D14:E14"/>
    <mergeCell ref="M14:N14"/>
    <mergeCell ref="K10:K11"/>
    <mergeCell ref="L10:L11"/>
    <mergeCell ref="M10:N11"/>
    <mergeCell ref="O10:O11"/>
    <mergeCell ref="P10:P11"/>
    <mergeCell ref="R10:R11"/>
    <mergeCell ref="A6:B6"/>
    <mergeCell ref="F6:J6"/>
    <mergeCell ref="A7:B7"/>
    <mergeCell ref="A10:A11"/>
    <mergeCell ref="B10:B11"/>
    <mergeCell ref="C10:C11"/>
    <mergeCell ref="D10:E11"/>
    <mergeCell ref="F10:F11"/>
    <mergeCell ref="I10:I11"/>
    <mergeCell ref="J10:J11"/>
    <mergeCell ref="F2:J3"/>
    <mergeCell ref="K2:M2"/>
    <mergeCell ref="N3:N5"/>
    <mergeCell ref="A4:B4"/>
    <mergeCell ref="F4:J4"/>
    <mergeCell ref="A5:B5"/>
    <mergeCell ref="F5:J5"/>
  </mergeCells>
  <phoneticPr fontId="12"/>
  <dataValidations count="3">
    <dataValidation type="list" allowBlank="1" showInputMessage="1" showErrorMessage="1" sqref="F12:H28 J12:J28" xr:uid="{8A482EBD-8A9B-4A89-B91E-5B9393B75370}">
      <formula1>$R$2</formula1>
    </dataValidation>
    <dataValidation type="list" allowBlank="1" showInputMessage="1" showErrorMessage="1" sqref="C7:C8" xr:uid="{7DD43137-9EF7-4BE4-B497-0D8AA3DA9490}">
      <formula1>$P$2:$P$9</formula1>
    </dataValidation>
    <dataValidation type="list" allowBlank="1" showInputMessage="1" showErrorMessage="1" sqref="C4" xr:uid="{3C2A9741-D6B8-4771-B712-364BFF2FC3B0}">
      <formula1>$Z$1:$Z$30</formula1>
    </dataValidation>
  </dataValidations>
  <pageMargins left="0.50314960629921257" right="0.50314960629921257" top="0.75" bottom="0.55314960629921262" header="0.3" footer="0.3"/>
  <pageSetup paperSize="9" scale="77" orientation="landscape" r:id="rId1"/>
  <rowBreaks count="1" manualBreakCount="1">
    <brk id="33" max="1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＜R7＞【別紙２様式第1号】研修受講歴証明書（幼稚園）</vt:lpstr>
      <vt:lpstr>＜R8以降＞【別紙２様式第1号】研修受講歴証明書（幼稚園）</vt:lpstr>
      <vt:lpstr>'＜R7＞【別紙２様式第1号】研修受講歴証明書（幼稚園）'!Print_Area</vt:lpstr>
      <vt:lpstr>'＜R8以降＞【別紙２様式第1号】研修受講歴証明書（幼稚園）'!Print_Area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大島　和香那</dc:creator>
  <cp:lastModifiedBy>新潟県</cp:lastModifiedBy>
  <dcterms:created xsi:type="dcterms:W3CDTF">2023-02-16T10:30:48Z</dcterms:created>
  <dcterms:modified xsi:type="dcterms:W3CDTF">2025-12-16T00:27:54Z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2023-03-13T11:04:10Z</vt:filetime>
  </property>
</Properties>
</file>