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updateLinks="never" codeName="ThisWorkbook" defaultThemeVersion="124226"/>
  <xr:revisionPtr revIDLastSave="0" documentId="13_ncr:1_{48405BE7-976A-4833-8A30-87385F29F3A0}" xr6:coauthVersionLast="47" xr6:coauthVersionMax="47" xr10:uidLastSave="{00000000-0000-0000-0000-000000000000}"/>
  <bookViews>
    <workbookView xWindow="5640" yWindow="-16320" windowWidth="29040" windowHeight="1572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<sst xmlns="http://schemas.openxmlformats.org/spreadsheetml/2006/main" count="4050" uniqueCount="2055">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</sst>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14">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Alignment="1">
      <alignment horizontal="right" vertical="center"/>
    </xf>
    <xf numFmtId="0" fontId="26" fillId="2" borderId="0" xfId="0" applyFont="1" applyFill="1" applyAlignment="1">
      <alignment horizontal="left" vertical="top" wrapText="1"/>
    </xf>
    <xf numFmtId="178" fontId="26" fillId="2" borderId="23" xfId="0" applyNumberFormat="1" applyFont="1" applyFill="1" applyBorder="1">
      <alignment vertical="center"/>
    </xf>
    <xf numFmtId="0" fontId="16" fillId="2" borderId="13" xfId="0" applyFont="1" applyFill="1" applyBorder="1" applyAlignment="1">
      <alignment horizontal="left" vertical="center"/>
    </xf>
    <xf numFmtId="0" fontId="16" fillId="2" borderId="0" xfId="0" applyFont="1" applyFill="1" applyAlignment="1">
      <alignment horizontal="left" vertical="center" wrapText="1" shrinkToFit="1"/>
    </xf>
    <xf numFmtId="0" fontId="26" fillId="2" borderId="0" xfId="0" applyFont="1" applyFill="1" applyAlignment="1">
      <alignment horizontal="center" vertical="top" wrapText="1"/>
    </xf>
    <xf numFmtId="0" fontId="10" fillId="2" borderId="0" xfId="0" applyFont="1" applyFill="1" applyAlignment="1">
      <alignment horizontal="center" vertical="center"/>
    </xf>
    <xf numFmtId="178" fontId="26" fillId="2" borderId="0" xfId="0" applyNumberFormat="1" applyFont="1" applyFill="1">
      <alignment vertical="center"/>
    </xf>
    <xf numFmtId="0" fontId="26" fillId="2" borderId="0" xfId="0" applyFont="1" applyFill="1" applyAlignment="1">
      <alignment vertical="center" wrapText="1"/>
    </xf>
    <xf numFmtId="0" fontId="10" fillId="2" borderId="0" xfId="0" applyFont="1" applyFill="1" applyAlignment="1">
      <alignment horizontal="left"/>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Alignment="1">
      <alignment horizontal="center" vertical="top" wrapText="1"/>
    </xf>
    <xf numFmtId="0" fontId="68" fillId="2" borderId="0" xfId="0" applyFont="1" applyFill="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lignment vertical="center"/>
    </xf>
    <xf numFmtId="0" fontId="16" fillId="2" borderId="82" xfId="0" applyFont="1" applyFill="1" applyBorder="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lignment vertical="center"/>
    </xf>
    <xf numFmtId="0" fontId="16" fillId="2" borderId="11" xfId="0" applyFont="1" applyFill="1" applyBorder="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lignment vertical="center"/>
    </xf>
    <xf numFmtId="0" fontId="16" fillId="2" borderId="13" xfId="0" applyFont="1" applyFill="1" applyBorder="1">
      <alignment vertical="center"/>
    </xf>
    <xf numFmtId="0" fontId="16" fillId="2" borderId="32" xfId="0" applyFont="1" applyFill="1" applyBorder="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lignment vertical="center"/>
    </xf>
    <xf numFmtId="0" fontId="26" fillId="2" borderId="18" xfId="0" applyFont="1" applyFill="1" applyBorder="1">
      <alignment vertical="center"/>
    </xf>
    <xf numFmtId="0" fontId="26" fillId="2" borderId="36" xfId="0" applyFont="1" applyFill="1" applyBorder="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30363" y="759162"/>
          <a:ext cx="4381824" cy="105669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1305" y="1745587"/>
          <a:ext cx="8308366" cy="1490321"/>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23813</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23813</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23813</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23813</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23813</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M22" sqref="M22:X22"/>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328125" customWidth="1"/>
    <col min="24" max="24" width="25" customWidth="1"/>
    <col min="25" max="25" width="40.6640625" customWidth="1"/>
    <col min="26" max="26" width="7.1328125" customWidth="1"/>
    <col min="27" max="27" width="5.86328125" style="230" hidden="1" customWidth="1"/>
    <col min="28" max="28" width="10.33203125" style="230" bestFit="1" customWidth="1"/>
  </cols>
  <sheetData>
    <row r="1" spans="1:28" ht="20.100000000000001" customHeight="1">
      <c r="A1" s="17" t="s">
        <v>1866</v>
      </c>
    </row>
    <row r="2" spans="1:28" ht="17.25" customHeight="1">
      <c r="A2" s="18"/>
    </row>
    <row r="3" spans="1:28" s="19" customFormat="1" ht="36.6" customHeight="1">
      <c r="A3" s="258" t="s">
        <v>2026</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31"/>
      <c r="AB3" s="231"/>
    </row>
    <row r="4" spans="1:28" s="19" customFormat="1" ht="30.75" customHeight="1">
      <c r="A4" s="307" t="s">
        <v>0</v>
      </c>
      <c r="B4" s="307"/>
      <c r="C4" s="307"/>
      <c r="D4" s="307"/>
      <c r="E4" s="307"/>
      <c r="F4" s="307"/>
      <c r="G4" s="307"/>
      <c r="H4" s="307"/>
      <c r="I4" s="307"/>
      <c r="J4" s="307"/>
      <c r="K4" s="307"/>
      <c r="L4" s="307"/>
      <c r="M4" s="307"/>
      <c r="N4" s="307"/>
      <c r="O4" s="307"/>
      <c r="P4" s="307"/>
      <c r="Q4" s="307"/>
      <c r="R4" s="307"/>
      <c r="S4" s="307"/>
      <c r="T4" s="307"/>
      <c r="U4" s="307"/>
      <c r="V4" s="307"/>
      <c r="W4" s="307"/>
      <c r="X4" s="307"/>
      <c r="Y4" s="307"/>
      <c r="Z4" s="307"/>
      <c r="AA4" s="231"/>
      <c r="AB4" s="231"/>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58" t="s">
        <v>1</v>
      </c>
      <c r="B6" s="258"/>
      <c r="C6" s="258"/>
      <c r="D6" s="258"/>
      <c r="E6" s="258"/>
      <c r="F6" s="258"/>
      <c r="G6" s="258"/>
      <c r="H6" s="258"/>
      <c r="I6" s="258"/>
      <c r="J6" s="258"/>
      <c r="K6" s="258"/>
      <c r="L6" s="258"/>
      <c r="M6" s="258"/>
      <c r="N6" s="258"/>
      <c r="O6" s="258"/>
      <c r="P6" s="258"/>
      <c r="Q6" s="258"/>
      <c r="R6" s="258"/>
      <c r="S6" s="258"/>
      <c r="T6" s="258"/>
      <c r="U6" s="258"/>
      <c r="V6" s="258"/>
      <c r="W6" s="258"/>
      <c r="X6" s="258"/>
      <c r="Y6" s="258"/>
      <c r="Z6" s="258"/>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58" t="s">
        <v>2041</v>
      </c>
      <c r="B14" s="258"/>
      <c r="C14" s="258"/>
      <c r="D14" s="258"/>
      <c r="E14" s="258"/>
      <c r="F14" s="258"/>
      <c r="G14" s="258"/>
      <c r="H14" s="258"/>
      <c r="I14" s="258"/>
      <c r="J14" s="258"/>
      <c r="K14" s="258"/>
      <c r="L14" s="258"/>
      <c r="M14" s="258"/>
      <c r="N14" s="258"/>
      <c r="O14" s="258"/>
      <c r="P14" s="258"/>
      <c r="Q14" s="258"/>
      <c r="R14" s="258"/>
      <c r="S14" s="258"/>
      <c r="T14" s="258"/>
      <c r="U14" s="258"/>
      <c r="V14" s="258"/>
      <c r="W14" s="258"/>
      <c r="X14" s="258"/>
      <c r="Y14" s="258"/>
      <c r="Z14" s="258"/>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5" customHeight="1" thickBot="1">
      <c r="A17" s="20"/>
      <c r="B17" s="258" t="s">
        <v>1867</v>
      </c>
      <c r="C17" s="258"/>
      <c r="D17" s="258"/>
      <c r="E17" s="258"/>
      <c r="F17" s="258"/>
      <c r="G17" s="258"/>
      <c r="H17" s="258"/>
      <c r="I17" s="258"/>
      <c r="J17" s="258"/>
      <c r="K17" s="258"/>
      <c r="L17" s="258"/>
      <c r="M17" s="258"/>
      <c r="N17" s="258"/>
      <c r="O17" s="258"/>
      <c r="P17" s="258"/>
      <c r="Q17" s="258"/>
      <c r="R17" s="258"/>
      <c r="S17" s="258"/>
      <c r="T17" s="258"/>
      <c r="U17" s="258"/>
      <c r="V17" s="258"/>
      <c r="W17" s="258"/>
      <c r="X17" s="258"/>
      <c r="Y17" s="258"/>
      <c r="Z17" s="20"/>
    </row>
    <row r="18" spans="1:27" ht="27.75" customHeight="1" thickBot="1">
      <c r="A18" s="20"/>
      <c r="B18" s="69" t="s">
        <v>3</v>
      </c>
      <c r="C18" s="339" t="s">
        <v>115</v>
      </c>
      <c r="D18" s="340"/>
      <c r="E18" s="340"/>
      <c r="F18" s="340"/>
      <c r="G18" s="340"/>
      <c r="H18" s="340"/>
      <c r="I18" s="340"/>
      <c r="J18" s="340"/>
      <c r="K18" s="340"/>
      <c r="L18" s="341"/>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3" t="s">
        <v>8</v>
      </c>
      <c r="D22" s="273"/>
      <c r="E22" s="273"/>
      <c r="F22" s="273"/>
      <c r="G22" s="273"/>
      <c r="H22" s="273"/>
      <c r="I22" s="273"/>
      <c r="J22" s="273"/>
      <c r="K22" s="273"/>
      <c r="L22" s="274"/>
      <c r="M22" s="342"/>
      <c r="N22" s="343"/>
      <c r="O22" s="343"/>
      <c r="P22" s="343"/>
      <c r="Q22" s="343"/>
      <c r="R22" s="343"/>
      <c r="S22" s="343"/>
      <c r="T22" s="343"/>
      <c r="U22" s="343"/>
      <c r="V22" s="343"/>
      <c r="W22" s="344"/>
      <c r="X22" s="345"/>
      <c r="Y22" s="20"/>
      <c r="Z22" s="20"/>
    </row>
    <row r="23" spans="1:27" ht="20.100000000000001" customHeight="1" thickBot="1">
      <c r="A23" s="20"/>
      <c r="B23" s="24"/>
      <c r="C23" s="273" t="s">
        <v>9</v>
      </c>
      <c r="D23" s="273"/>
      <c r="E23" s="273"/>
      <c r="F23" s="273"/>
      <c r="G23" s="273"/>
      <c r="H23" s="273"/>
      <c r="I23" s="273"/>
      <c r="J23" s="273"/>
      <c r="K23" s="273"/>
      <c r="L23" s="274"/>
      <c r="M23" s="275"/>
      <c r="N23" s="276"/>
      <c r="O23" s="276"/>
      <c r="P23" s="276"/>
      <c r="Q23" s="276"/>
      <c r="R23" s="276"/>
      <c r="S23" s="276"/>
      <c r="T23" s="276"/>
      <c r="U23" s="276"/>
      <c r="V23" s="276"/>
      <c r="W23" s="276"/>
      <c r="X23" s="277"/>
      <c r="Y23" s="20"/>
      <c r="Z23" s="20"/>
      <c r="AA23" s="230" t="s">
        <v>10</v>
      </c>
    </row>
    <row r="24" spans="1:27" ht="20.100000000000001" customHeight="1" thickBot="1">
      <c r="A24" s="20"/>
      <c r="B24" s="23" t="s">
        <v>11</v>
      </c>
      <c r="C24" s="273" t="s">
        <v>12</v>
      </c>
      <c r="D24" s="273"/>
      <c r="E24" s="273"/>
      <c r="F24" s="273"/>
      <c r="G24" s="273"/>
      <c r="H24" s="273"/>
      <c r="I24" s="273"/>
      <c r="J24" s="273"/>
      <c r="K24" s="273"/>
      <c r="L24" s="274"/>
      <c r="M24" s="132"/>
      <c r="N24" s="133"/>
      <c r="O24" s="133"/>
      <c r="P24" s="226" t="s">
        <v>2042</v>
      </c>
      <c r="Q24" s="133"/>
      <c r="R24" s="133"/>
      <c r="S24" s="133"/>
      <c r="T24" s="134"/>
      <c r="U24" s="115"/>
      <c r="V24" s="116"/>
      <c r="W24" s="116"/>
      <c r="X24" s="116"/>
      <c r="Y24" s="20"/>
      <c r="Z24" s="20"/>
      <c r="AA24" s="230" t="str">
        <f>CONCATENATE(M24,N24,O24,P24,Q24,R24,S24,T24)</f>
        <v>-</v>
      </c>
    </row>
    <row r="25" spans="1:27" ht="34.5" customHeight="1">
      <c r="A25" s="20"/>
      <c r="B25" s="25"/>
      <c r="C25" s="328" t="s">
        <v>13</v>
      </c>
      <c r="D25" s="328"/>
      <c r="E25" s="328"/>
      <c r="F25" s="328"/>
      <c r="G25" s="328"/>
      <c r="H25" s="328"/>
      <c r="I25" s="328"/>
      <c r="J25" s="328"/>
      <c r="K25" s="328"/>
      <c r="L25" s="329"/>
      <c r="M25" s="330"/>
      <c r="N25" s="331"/>
      <c r="O25" s="331"/>
      <c r="P25" s="331"/>
      <c r="Q25" s="331"/>
      <c r="R25" s="331"/>
      <c r="S25" s="331"/>
      <c r="T25" s="331"/>
      <c r="U25" s="332"/>
      <c r="V25" s="332"/>
      <c r="W25" s="333"/>
      <c r="X25" s="334"/>
      <c r="Y25" s="20"/>
      <c r="Z25" s="20"/>
    </row>
    <row r="26" spans="1:27" ht="20.100000000000001" customHeight="1">
      <c r="A26" s="20"/>
      <c r="B26" s="24"/>
      <c r="C26" s="273" t="s">
        <v>14</v>
      </c>
      <c r="D26" s="273"/>
      <c r="E26" s="273"/>
      <c r="F26" s="273"/>
      <c r="G26" s="273"/>
      <c r="H26" s="273"/>
      <c r="I26" s="273"/>
      <c r="J26" s="273"/>
      <c r="K26" s="273"/>
      <c r="L26" s="274"/>
      <c r="M26" s="335"/>
      <c r="N26" s="336"/>
      <c r="O26" s="336"/>
      <c r="P26" s="336"/>
      <c r="Q26" s="336"/>
      <c r="R26" s="336"/>
      <c r="S26" s="336"/>
      <c r="T26" s="336"/>
      <c r="U26" s="336"/>
      <c r="V26" s="336"/>
      <c r="W26" s="337"/>
      <c r="X26" s="338"/>
      <c r="Y26" s="20"/>
      <c r="Z26" s="20"/>
    </row>
    <row r="27" spans="1:27" ht="20.100000000000001" customHeight="1">
      <c r="A27" s="20"/>
      <c r="B27" s="23" t="s">
        <v>15</v>
      </c>
      <c r="C27" s="273" t="s">
        <v>16</v>
      </c>
      <c r="D27" s="273"/>
      <c r="E27" s="273"/>
      <c r="F27" s="273"/>
      <c r="G27" s="273"/>
      <c r="H27" s="273"/>
      <c r="I27" s="273"/>
      <c r="J27" s="273"/>
      <c r="K27" s="273"/>
      <c r="L27" s="274"/>
      <c r="M27" s="323"/>
      <c r="N27" s="324"/>
      <c r="O27" s="324"/>
      <c r="P27" s="324"/>
      <c r="Q27" s="324"/>
      <c r="R27" s="324"/>
      <c r="S27" s="324"/>
      <c r="T27" s="324"/>
      <c r="U27" s="324"/>
      <c r="V27" s="324"/>
      <c r="W27" s="325"/>
      <c r="X27" s="326"/>
      <c r="Y27" s="20"/>
      <c r="Z27" s="20"/>
    </row>
    <row r="28" spans="1:27" ht="20.100000000000001" customHeight="1" thickBot="1">
      <c r="A28" s="20"/>
      <c r="B28" s="24"/>
      <c r="C28" s="273" t="s">
        <v>17</v>
      </c>
      <c r="D28" s="273"/>
      <c r="E28" s="273"/>
      <c r="F28" s="273"/>
      <c r="G28" s="273"/>
      <c r="H28" s="273"/>
      <c r="I28" s="273"/>
      <c r="J28" s="273"/>
      <c r="K28" s="273"/>
      <c r="L28" s="274"/>
      <c r="M28" s="317"/>
      <c r="N28" s="318"/>
      <c r="O28" s="318"/>
      <c r="P28" s="318"/>
      <c r="Q28" s="318"/>
      <c r="R28" s="318"/>
      <c r="S28" s="318"/>
      <c r="T28" s="318"/>
      <c r="U28" s="318"/>
      <c r="V28" s="318"/>
      <c r="W28" s="319"/>
      <c r="X28" s="320"/>
      <c r="Y28" s="20"/>
      <c r="Z28" s="20"/>
    </row>
    <row r="29" spans="1:27" ht="20.100000000000001" customHeight="1" thickBot="1">
      <c r="A29" s="20"/>
      <c r="B29" s="274" t="s">
        <v>18</v>
      </c>
      <c r="C29" s="294"/>
      <c r="D29" s="294"/>
      <c r="E29" s="294"/>
      <c r="F29" s="294"/>
      <c r="G29" s="294"/>
      <c r="H29" s="294"/>
      <c r="I29" s="294"/>
      <c r="J29" s="294"/>
      <c r="K29" s="294"/>
      <c r="L29" s="295"/>
      <c r="M29" s="296"/>
      <c r="N29" s="297"/>
      <c r="O29" s="297"/>
      <c r="P29" s="297"/>
      <c r="Q29" s="297"/>
      <c r="R29" s="297"/>
      <c r="S29" s="297"/>
      <c r="T29" s="298"/>
      <c r="U29" s="115"/>
      <c r="V29" s="116"/>
      <c r="W29" s="116"/>
      <c r="X29" s="116"/>
      <c r="Y29" s="20"/>
      <c r="Z29" s="20"/>
    </row>
    <row r="30" spans="1:27" ht="20.100000000000001" customHeight="1">
      <c r="A30" s="20"/>
      <c r="B30" s="321" t="s">
        <v>19</v>
      </c>
      <c r="C30" s="273" t="s">
        <v>8</v>
      </c>
      <c r="D30" s="273"/>
      <c r="E30" s="273"/>
      <c r="F30" s="273"/>
      <c r="G30" s="273"/>
      <c r="H30" s="273"/>
      <c r="I30" s="273"/>
      <c r="J30" s="273"/>
      <c r="K30" s="273"/>
      <c r="L30" s="274"/>
      <c r="M30" s="323"/>
      <c r="N30" s="324"/>
      <c r="O30" s="324"/>
      <c r="P30" s="324"/>
      <c r="Q30" s="324"/>
      <c r="R30" s="324"/>
      <c r="S30" s="324"/>
      <c r="T30" s="324"/>
      <c r="U30" s="324"/>
      <c r="V30" s="324"/>
      <c r="W30" s="325"/>
      <c r="X30" s="326"/>
      <c r="Y30" s="20"/>
      <c r="Z30" s="20"/>
    </row>
    <row r="31" spans="1:27" ht="20.100000000000001" customHeight="1">
      <c r="A31" s="20"/>
      <c r="B31" s="322"/>
      <c r="C31" s="327" t="s">
        <v>17</v>
      </c>
      <c r="D31" s="327"/>
      <c r="E31" s="327"/>
      <c r="F31" s="327"/>
      <c r="G31" s="327"/>
      <c r="H31" s="327"/>
      <c r="I31" s="327"/>
      <c r="J31" s="327"/>
      <c r="K31" s="327"/>
      <c r="L31" s="327"/>
      <c r="M31" s="323"/>
      <c r="N31" s="324"/>
      <c r="O31" s="324"/>
      <c r="P31" s="324"/>
      <c r="Q31" s="324"/>
      <c r="R31" s="324"/>
      <c r="S31" s="324"/>
      <c r="T31" s="324"/>
      <c r="U31" s="324"/>
      <c r="V31" s="324"/>
      <c r="W31" s="325"/>
      <c r="X31" s="326"/>
      <c r="Y31" s="20"/>
      <c r="Z31" s="20"/>
    </row>
    <row r="32" spans="1:27" ht="20.100000000000001" customHeight="1">
      <c r="A32" s="20"/>
      <c r="B32" s="23" t="s">
        <v>20</v>
      </c>
      <c r="C32" s="273" t="s">
        <v>21</v>
      </c>
      <c r="D32" s="273"/>
      <c r="E32" s="273"/>
      <c r="F32" s="273"/>
      <c r="G32" s="273"/>
      <c r="H32" s="273"/>
      <c r="I32" s="273"/>
      <c r="J32" s="273"/>
      <c r="K32" s="273"/>
      <c r="L32" s="274"/>
      <c r="M32" s="309"/>
      <c r="N32" s="310"/>
      <c r="O32" s="310"/>
      <c r="P32" s="310"/>
      <c r="Q32" s="310"/>
      <c r="R32" s="310"/>
      <c r="S32" s="310"/>
      <c r="T32" s="310"/>
      <c r="U32" s="310"/>
      <c r="V32" s="310"/>
      <c r="W32" s="311"/>
      <c r="X32" s="312"/>
      <c r="Y32" s="20"/>
      <c r="Z32" s="20"/>
    </row>
    <row r="33" spans="1:40" ht="20.100000000000001" customHeight="1" thickBot="1">
      <c r="A33" s="20"/>
      <c r="B33" s="26"/>
      <c r="C33" s="273" t="s">
        <v>22</v>
      </c>
      <c r="D33" s="273"/>
      <c r="E33" s="273"/>
      <c r="F33" s="273"/>
      <c r="G33" s="273"/>
      <c r="H33" s="273"/>
      <c r="I33" s="273"/>
      <c r="J33" s="273"/>
      <c r="K33" s="273"/>
      <c r="L33" s="274"/>
      <c r="M33" s="313"/>
      <c r="N33" s="314"/>
      <c r="O33" s="314"/>
      <c r="P33" s="314"/>
      <c r="Q33" s="314"/>
      <c r="R33" s="314"/>
      <c r="S33" s="314"/>
      <c r="T33" s="314"/>
      <c r="U33" s="314"/>
      <c r="V33" s="314"/>
      <c r="W33" s="315"/>
      <c r="X33" s="316"/>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2.75">
      <c r="A37" s="20"/>
      <c r="B37" s="28"/>
      <c r="C37" s="278"/>
      <c r="D37" s="278"/>
      <c r="E37" s="278"/>
      <c r="F37" s="278"/>
      <c r="G37" s="278"/>
      <c r="H37" s="278"/>
      <c r="I37" s="278"/>
      <c r="J37" s="278"/>
      <c r="K37" s="278"/>
      <c r="L37" s="278"/>
      <c r="M37" s="278"/>
      <c r="N37" s="278"/>
      <c r="O37" s="278"/>
      <c r="P37" s="278"/>
      <c r="Q37" s="278"/>
      <c r="R37" s="278"/>
      <c r="S37" s="278"/>
      <c r="T37" s="278"/>
      <c r="U37" s="278"/>
      <c r="V37" s="278"/>
      <c r="W37" s="278"/>
      <c r="X37" s="278"/>
      <c r="Y37" s="278"/>
      <c r="Z37" s="278"/>
    </row>
    <row r="38" spans="1:40" ht="28.5" customHeight="1">
      <c r="A38" s="20"/>
      <c r="B38" s="299" t="s">
        <v>25</v>
      </c>
      <c r="C38" s="300" t="s">
        <v>26</v>
      </c>
      <c r="D38" s="300"/>
      <c r="E38" s="300"/>
      <c r="F38" s="300"/>
      <c r="G38" s="300"/>
      <c r="H38" s="300"/>
      <c r="I38" s="300"/>
      <c r="J38" s="300"/>
      <c r="K38" s="300"/>
      <c r="L38" s="301"/>
      <c r="M38" s="299" t="s">
        <v>27</v>
      </c>
      <c r="N38" s="299"/>
      <c r="O38" s="299"/>
      <c r="P38" s="299"/>
      <c r="Q38" s="299"/>
      <c r="R38" s="287" t="s">
        <v>28</v>
      </c>
      <c r="S38" s="288"/>
      <c r="T38" s="288"/>
      <c r="U38" s="288"/>
      <c r="V38" s="288"/>
      <c r="W38" s="289"/>
      <c r="X38" s="299" t="s">
        <v>29</v>
      </c>
      <c r="Y38" s="280" t="s">
        <v>30</v>
      </c>
      <c r="Z38" s="305" t="s">
        <v>2043</v>
      </c>
    </row>
    <row r="39" spans="1:40" ht="28.25" customHeight="1" thickBot="1">
      <c r="A39" s="20"/>
      <c r="B39" s="299"/>
      <c r="C39" s="302"/>
      <c r="D39" s="302"/>
      <c r="E39" s="302"/>
      <c r="F39" s="302"/>
      <c r="G39" s="302"/>
      <c r="H39" s="302"/>
      <c r="I39" s="302"/>
      <c r="J39" s="302"/>
      <c r="K39" s="302"/>
      <c r="L39" s="303"/>
      <c r="M39" s="280"/>
      <c r="N39" s="280"/>
      <c r="O39" s="280"/>
      <c r="P39" s="280"/>
      <c r="Q39" s="280"/>
      <c r="R39" s="279" t="s">
        <v>31</v>
      </c>
      <c r="S39" s="280"/>
      <c r="T39" s="280"/>
      <c r="U39" s="280"/>
      <c r="V39" s="280"/>
      <c r="W39" s="227" t="s">
        <v>32</v>
      </c>
      <c r="X39" s="280"/>
      <c r="Y39" s="304"/>
      <c r="Z39" s="306"/>
    </row>
    <row r="40" spans="1:40" ht="38.25" customHeight="1">
      <c r="A40" s="20"/>
      <c r="B40" s="29">
        <v>1</v>
      </c>
      <c r="C40" s="290"/>
      <c r="D40" s="291"/>
      <c r="E40" s="291"/>
      <c r="F40" s="291"/>
      <c r="G40" s="291"/>
      <c r="H40" s="291"/>
      <c r="I40" s="291"/>
      <c r="J40" s="291"/>
      <c r="K40" s="291"/>
      <c r="L40" s="291"/>
      <c r="M40" s="281"/>
      <c r="N40" s="282"/>
      <c r="O40" s="282"/>
      <c r="P40" s="282"/>
      <c r="Q40" s="283"/>
      <c r="R40" s="284"/>
      <c r="S40" s="285"/>
      <c r="T40" s="285"/>
      <c r="U40" s="285"/>
      <c r="V40" s="286"/>
      <c r="W40" s="229"/>
      <c r="X40" s="141"/>
      <c r="Y40" s="142"/>
      <c r="Z40" s="228" t="str">
        <f>IFERROR(VLOOKUP(Y40, 【参考】数式用!$A$4:$B$54, 2, FALSE), "")</f>
        <v/>
      </c>
      <c r="AB40" s="308"/>
      <c r="AC40" s="308"/>
      <c r="AD40" s="308"/>
      <c r="AE40" s="308"/>
      <c r="AF40" s="308"/>
      <c r="AG40" s="308"/>
      <c r="AH40" s="308"/>
      <c r="AI40" s="308"/>
      <c r="AJ40" s="308"/>
      <c r="AK40" s="308"/>
      <c r="AL40" s="308"/>
      <c r="AM40" s="308"/>
      <c r="AN40" s="308"/>
    </row>
    <row r="41" spans="1:40" ht="38.25" customHeight="1">
      <c r="A41" s="20"/>
      <c r="B41" s="110">
        <f>B40+1</f>
        <v>2</v>
      </c>
      <c r="C41" s="292"/>
      <c r="D41" s="293"/>
      <c r="E41" s="293"/>
      <c r="F41" s="293"/>
      <c r="G41" s="293"/>
      <c r="H41" s="293"/>
      <c r="I41" s="293"/>
      <c r="J41" s="293"/>
      <c r="K41" s="293"/>
      <c r="L41" s="293"/>
      <c r="M41" s="266"/>
      <c r="N41" s="267"/>
      <c r="O41" s="267"/>
      <c r="P41" s="267"/>
      <c r="Q41" s="268"/>
      <c r="R41" s="269"/>
      <c r="S41" s="270"/>
      <c r="T41" s="270"/>
      <c r="U41" s="270"/>
      <c r="V41" s="271"/>
      <c r="W41" s="229"/>
      <c r="X41" s="136"/>
      <c r="Y41" s="137"/>
      <c r="Z41" s="228" t="str">
        <f>IFERROR(VLOOKUP(Y41, 【参考】数式用!$A$4:$B$54, 2, FALSE), "")</f>
        <v/>
      </c>
    </row>
    <row r="42" spans="1:40" ht="38.25" customHeight="1">
      <c r="A42" s="20"/>
      <c r="B42" s="110">
        <f t="shared" ref="B42:B105" si="0">B41+1</f>
        <v>3</v>
      </c>
      <c r="C42" s="292"/>
      <c r="D42" s="293"/>
      <c r="E42" s="293"/>
      <c r="F42" s="293"/>
      <c r="G42" s="293"/>
      <c r="H42" s="293"/>
      <c r="I42" s="293"/>
      <c r="J42" s="293"/>
      <c r="K42" s="293"/>
      <c r="L42" s="293"/>
      <c r="M42" s="266"/>
      <c r="N42" s="267"/>
      <c r="O42" s="267"/>
      <c r="P42" s="267"/>
      <c r="Q42" s="268"/>
      <c r="R42" s="269"/>
      <c r="S42" s="270"/>
      <c r="T42" s="270"/>
      <c r="U42" s="270"/>
      <c r="V42" s="271"/>
      <c r="W42" s="229"/>
      <c r="X42" s="136"/>
      <c r="Y42" s="137"/>
      <c r="Z42" s="228" t="str">
        <f>IFERROR(VLOOKUP(Y42, 【参考】数式用!$A$4:$B$54, 2, FALSE), "")</f>
        <v/>
      </c>
    </row>
    <row r="43" spans="1:40" ht="38.25" customHeight="1">
      <c r="A43" s="20"/>
      <c r="B43" s="110">
        <f t="shared" si="0"/>
        <v>4</v>
      </c>
      <c r="C43" s="259"/>
      <c r="D43" s="260"/>
      <c r="E43" s="260"/>
      <c r="F43" s="260"/>
      <c r="G43" s="260"/>
      <c r="H43" s="260"/>
      <c r="I43" s="260"/>
      <c r="J43" s="260"/>
      <c r="K43" s="260"/>
      <c r="L43" s="261"/>
      <c r="M43" s="266"/>
      <c r="N43" s="267"/>
      <c r="O43" s="267"/>
      <c r="P43" s="267"/>
      <c r="Q43" s="268"/>
      <c r="R43" s="269"/>
      <c r="S43" s="270"/>
      <c r="T43" s="270"/>
      <c r="U43" s="270"/>
      <c r="V43" s="271"/>
      <c r="W43" s="229"/>
      <c r="X43" s="136"/>
      <c r="Y43" s="137"/>
      <c r="Z43" s="228" t="str">
        <f>IFERROR(VLOOKUP(Y43, 【参考】数式用!$A$4:$B$54, 2, FALSE), "")</f>
        <v/>
      </c>
    </row>
    <row r="44" spans="1:40" ht="38.25" customHeight="1">
      <c r="A44" s="20"/>
      <c r="B44" s="110">
        <f t="shared" si="0"/>
        <v>5</v>
      </c>
      <c r="C44" s="259"/>
      <c r="D44" s="260"/>
      <c r="E44" s="260"/>
      <c r="F44" s="260"/>
      <c r="G44" s="260"/>
      <c r="H44" s="260"/>
      <c r="I44" s="260"/>
      <c r="J44" s="260"/>
      <c r="K44" s="260"/>
      <c r="L44" s="261"/>
      <c r="M44" s="266"/>
      <c r="N44" s="267"/>
      <c r="O44" s="267"/>
      <c r="P44" s="267"/>
      <c r="Q44" s="268"/>
      <c r="R44" s="269"/>
      <c r="S44" s="270"/>
      <c r="T44" s="270"/>
      <c r="U44" s="270"/>
      <c r="V44" s="271"/>
      <c r="W44" s="229"/>
      <c r="X44" s="136"/>
      <c r="Y44" s="137"/>
      <c r="Z44" s="228" t="str">
        <f>IFERROR(VLOOKUP(Y44, 【参考】数式用!$A$4:$B$54, 2, FALSE), "")</f>
        <v/>
      </c>
    </row>
    <row r="45" spans="1:40" ht="38.25" customHeight="1">
      <c r="A45" s="20"/>
      <c r="B45" s="110">
        <f t="shared" si="0"/>
        <v>6</v>
      </c>
      <c r="C45" s="259"/>
      <c r="D45" s="260"/>
      <c r="E45" s="260"/>
      <c r="F45" s="260"/>
      <c r="G45" s="260"/>
      <c r="H45" s="260"/>
      <c r="I45" s="260"/>
      <c r="J45" s="260"/>
      <c r="K45" s="260"/>
      <c r="L45" s="261"/>
      <c r="M45" s="266"/>
      <c r="N45" s="267"/>
      <c r="O45" s="267"/>
      <c r="P45" s="267"/>
      <c r="Q45" s="268"/>
      <c r="R45" s="269"/>
      <c r="S45" s="270"/>
      <c r="T45" s="270"/>
      <c r="U45" s="270"/>
      <c r="V45" s="271"/>
      <c r="W45" s="229"/>
      <c r="X45" s="136"/>
      <c r="Y45" s="137"/>
      <c r="Z45" s="228" t="str">
        <f>IFERROR(VLOOKUP(Y45, 【参考】数式用!$A$4:$B$54, 2, FALSE), "")</f>
        <v/>
      </c>
    </row>
    <row r="46" spans="1:40" ht="38.25" customHeight="1">
      <c r="A46" s="20"/>
      <c r="B46" s="110">
        <f t="shared" si="0"/>
        <v>7</v>
      </c>
      <c r="C46" s="259"/>
      <c r="D46" s="260"/>
      <c r="E46" s="260"/>
      <c r="F46" s="260"/>
      <c r="G46" s="260"/>
      <c r="H46" s="260"/>
      <c r="I46" s="260"/>
      <c r="J46" s="260"/>
      <c r="K46" s="260"/>
      <c r="L46" s="261"/>
      <c r="M46" s="266"/>
      <c r="N46" s="267"/>
      <c r="O46" s="267"/>
      <c r="P46" s="267"/>
      <c r="Q46" s="268"/>
      <c r="R46" s="269"/>
      <c r="S46" s="270"/>
      <c r="T46" s="270"/>
      <c r="U46" s="270"/>
      <c r="V46" s="271"/>
      <c r="W46" s="229"/>
      <c r="X46" s="136"/>
      <c r="Y46" s="137"/>
      <c r="Z46" s="228" t="str">
        <f>IFERROR(VLOOKUP(Y46, 【参考】数式用!$A$4:$B$54, 2, FALSE), "")</f>
        <v/>
      </c>
    </row>
    <row r="47" spans="1:40" ht="38.25" customHeight="1">
      <c r="A47" s="20"/>
      <c r="B47" s="110">
        <f t="shared" si="0"/>
        <v>8</v>
      </c>
      <c r="C47" s="259"/>
      <c r="D47" s="260"/>
      <c r="E47" s="260"/>
      <c r="F47" s="260"/>
      <c r="G47" s="260"/>
      <c r="H47" s="260"/>
      <c r="I47" s="260"/>
      <c r="J47" s="260"/>
      <c r="K47" s="260"/>
      <c r="L47" s="261"/>
      <c r="M47" s="266"/>
      <c r="N47" s="267"/>
      <c r="O47" s="267"/>
      <c r="P47" s="267"/>
      <c r="Q47" s="268"/>
      <c r="R47" s="269"/>
      <c r="S47" s="270"/>
      <c r="T47" s="270"/>
      <c r="U47" s="270"/>
      <c r="V47" s="271"/>
      <c r="W47" s="229"/>
      <c r="X47" s="136"/>
      <c r="Y47" s="137"/>
      <c r="Z47" s="228" t="str">
        <f>IFERROR(VLOOKUP(Y47, 【参考】数式用!$A$4:$B$54, 2, FALSE), "")</f>
        <v/>
      </c>
    </row>
    <row r="48" spans="1:40" ht="38.25" customHeight="1">
      <c r="A48" s="20"/>
      <c r="B48" s="110">
        <f t="shared" si="0"/>
        <v>9</v>
      </c>
      <c r="C48" s="259"/>
      <c r="D48" s="260"/>
      <c r="E48" s="260"/>
      <c r="F48" s="260"/>
      <c r="G48" s="260"/>
      <c r="H48" s="260"/>
      <c r="I48" s="260"/>
      <c r="J48" s="260"/>
      <c r="K48" s="260"/>
      <c r="L48" s="261"/>
      <c r="M48" s="266"/>
      <c r="N48" s="267"/>
      <c r="O48" s="267"/>
      <c r="P48" s="267"/>
      <c r="Q48" s="268"/>
      <c r="R48" s="269"/>
      <c r="S48" s="270"/>
      <c r="T48" s="270"/>
      <c r="U48" s="270"/>
      <c r="V48" s="271"/>
      <c r="W48" s="229"/>
      <c r="X48" s="136"/>
      <c r="Y48" s="137"/>
      <c r="Z48" s="228" t="str">
        <f>IFERROR(VLOOKUP(Y48, 【参考】数式用!$A$4:$B$54, 2, FALSE), "")</f>
        <v/>
      </c>
    </row>
    <row r="49" spans="1:26" ht="38.25" customHeight="1">
      <c r="A49" s="20"/>
      <c r="B49" s="110">
        <f t="shared" si="0"/>
        <v>10</v>
      </c>
      <c r="C49" s="259"/>
      <c r="D49" s="260"/>
      <c r="E49" s="260"/>
      <c r="F49" s="260"/>
      <c r="G49" s="260"/>
      <c r="H49" s="260"/>
      <c r="I49" s="260"/>
      <c r="J49" s="260"/>
      <c r="K49" s="260"/>
      <c r="L49" s="261"/>
      <c r="M49" s="266"/>
      <c r="N49" s="267"/>
      <c r="O49" s="267"/>
      <c r="P49" s="267"/>
      <c r="Q49" s="268"/>
      <c r="R49" s="269"/>
      <c r="S49" s="270"/>
      <c r="T49" s="270"/>
      <c r="U49" s="270"/>
      <c r="V49" s="271"/>
      <c r="W49" s="229"/>
      <c r="X49" s="136"/>
      <c r="Y49" s="137"/>
      <c r="Z49" s="228" t="str">
        <f>IFERROR(VLOOKUP(Y49, 【参考】数式用!$A$4:$B$54, 2, FALSE), "")</f>
        <v/>
      </c>
    </row>
    <row r="50" spans="1:26" ht="38.25" customHeight="1">
      <c r="A50" s="20"/>
      <c r="B50" s="110">
        <f t="shared" si="0"/>
        <v>11</v>
      </c>
      <c r="C50" s="259"/>
      <c r="D50" s="260"/>
      <c r="E50" s="260"/>
      <c r="F50" s="260"/>
      <c r="G50" s="260"/>
      <c r="H50" s="260"/>
      <c r="I50" s="260"/>
      <c r="J50" s="260"/>
      <c r="K50" s="260"/>
      <c r="L50" s="261"/>
      <c r="M50" s="266"/>
      <c r="N50" s="267"/>
      <c r="O50" s="267"/>
      <c r="P50" s="267"/>
      <c r="Q50" s="268"/>
      <c r="R50" s="269"/>
      <c r="S50" s="270"/>
      <c r="T50" s="270"/>
      <c r="U50" s="270"/>
      <c r="V50" s="271"/>
      <c r="W50" s="229"/>
      <c r="X50" s="136"/>
      <c r="Y50" s="137"/>
      <c r="Z50" s="228" t="str">
        <f>IFERROR(VLOOKUP(Y50, 【参考】数式用!$A$4:$B$54, 2, FALSE), "")</f>
        <v/>
      </c>
    </row>
    <row r="51" spans="1:26" ht="38.25" customHeight="1">
      <c r="A51" s="20"/>
      <c r="B51" s="110">
        <f t="shared" si="0"/>
        <v>12</v>
      </c>
      <c r="C51" s="259"/>
      <c r="D51" s="260"/>
      <c r="E51" s="260"/>
      <c r="F51" s="260"/>
      <c r="G51" s="260"/>
      <c r="H51" s="260"/>
      <c r="I51" s="260"/>
      <c r="J51" s="260"/>
      <c r="K51" s="260"/>
      <c r="L51" s="261"/>
      <c r="M51" s="266"/>
      <c r="N51" s="267"/>
      <c r="O51" s="267"/>
      <c r="P51" s="267"/>
      <c r="Q51" s="268"/>
      <c r="R51" s="269"/>
      <c r="S51" s="270"/>
      <c r="T51" s="270"/>
      <c r="U51" s="270"/>
      <c r="V51" s="271"/>
      <c r="W51" s="229"/>
      <c r="X51" s="136"/>
      <c r="Y51" s="137"/>
      <c r="Z51" s="228" t="str">
        <f>IFERROR(VLOOKUP(Y51, 【参考】数式用!$A$4:$B$54, 2, FALSE), "")</f>
        <v/>
      </c>
    </row>
    <row r="52" spans="1:26" ht="38.25" customHeight="1">
      <c r="A52" s="20"/>
      <c r="B52" s="110">
        <f t="shared" si="0"/>
        <v>13</v>
      </c>
      <c r="C52" s="259"/>
      <c r="D52" s="260"/>
      <c r="E52" s="260"/>
      <c r="F52" s="260"/>
      <c r="G52" s="260"/>
      <c r="H52" s="260"/>
      <c r="I52" s="260"/>
      <c r="J52" s="260"/>
      <c r="K52" s="260"/>
      <c r="L52" s="261"/>
      <c r="M52" s="266"/>
      <c r="N52" s="267"/>
      <c r="O52" s="267"/>
      <c r="P52" s="267"/>
      <c r="Q52" s="268"/>
      <c r="R52" s="269"/>
      <c r="S52" s="270"/>
      <c r="T52" s="270"/>
      <c r="U52" s="270"/>
      <c r="V52" s="271"/>
      <c r="W52" s="229"/>
      <c r="X52" s="136"/>
      <c r="Y52" s="137"/>
      <c r="Z52" s="228" t="str">
        <f>IFERROR(VLOOKUP(Y52, 【参考】数式用!$A$4:$B$54, 2, FALSE), "")</f>
        <v/>
      </c>
    </row>
    <row r="53" spans="1:26" ht="38.25" customHeight="1">
      <c r="A53" s="20"/>
      <c r="B53" s="110">
        <f t="shared" si="0"/>
        <v>14</v>
      </c>
      <c r="C53" s="259"/>
      <c r="D53" s="260"/>
      <c r="E53" s="260"/>
      <c r="F53" s="260"/>
      <c r="G53" s="260"/>
      <c r="H53" s="260"/>
      <c r="I53" s="260"/>
      <c r="J53" s="260"/>
      <c r="K53" s="260"/>
      <c r="L53" s="261"/>
      <c r="M53" s="266"/>
      <c r="N53" s="267"/>
      <c r="O53" s="267"/>
      <c r="P53" s="267"/>
      <c r="Q53" s="268"/>
      <c r="R53" s="269"/>
      <c r="S53" s="270"/>
      <c r="T53" s="270"/>
      <c r="U53" s="270"/>
      <c r="V53" s="271"/>
      <c r="W53" s="229"/>
      <c r="X53" s="136"/>
      <c r="Y53" s="137"/>
      <c r="Z53" s="228" t="str">
        <f>IFERROR(VLOOKUP(Y53, 【参考】数式用!$A$4:$B$54, 2, FALSE), "")</f>
        <v/>
      </c>
    </row>
    <row r="54" spans="1:26" ht="38.25" customHeight="1">
      <c r="A54" s="20"/>
      <c r="B54" s="110">
        <f t="shared" si="0"/>
        <v>15</v>
      </c>
      <c r="C54" s="259"/>
      <c r="D54" s="260"/>
      <c r="E54" s="260"/>
      <c r="F54" s="260"/>
      <c r="G54" s="260"/>
      <c r="H54" s="260"/>
      <c r="I54" s="260"/>
      <c r="J54" s="260"/>
      <c r="K54" s="260"/>
      <c r="L54" s="261"/>
      <c r="M54" s="266"/>
      <c r="N54" s="267"/>
      <c r="O54" s="267"/>
      <c r="P54" s="267"/>
      <c r="Q54" s="268"/>
      <c r="R54" s="269"/>
      <c r="S54" s="270"/>
      <c r="T54" s="270"/>
      <c r="U54" s="270"/>
      <c r="V54" s="271"/>
      <c r="W54" s="229"/>
      <c r="X54" s="136"/>
      <c r="Y54" s="137"/>
      <c r="Z54" s="228" t="str">
        <f>IFERROR(VLOOKUP(Y54, 【参考】数式用!$A$4:$B$54, 2, FALSE), "")</f>
        <v/>
      </c>
    </row>
    <row r="55" spans="1:26" ht="38.25" customHeight="1">
      <c r="A55" s="20"/>
      <c r="B55" s="110">
        <f t="shared" si="0"/>
        <v>16</v>
      </c>
      <c r="C55" s="259"/>
      <c r="D55" s="260"/>
      <c r="E55" s="260"/>
      <c r="F55" s="260"/>
      <c r="G55" s="260"/>
      <c r="H55" s="260"/>
      <c r="I55" s="260"/>
      <c r="J55" s="260"/>
      <c r="K55" s="260"/>
      <c r="L55" s="261"/>
      <c r="M55" s="266"/>
      <c r="N55" s="267"/>
      <c r="O55" s="267"/>
      <c r="P55" s="267"/>
      <c r="Q55" s="268"/>
      <c r="R55" s="269"/>
      <c r="S55" s="270"/>
      <c r="T55" s="270"/>
      <c r="U55" s="270"/>
      <c r="V55" s="271"/>
      <c r="W55" s="229"/>
      <c r="X55" s="136"/>
      <c r="Y55" s="137"/>
      <c r="Z55" s="228" t="str">
        <f>IFERROR(VLOOKUP(Y55, 【参考】数式用!$A$4:$B$54, 2, FALSE), "")</f>
        <v/>
      </c>
    </row>
    <row r="56" spans="1:26" ht="38.25" customHeight="1">
      <c r="A56" s="20"/>
      <c r="B56" s="110">
        <f t="shared" si="0"/>
        <v>17</v>
      </c>
      <c r="C56" s="259"/>
      <c r="D56" s="260"/>
      <c r="E56" s="260"/>
      <c r="F56" s="260"/>
      <c r="G56" s="260"/>
      <c r="H56" s="260"/>
      <c r="I56" s="260"/>
      <c r="J56" s="260"/>
      <c r="K56" s="260"/>
      <c r="L56" s="261"/>
      <c r="M56" s="266"/>
      <c r="N56" s="267"/>
      <c r="O56" s="267"/>
      <c r="P56" s="267"/>
      <c r="Q56" s="268"/>
      <c r="R56" s="269"/>
      <c r="S56" s="270"/>
      <c r="T56" s="270"/>
      <c r="U56" s="270"/>
      <c r="V56" s="271"/>
      <c r="W56" s="229"/>
      <c r="X56" s="136"/>
      <c r="Y56" s="137"/>
      <c r="Z56" s="228" t="str">
        <f>IFERROR(VLOOKUP(Y56, 【参考】数式用!$A$4:$B$54, 2, FALSE), "")</f>
        <v/>
      </c>
    </row>
    <row r="57" spans="1:26" ht="38.25" customHeight="1">
      <c r="A57" s="20"/>
      <c r="B57" s="110">
        <f t="shared" si="0"/>
        <v>18</v>
      </c>
      <c r="C57" s="259"/>
      <c r="D57" s="260"/>
      <c r="E57" s="260"/>
      <c r="F57" s="260"/>
      <c r="G57" s="260"/>
      <c r="H57" s="260"/>
      <c r="I57" s="260"/>
      <c r="J57" s="260"/>
      <c r="K57" s="260"/>
      <c r="L57" s="261"/>
      <c r="M57" s="266"/>
      <c r="N57" s="267"/>
      <c r="O57" s="267"/>
      <c r="P57" s="267"/>
      <c r="Q57" s="268"/>
      <c r="R57" s="269"/>
      <c r="S57" s="270"/>
      <c r="T57" s="270"/>
      <c r="U57" s="270"/>
      <c r="V57" s="271"/>
      <c r="W57" s="229"/>
      <c r="X57" s="136"/>
      <c r="Y57" s="137"/>
      <c r="Z57" s="228" t="str">
        <f>IFERROR(VLOOKUP(Y57, 【参考】数式用!$A$4:$B$54, 2, FALSE), "")</f>
        <v/>
      </c>
    </row>
    <row r="58" spans="1:26" ht="38.25" customHeight="1">
      <c r="A58" s="20"/>
      <c r="B58" s="110">
        <f t="shared" si="0"/>
        <v>19</v>
      </c>
      <c r="C58" s="259"/>
      <c r="D58" s="260"/>
      <c r="E58" s="260"/>
      <c r="F58" s="260"/>
      <c r="G58" s="260"/>
      <c r="H58" s="260"/>
      <c r="I58" s="260"/>
      <c r="J58" s="260"/>
      <c r="K58" s="260"/>
      <c r="L58" s="261"/>
      <c r="M58" s="266"/>
      <c r="N58" s="267"/>
      <c r="O58" s="267"/>
      <c r="P58" s="267"/>
      <c r="Q58" s="268"/>
      <c r="R58" s="269"/>
      <c r="S58" s="270"/>
      <c r="T58" s="270"/>
      <c r="U58" s="270"/>
      <c r="V58" s="271"/>
      <c r="W58" s="229"/>
      <c r="X58" s="136"/>
      <c r="Y58" s="137"/>
      <c r="Z58" s="228" t="str">
        <f>IFERROR(VLOOKUP(Y58, 【参考】数式用!$A$4:$B$54, 2, FALSE), "")</f>
        <v/>
      </c>
    </row>
    <row r="59" spans="1:26" ht="38.25" customHeight="1">
      <c r="A59" s="20"/>
      <c r="B59" s="110">
        <f t="shared" si="0"/>
        <v>20</v>
      </c>
      <c r="C59" s="259"/>
      <c r="D59" s="260"/>
      <c r="E59" s="260"/>
      <c r="F59" s="260"/>
      <c r="G59" s="260"/>
      <c r="H59" s="260"/>
      <c r="I59" s="260"/>
      <c r="J59" s="260"/>
      <c r="K59" s="260"/>
      <c r="L59" s="261"/>
      <c r="M59" s="266"/>
      <c r="N59" s="267"/>
      <c r="O59" s="267"/>
      <c r="P59" s="267"/>
      <c r="Q59" s="268"/>
      <c r="R59" s="269"/>
      <c r="S59" s="270"/>
      <c r="T59" s="270"/>
      <c r="U59" s="270"/>
      <c r="V59" s="271"/>
      <c r="W59" s="229"/>
      <c r="X59" s="136"/>
      <c r="Y59" s="137"/>
      <c r="Z59" s="228" t="str">
        <f>IFERROR(VLOOKUP(Y59, 【参考】数式用!$A$4:$B$54, 2, FALSE), "")</f>
        <v/>
      </c>
    </row>
    <row r="60" spans="1:26" ht="38.25" customHeight="1">
      <c r="A60" s="20"/>
      <c r="B60" s="110">
        <f t="shared" si="0"/>
        <v>21</v>
      </c>
      <c r="C60" s="259"/>
      <c r="D60" s="260"/>
      <c r="E60" s="260"/>
      <c r="F60" s="260"/>
      <c r="G60" s="260"/>
      <c r="H60" s="260"/>
      <c r="I60" s="260"/>
      <c r="J60" s="260"/>
      <c r="K60" s="260"/>
      <c r="L60" s="261"/>
      <c r="M60" s="266"/>
      <c r="N60" s="267"/>
      <c r="O60" s="267"/>
      <c r="P60" s="267"/>
      <c r="Q60" s="268"/>
      <c r="R60" s="269"/>
      <c r="S60" s="270"/>
      <c r="T60" s="270"/>
      <c r="U60" s="270"/>
      <c r="V60" s="271"/>
      <c r="W60" s="229"/>
      <c r="X60" s="136"/>
      <c r="Y60" s="137"/>
      <c r="Z60" s="228" t="str">
        <f>IFERROR(VLOOKUP(Y60, 【参考】数式用!$A$4:$B$54, 2, FALSE), "")</f>
        <v/>
      </c>
    </row>
    <row r="61" spans="1:26" ht="38.25" customHeight="1">
      <c r="A61" s="20"/>
      <c r="B61" s="110">
        <f t="shared" si="0"/>
        <v>22</v>
      </c>
      <c r="C61" s="259"/>
      <c r="D61" s="260"/>
      <c r="E61" s="260"/>
      <c r="F61" s="260"/>
      <c r="G61" s="260"/>
      <c r="H61" s="260"/>
      <c r="I61" s="260"/>
      <c r="J61" s="260"/>
      <c r="K61" s="260"/>
      <c r="L61" s="261"/>
      <c r="M61" s="266"/>
      <c r="N61" s="267"/>
      <c r="O61" s="267"/>
      <c r="P61" s="267"/>
      <c r="Q61" s="268"/>
      <c r="R61" s="269"/>
      <c r="S61" s="270"/>
      <c r="T61" s="270"/>
      <c r="U61" s="270"/>
      <c r="V61" s="271"/>
      <c r="W61" s="229"/>
      <c r="X61" s="136"/>
      <c r="Y61" s="137"/>
      <c r="Z61" s="228" t="str">
        <f>IFERROR(VLOOKUP(Y61, 【参考】数式用!$A$4:$B$54, 2, FALSE), "")</f>
        <v/>
      </c>
    </row>
    <row r="62" spans="1:26" ht="38.25" customHeight="1">
      <c r="A62" s="20"/>
      <c r="B62" s="110">
        <f t="shared" si="0"/>
        <v>23</v>
      </c>
      <c r="C62" s="259"/>
      <c r="D62" s="260"/>
      <c r="E62" s="260"/>
      <c r="F62" s="260"/>
      <c r="G62" s="260"/>
      <c r="H62" s="260"/>
      <c r="I62" s="260"/>
      <c r="J62" s="260"/>
      <c r="K62" s="260"/>
      <c r="L62" s="261"/>
      <c r="M62" s="266"/>
      <c r="N62" s="267"/>
      <c r="O62" s="267"/>
      <c r="P62" s="267"/>
      <c r="Q62" s="268"/>
      <c r="R62" s="269"/>
      <c r="S62" s="270"/>
      <c r="T62" s="270"/>
      <c r="U62" s="270"/>
      <c r="V62" s="271"/>
      <c r="W62" s="229"/>
      <c r="X62" s="136"/>
      <c r="Y62" s="137"/>
      <c r="Z62" s="228" t="str">
        <f>IFERROR(VLOOKUP(Y62, 【参考】数式用!$A$4:$B$54, 2, FALSE), "")</f>
        <v/>
      </c>
    </row>
    <row r="63" spans="1:26" ht="38.25" customHeight="1">
      <c r="A63" s="20"/>
      <c r="B63" s="110">
        <f t="shared" si="0"/>
        <v>24</v>
      </c>
      <c r="C63" s="259"/>
      <c r="D63" s="260"/>
      <c r="E63" s="260"/>
      <c r="F63" s="260"/>
      <c r="G63" s="260"/>
      <c r="H63" s="260"/>
      <c r="I63" s="260"/>
      <c r="J63" s="260"/>
      <c r="K63" s="260"/>
      <c r="L63" s="261"/>
      <c r="M63" s="266"/>
      <c r="N63" s="267"/>
      <c r="O63" s="267"/>
      <c r="P63" s="267"/>
      <c r="Q63" s="268"/>
      <c r="R63" s="269"/>
      <c r="S63" s="270"/>
      <c r="T63" s="270"/>
      <c r="U63" s="270"/>
      <c r="V63" s="271"/>
      <c r="W63" s="229"/>
      <c r="X63" s="136"/>
      <c r="Y63" s="137"/>
      <c r="Z63" s="228" t="str">
        <f>IFERROR(VLOOKUP(Y63, 【参考】数式用!$A$4:$B$54, 2, FALSE), "")</f>
        <v/>
      </c>
    </row>
    <row r="64" spans="1:26" ht="38.25" customHeight="1">
      <c r="A64" s="20"/>
      <c r="B64" s="110">
        <f t="shared" si="0"/>
        <v>25</v>
      </c>
      <c r="C64" s="259"/>
      <c r="D64" s="260"/>
      <c r="E64" s="260"/>
      <c r="F64" s="260"/>
      <c r="G64" s="260"/>
      <c r="H64" s="260"/>
      <c r="I64" s="260"/>
      <c r="J64" s="260"/>
      <c r="K64" s="260"/>
      <c r="L64" s="261"/>
      <c r="M64" s="266"/>
      <c r="N64" s="267"/>
      <c r="O64" s="267"/>
      <c r="P64" s="267"/>
      <c r="Q64" s="268"/>
      <c r="R64" s="269"/>
      <c r="S64" s="270"/>
      <c r="T64" s="270"/>
      <c r="U64" s="270"/>
      <c r="V64" s="271"/>
      <c r="W64" s="229"/>
      <c r="X64" s="136"/>
      <c r="Y64" s="137"/>
      <c r="Z64" s="228" t="str">
        <f>IFERROR(VLOOKUP(Y64, 【参考】数式用!$A$4:$B$54, 2, FALSE), "")</f>
        <v/>
      </c>
    </row>
    <row r="65" spans="1:26" ht="38.25" customHeight="1">
      <c r="A65" s="20"/>
      <c r="B65" s="110">
        <f t="shared" si="0"/>
        <v>26</v>
      </c>
      <c r="C65" s="259"/>
      <c r="D65" s="260"/>
      <c r="E65" s="260"/>
      <c r="F65" s="260"/>
      <c r="G65" s="260"/>
      <c r="H65" s="260"/>
      <c r="I65" s="260"/>
      <c r="J65" s="260"/>
      <c r="K65" s="260"/>
      <c r="L65" s="261"/>
      <c r="M65" s="266"/>
      <c r="N65" s="267"/>
      <c r="O65" s="267"/>
      <c r="P65" s="267"/>
      <c r="Q65" s="268"/>
      <c r="R65" s="269"/>
      <c r="S65" s="270"/>
      <c r="T65" s="270"/>
      <c r="U65" s="270"/>
      <c r="V65" s="271"/>
      <c r="W65" s="229"/>
      <c r="X65" s="136"/>
      <c r="Y65" s="137"/>
      <c r="Z65" s="228" t="str">
        <f>IFERROR(VLOOKUP(Y65, 【参考】数式用!$A$4:$B$54, 2, FALSE), "")</f>
        <v/>
      </c>
    </row>
    <row r="66" spans="1:26" ht="38.25" customHeight="1">
      <c r="A66" s="20"/>
      <c r="B66" s="110">
        <f t="shared" si="0"/>
        <v>27</v>
      </c>
      <c r="C66" s="259"/>
      <c r="D66" s="260"/>
      <c r="E66" s="260"/>
      <c r="F66" s="260"/>
      <c r="G66" s="260"/>
      <c r="H66" s="260"/>
      <c r="I66" s="260"/>
      <c r="J66" s="260"/>
      <c r="K66" s="260"/>
      <c r="L66" s="261"/>
      <c r="M66" s="266"/>
      <c r="N66" s="267"/>
      <c r="O66" s="267"/>
      <c r="P66" s="267"/>
      <c r="Q66" s="268"/>
      <c r="R66" s="269"/>
      <c r="S66" s="270"/>
      <c r="T66" s="270"/>
      <c r="U66" s="270"/>
      <c r="V66" s="271"/>
      <c r="W66" s="229"/>
      <c r="X66" s="136"/>
      <c r="Y66" s="137"/>
      <c r="Z66" s="228" t="str">
        <f>IFERROR(VLOOKUP(Y66, 【参考】数式用!$A$4:$B$54, 2, FALSE), "")</f>
        <v/>
      </c>
    </row>
    <row r="67" spans="1:26" ht="38.25" customHeight="1">
      <c r="A67" s="20"/>
      <c r="B67" s="110">
        <f t="shared" si="0"/>
        <v>28</v>
      </c>
      <c r="C67" s="259"/>
      <c r="D67" s="260"/>
      <c r="E67" s="260"/>
      <c r="F67" s="260"/>
      <c r="G67" s="260"/>
      <c r="H67" s="260"/>
      <c r="I67" s="260"/>
      <c r="J67" s="260"/>
      <c r="K67" s="260"/>
      <c r="L67" s="261"/>
      <c r="M67" s="266"/>
      <c r="N67" s="267"/>
      <c r="O67" s="267"/>
      <c r="P67" s="267"/>
      <c r="Q67" s="268"/>
      <c r="R67" s="269"/>
      <c r="S67" s="270"/>
      <c r="T67" s="270"/>
      <c r="U67" s="270"/>
      <c r="V67" s="271"/>
      <c r="W67" s="229"/>
      <c r="X67" s="136"/>
      <c r="Y67" s="137"/>
      <c r="Z67" s="228" t="str">
        <f>IFERROR(VLOOKUP(Y67, 【参考】数式用!$A$4:$B$54, 2, FALSE), "")</f>
        <v/>
      </c>
    </row>
    <row r="68" spans="1:26" ht="38.25" customHeight="1">
      <c r="A68" s="20"/>
      <c r="B68" s="110">
        <f t="shared" si="0"/>
        <v>29</v>
      </c>
      <c r="C68" s="259"/>
      <c r="D68" s="260"/>
      <c r="E68" s="260"/>
      <c r="F68" s="260"/>
      <c r="G68" s="260"/>
      <c r="H68" s="260"/>
      <c r="I68" s="260"/>
      <c r="J68" s="260"/>
      <c r="K68" s="260"/>
      <c r="L68" s="261"/>
      <c r="M68" s="266"/>
      <c r="N68" s="267"/>
      <c r="O68" s="267"/>
      <c r="P68" s="267"/>
      <c r="Q68" s="268"/>
      <c r="R68" s="269"/>
      <c r="S68" s="270"/>
      <c r="T68" s="270"/>
      <c r="U68" s="270"/>
      <c r="V68" s="271"/>
      <c r="W68" s="229"/>
      <c r="X68" s="136"/>
      <c r="Y68" s="137"/>
      <c r="Z68" s="228" t="str">
        <f>IFERROR(VLOOKUP(Y68, 【参考】数式用!$A$4:$B$54, 2, FALSE), "")</f>
        <v/>
      </c>
    </row>
    <row r="69" spans="1:26" ht="38.25" customHeight="1">
      <c r="A69" s="20"/>
      <c r="B69" s="110">
        <f t="shared" si="0"/>
        <v>30</v>
      </c>
      <c r="C69" s="259"/>
      <c r="D69" s="260"/>
      <c r="E69" s="260"/>
      <c r="F69" s="260"/>
      <c r="G69" s="260"/>
      <c r="H69" s="260"/>
      <c r="I69" s="260"/>
      <c r="J69" s="260"/>
      <c r="K69" s="260"/>
      <c r="L69" s="261"/>
      <c r="M69" s="266"/>
      <c r="N69" s="267"/>
      <c r="O69" s="267"/>
      <c r="P69" s="267"/>
      <c r="Q69" s="268"/>
      <c r="R69" s="269"/>
      <c r="S69" s="270"/>
      <c r="T69" s="270"/>
      <c r="U69" s="270"/>
      <c r="V69" s="271"/>
      <c r="W69" s="229"/>
      <c r="X69" s="136"/>
      <c r="Y69" s="137"/>
      <c r="Z69" s="228" t="str">
        <f>IFERROR(VLOOKUP(Y69, 【参考】数式用!$A$4:$B$54, 2, FALSE), "")</f>
        <v/>
      </c>
    </row>
    <row r="70" spans="1:26" ht="38.25" customHeight="1">
      <c r="A70" s="20"/>
      <c r="B70" s="110">
        <f t="shared" si="0"/>
        <v>31</v>
      </c>
      <c r="C70" s="259"/>
      <c r="D70" s="260"/>
      <c r="E70" s="260"/>
      <c r="F70" s="260"/>
      <c r="G70" s="260"/>
      <c r="H70" s="260"/>
      <c r="I70" s="260"/>
      <c r="J70" s="260"/>
      <c r="K70" s="260"/>
      <c r="L70" s="261"/>
      <c r="M70" s="266"/>
      <c r="N70" s="267"/>
      <c r="O70" s="267"/>
      <c r="P70" s="267"/>
      <c r="Q70" s="268"/>
      <c r="R70" s="269"/>
      <c r="S70" s="270"/>
      <c r="T70" s="270"/>
      <c r="U70" s="270"/>
      <c r="V70" s="271"/>
      <c r="W70" s="229"/>
      <c r="X70" s="136"/>
      <c r="Y70" s="137"/>
      <c r="Z70" s="228" t="str">
        <f>IFERROR(VLOOKUP(Y70, 【参考】数式用!$A$4:$B$54, 2, FALSE), "")</f>
        <v/>
      </c>
    </row>
    <row r="71" spans="1:26" ht="38.25" customHeight="1">
      <c r="A71" s="20"/>
      <c r="B71" s="110">
        <f t="shared" si="0"/>
        <v>32</v>
      </c>
      <c r="C71" s="259"/>
      <c r="D71" s="260"/>
      <c r="E71" s="260"/>
      <c r="F71" s="260"/>
      <c r="G71" s="260"/>
      <c r="H71" s="260"/>
      <c r="I71" s="260"/>
      <c r="J71" s="260"/>
      <c r="K71" s="260"/>
      <c r="L71" s="261"/>
      <c r="M71" s="266"/>
      <c r="N71" s="267"/>
      <c r="O71" s="267"/>
      <c r="P71" s="267"/>
      <c r="Q71" s="268"/>
      <c r="R71" s="269"/>
      <c r="S71" s="270"/>
      <c r="T71" s="270"/>
      <c r="U71" s="270"/>
      <c r="V71" s="271"/>
      <c r="W71" s="229"/>
      <c r="X71" s="136"/>
      <c r="Y71" s="137"/>
      <c r="Z71" s="228" t="str">
        <f>IFERROR(VLOOKUP(Y71, 【参考】数式用!$A$4:$B$54, 2, FALSE), "")</f>
        <v/>
      </c>
    </row>
    <row r="72" spans="1:26" ht="38.25" customHeight="1">
      <c r="A72" s="20"/>
      <c r="B72" s="110">
        <f t="shared" si="0"/>
        <v>33</v>
      </c>
      <c r="C72" s="259"/>
      <c r="D72" s="260"/>
      <c r="E72" s="260"/>
      <c r="F72" s="260"/>
      <c r="G72" s="260"/>
      <c r="H72" s="260"/>
      <c r="I72" s="260"/>
      <c r="J72" s="260"/>
      <c r="K72" s="260"/>
      <c r="L72" s="261"/>
      <c r="M72" s="266"/>
      <c r="N72" s="267"/>
      <c r="O72" s="267"/>
      <c r="P72" s="267"/>
      <c r="Q72" s="268"/>
      <c r="R72" s="269"/>
      <c r="S72" s="270"/>
      <c r="T72" s="270"/>
      <c r="U72" s="270"/>
      <c r="V72" s="271"/>
      <c r="W72" s="229"/>
      <c r="X72" s="136"/>
      <c r="Y72" s="137"/>
      <c r="Z72" s="228" t="str">
        <f>IFERROR(VLOOKUP(Y72, 【参考】数式用!$A$4:$B$54, 2, FALSE), "")</f>
        <v/>
      </c>
    </row>
    <row r="73" spans="1:26" ht="38.25" customHeight="1">
      <c r="A73" s="20"/>
      <c r="B73" s="110">
        <f t="shared" si="0"/>
        <v>34</v>
      </c>
      <c r="C73" s="259"/>
      <c r="D73" s="260"/>
      <c r="E73" s="260"/>
      <c r="F73" s="260"/>
      <c r="G73" s="260"/>
      <c r="H73" s="260"/>
      <c r="I73" s="260"/>
      <c r="J73" s="260"/>
      <c r="K73" s="260"/>
      <c r="L73" s="261"/>
      <c r="M73" s="266"/>
      <c r="N73" s="267"/>
      <c r="O73" s="267"/>
      <c r="P73" s="267"/>
      <c r="Q73" s="268"/>
      <c r="R73" s="269"/>
      <c r="S73" s="270"/>
      <c r="T73" s="270"/>
      <c r="U73" s="270"/>
      <c r="V73" s="271"/>
      <c r="W73" s="229"/>
      <c r="X73" s="136"/>
      <c r="Y73" s="137"/>
      <c r="Z73" s="228" t="str">
        <f>IFERROR(VLOOKUP(Y73, 【参考】数式用!$A$4:$B$54, 2, FALSE), "")</f>
        <v/>
      </c>
    </row>
    <row r="74" spans="1:26" ht="38.25" customHeight="1">
      <c r="A74" s="20"/>
      <c r="B74" s="110">
        <f t="shared" si="0"/>
        <v>35</v>
      </c>
      <c r="C74" s="259"/>
      <c r="D74" s="260"/>
      <c r="E74" s="260"/>
      <c r="F74" s="260"/>
      <c r="G74" s="260"/>
      <c r="H74" s="260"/>
      <c r="I74" s="260"/>
      <c r="J74" s="260"/>
      <c r="K74" s="260"/>
      <c r="L74" s="261"/>
      <c r="M74" s="266"/>
      <c r="N74" s="267"/>
      <c r="O74" s="267"/>
      <c r="P74" s="267"/>
      <c r="Q74" s="268"/>
      <c r="R74" s="269"/>
      <c r="S74" s="270"/>
      <c r="T74" s="270"/>
      <c r="U74" s="270"/>
      <c r="V74" s="271"/>
      <c r="W74" s="229"/>
      <c r="X74" s="136"/>
      <c r="Y74" s="137"/>
      <c r="Z74" s="228" t="str">
        <f>IFERROR(VLOOKUP(Y74, 【参考】数式用!$A$4:$B$54, 2, FALSE), "")</f>
        <v/>
      </c>
    </row>
    <row r="75" spans="1:26" ht="38.25" customHeight="1">
      <c r="A75" s="20"/>
      <c r="B75" s="110">
        <f t="shared" si="0"/>
        <v>36</v>
      </c>
      <c r="C75" s="259"/>
      <c r="D75" s="260"/>
      <c r="E75" s="260"/>
      <c r="F75" s="260"/>
      <c r="G75" s="260"/>
      <c r="H75" s="260"/>
      <c r="I75" s="260"/>
      <c r="J75" s="260"/>
      <c r="K75" s="260"/>
      <c r="L75" s="261"/>
      <c r="M75" s="266"/>
      <c r="N75" s="267"/>
      <c r="O75" s="267"/>
      <c r="P75" s="267"/>
      <c r="Q75" s="268"/>
      <c r="R75" s="269"/>
      <c r="S75" s="270"/>
      <c r="T75" s="270"/>
      <c r="U75" s="270"/>
      <c r="V75" s="271"/>
      <c r="W75" s="229"/>
      <c r="X75" s="136"/>
      <c r="Y75" s="137"/>
      <c r="Z75" s="228" t="str">
        <f>IFERROR(VLOOKUP(Y75, 【参考】数式用!$A$4:$B$54, 2, FALSE), "")</f>
        <v/>
      </c>
    </row>
    <row r="76" spans="1:26" ht="38.25" customHeight="1">
      <c r="A76" s="20"/>
      <c r="B76" s="110">
        <f t="shared" si="0"/>
        <v>37</v>
      </c>
      <c r="C76" s="259"/>
      <c r="D76" s="260"/>
      <c r="E76" s="260"/>
      <c r="F76" s="260"/>
      <c r="G76" s="260"/>
      <c r="H76" s="260"/>
      <c r="I76" s="260"/>
      <c r="J76" s="260"/>
      <c r="K76" s="260"/>
      <c r="L76" s="261"/>
      <c r="M76" s="266"/>
      <c r="N76" s="267"/>
      <c r="O76" s="267"/>
      <c r="P76" s="267"/>
      <c r="Q76" s="268"/>
      <c r="R76" s="269"/>
      <c r="S76" s="270"/>
      <c r="T76" s="270"/>
      <c r="U76" s="270"/>
      <c r="V76" s="271"/>
      <c r="W76" s="229"/>
      <c r="X76" s="136"/>
      <c r="Y76" s="137"/>
      <c r="Z76" s="228" t="str">
        <f>IFERROR(VLOOKUP(Y76, 【参考】数式用!$A$4:$B$54, 2, FALSE), "")</f>
        <v/>
      </c>
    </row>
    <row r="77" spans="1:26" ht="38.25" customHeight="1">
      <c r="A77" s="20"/>
      <c r="B77" s="110">
        <f t="shared" si="0"/>
        <v>38</v>
      </c>
      <c r="C77" s="259"/>
      <c r="D77" s="260"/>
      <c r="E77" s="260"/>
      <c r="F77" s="260"/>
      <c r="G77" s="260"/>
      <c r="H77" s="260"/>
      <c r="I77" s="260"/>
      <c r="J77" s="260"/>
      <c r="K77" s="260"/>
      <c r="L77" s="261"/>
      <c r="M77" s="266"/>
      <c r="N77" s="267"/>
      <c r="O77" s="267"/>
      <c r="P77" s="267"/>
      <c r="Q77" s="268"/>
      <c r="R77" s="269"/>
      <c r="S77" s="270"/>
      <c r="T77" s="270"/>
      <c r="U77" s="270"/>
      <c r="V77" s="271"/>
      <c r="W77" s="229"/>
      <c r="X77" s="136"/>
      <c r="Y77" s="137"/>
      <c r="Z77" s="228" t="str">
        <f>IFERROR(VLOOKUP(Y77, 【参考】数式用!$A$4:$B$54, 2, FALSE), "")</f>
        <v/>
      </c>
    </row>
    <row r="78" spans="1:26" ht="38.25" customHeight="1">
      <c r="A78" s="20"/>
      <c r="B78" s="110">
        <f t="shared" si="0"/>
        <v>39</v>
      </c>
      <c r="C78" s="259"/>
      <c r="D78" s="260"/>
      <c r="E78" s="260"/>
      <c r="F78" s="260"/>
      <c r="G78" s="260"/>
      <c r="H78" s="260"/>
      <c r="I78" s="260"/>
      <c r="J78" s="260"/>
      <c r="K78" s="260"/>
      <c r="L78" s="261"/>
      <c r="M78" s="266"/>
      <c r="N78" s="267"/>
      <c r="O78" s="267"/>
      <c r="P78" s="267"/>
      <c r="Q78" s="268"/>
      <c r="R78" s="269"/>
      <c r="S78" s="270"/>
      <c r="T78" s="270"/>
      <c r="U78" s="270"/>
      <c r="V78" s="271"/>
      <c r="W78" s="229"/>
      <c r="X78" s="136"/>
      <c r="Y78" s="137"/>
      <c r="Z78" s="228" t="str">
        <f>IFERROR(VLOOKUP(Y78, 【参考】数式用!$A$4:$B$54, 2, FALSE), "")</f>
        <v/>
      </c>
    </row>
    <row r="79" spans="1:26" ht="38.25" customHeight="1">
      <c r="A79" s="20"/>
      <c r="B79" s="110">
        <f t="shared" si="0"/>
        <v>40</v>
      </c>
      <c r="C79" s="259"/>
      <c r="D79" s="260"/>
      <c r="E79" s="260"/>
      <c r="F79" s="260"/>
      <c r="G79" s="260"/>
      <c r="H79" s="260"/>
      <c r="I79" s="260"/>
      <c r="J79" s="260"/>
      <c r="K79" s="260"/>
      <c r="L79" s="261"/>
      <c r="M79" s="266"/>
      <c r="N79" s="267"/>
      <c r="O79" s="267"/>
      <c r="P79" s="267"/>
      <c r="Q79" s="268"/>
      <c r="R79" s="269"/>
      <c r="S79" s="270"/>
      <c r="T79" s="270"/>
      <c r="U79" s="270"/>
      <c r="V79" s="271"/>
      <c r="W79" s="229"/>
      <c r="X79" s="136"/>
      <c r="Y79" s="137"/>
      <c r="Z79" s="228" t="str">
        <f>IFERROR(VLOOKUP(Y79, 【参考】数式用!$A$4:$B$54, 2, FALSE), "")</f>
        <v/>
      </c>
    </row>
    <row r="80" spans="1:26" ht="38.25" customHeight="1">
      <c r="A80" s="20"/>
      <c r="B80" s="110">
        <f t="shared" si="0"/>
        <v>41</v>
      </c>
      <c r="C80" s="259"/>
      <c r="D80" s="260"/>
      <c r="E80" s="260"/>
      <c r="F80" s="260"/>
      <c r="G80" s="260"/>
      <c r="H80" s="260"/>
      <c r="I80" s="260"/>
      <c r="J80" s="260"/>
      <c r="K80" s="260"/>
      <c r="L80" s="261"/>
      <c r="M80" s="266"/>
      <c r="N80" s="267"/>
      <c r="O80" s="267"/>
      <c r="P80" s="267"/>
      <c r="Q80" s="268"/>
      <c r="R80" s="269"/>
      <c r="S80" s="270"/>
      <c r="T80" s="270"/>
      <c r="U80" s="270"/>
      <c r="V80" s="271"/>
      <c r="W80" s="229"/>
      <c r="X80" s="136"/>
      <c r="Y80" s="137"/>
      <c r="Z80" s="228" t="str">
        <f>IFERROR(VLOOKUP(Y80, 【参考】数式用!$A$4:$B$54, 2, FALSE), "")</f>
        <v/>
      </c>
    </row>
    <row r="81" spans="1:26" ht="38.25" customHeight="1">
      <c r="A81" s="20"/>
      <c r="B81" s="110">
        <f t="shared" si="0"/>
        <v>42</v>
      </c>
      <c r="C81" s="259"/>
      <c r="D81" s="260"/>
      <c r="E81" s="260"/>
      <c r="F81" s="260"/>
      <c r="G81" s="260"/>
      <c r="H81" s="260"/>
      <c r="I81" s="260"/>
      <c r="J81" s="260"/>
      <c r="K81" s="260"/>
      <c r="L81" s="261"/>
      <c r="M81" s="266"/>
      <c r="N81" s="267"/>
      <c r="O81" s="267"/>
      <c r="P81" s="267"/>
      <c r="Q81" s="268"/>
      <c r="R81" s="269"/>
      <c r="S81" s="270"/>
      <c r="T81" s="270"/>
      <c r="U81" s="270"/>
      <c r="V81" s="271"/>
      <c r="W81" s="229"/>
      <c r="X81" s="136"/>
      <c r="Y81" s="137"/>
      <c r="Z81" s="228" t="str">
        <f>IFERROR(VLOOKUP(Y81, 【参考】数式用!$A$4:$B$54, 2, FALSE), "")</f>
        <v/>
      </c>
    </row>
    <row r="82" spans="1:26" ht="38.25" customHeight="1">
      <c r="A82" s="20"/>
      <c r="B82" s="110">
        <f t="shared" si="0"/>
        <v>43</v>
      </c>
      <c r="C82" s="259"/>
      <c r="D82" s="260"/>
      <c r="E82" s="260"/>
      <c r="F82" s="260"/>
      <c r="G82" s="260"/>
      <c r="H82" s="260"/>
      <c r="I82" s="260"/>
      <c r="J82" s="260"/>
      <c r="K82" s="260"/>
      <c r="L82" s="261"/>
      <c r="M82" s="266"/>
      <c r="N82" s="267"/>
      <c r="O82" s="267"/>
      <c r="P82" s="267"/>
      <c r="Q82" s="268"/>
      <c r="R82" s="269"/>
      <c r="S82" s="270"/>
      <c r="T82" s="270"/>
      <c r="U82" s="270"/>
      <c r="V82" s="271"/>
      <c r="W82" s="229"/>
      <c r="X82" s="136"/>
      <c r="Y82" s="137"/>
      <c r="Z82" s="228" t="str">
        <f>IFERROR(VLOOKUP(Y82, 【参考】数式用!$A$4:$B$54, 2, FALSE), "")</f>
        <v/>
      </c>
    </row>
    <row r="83" spans="1:26" ht="38.25" customHeight="1">
      <c r="A83" s="20"/>
      <c r="B83" s="110">
        <f t="shared" si="0"/>
        <v>44</v>
      </c>
      <c r="C83" s="259"/>
      <c r="D83" s="260"/>
      <c r="E83" s="260"/>
      <c r="F83" s="260"/>
      <c r="G83" s="260"/>
      <c r="H83" s="260"/>
      <c r="I83" s="260"/>
      <c r="J83" s="260"/>
      <c r="K83" s="260"/>
      <c r="L83" s="261"/>
      <c r="M83" s="266"/>
      <c r="N83" s="267"/>
      <c r="O83" s="267"/>
      <c r="P83" s="267"/>
      <c r="Q83" s="268"/>
      <c r="R83" s="269"/>
      <c r="S83" s="270"/>
      <c r="T83" s="270"/>
      <c r="U83" s="270"/>
      <c r="V83" s="271"/>
      <c r="W83" s="229"/>
      <c r="X83" s="136"/>
      <c r="Y83" s="137"/>
      <c r="Z83" s="228" t="str">
        <f>IFERROR(VLOOKUP(Y83, 【参考】数式用!$A$4:$B$54, 2, FALSE), "")</f>
        <v/>
      </c>
    </row>
    <row r="84" spans="1:26" ht="38.25" customHeight="1">
      <c r="A84" s="20"/>
      <c r="B84" s="110">
        <f t="shared" si="0"/>
        <v>45</v>
      </c>
      <c r="C84" s="259"/>
      <c r="D84" s="260"/>
      <c r="E84" s="260"/>
      <c r="F84" s="260"/>
      <c r="G84" s="260"/>
      <c r="H84" s="260"/>
      <c r="I84" s="260"/>
      <c r="J84" s="260"/>
      <c r="K84" s="260"/>
      <c r="L84" s="261"/>
      <c r="M84" s="266"/>
      <c r="N84" s="267"/>
      <c r="O84" s="267"/>
      <c r="P84" s="267"/>
      <c r="Q84" s="268"/>
      <c r="R84" s="269"/>
      <c r="S84" s="270"/>
      <c r="T84" s="270"/>
      <c r="U84" s="270"/>
      <c r="V84" s="271"/>
      <c r="W84" s="229"/>
      <c r="X84" s="136"/>
      <c r="Y84" s="137"/>
      <c r="Z84" s="228" t="str">
        <f>IFERROR(VLOOKUP(Y84, 【参考】数式用!$A$4:$B$54, 2, FALSE), "")</f>
        <v/>
      </c>
    </row>
    <row r="85" spans="1:26" ht="38.25" customHeight="1">
      <c r="A85" s="20"/>
      <c r="B85" s="110">
        <f t="shared" si="0"/>
        <v>46</v>
      </c>
      <c r="C85" s="259"/>
      <c r="D85" s="260"/>
      <c r="E85" s="260"/>
      <c r="F85" s="260"/>
      <c r="G85" s="260"/>
      <c r="H85" s="260"/>
      <c r="I85" s="260"/>
      <c r="J85" s="260"/>
      <c r="K85" s="260"/>
      <c r="L85" s="261"/>
      <c r="M85" s="266"/>
      <c r="N85" s="267"/>
      <c r="O85" s="267"/>
      <c r="P85" s="267"/>
      <c r="Q85" s="268"/>
      <c r="R85" s="269"/>
      <c r="S85" s="270"/>
      <c r="T85" s="270"/>
      <c r="U85" s="270"/>
      <c r="V85" s="271"/>
      <c r="W85" s="229"/>
      <c r="X85" s="136"/>
      <c r="Y85" s="137"/>
      <c r="Z85" s="228" t="str">
        <f>IFERROR(VLOOKUP(Y85, 【参考】数式用!$A$4:$B$54, 2, FALSE), "")</f>
        <v/>
      </c>
    </row>
    <row r="86" spans="1:26" ht="38.25" customHeight="1">
      <c r="A86" s="20"/>
      <c r="B86" s="110">
        <f t="shared" si="0"/>
        <v>47</v>
      </c>
      <c r="C86" s="259"/>
      <c r="D86" s="260"/>
      <c r="E86" s="260"/>
      <c r="F86" s="260"/>
      <c r="G86" s="260"/>
      <c r="H86" s="260"/>
      <c r="I86" s="260"/>
      <c r="J86" s="260"/>
      <c r="K86" s="260"/>
      <c r="L86" s="261"/>
      <c r="M86" s="266"/>
      <c r="N86" s="267"/>
      <c r="O86" s="267"/>
      <c r="P86" s="267"/>
      <c r="Q86" s="268"/>
      <c r="R86" s="269"/>
      <c r="S86" s="270"/>
      <c r="T86" s="270"/>
      <c r="U86" s="270"/>
      <c r="V86" s="271"/>
      <c r="W86" s="229"/>
      <c r="X86" s="136"/>
      <c r="Y86" s="137"/>
      <c r="Z86" s="228" t="str">
        <f>IFERROR(VLOOKUP(Y86, 【参考】数式用!$A$4:$B$54, 2, FALSE), "")</f>
        <v/>
      </c>
    </row>
    <row r="87" spans="1:26" ht="38.25" customHeight="1">
      <c r="A87" s="20"/>
      <c r="B87" s="110">
        <f t="shared" si="0"/>
        <v>48</v>
      </c>
      <c r="C87" s="259"/>
      <c r="D87" s="260"/>
      <c r="E87" s="260"/>
      <c r="F87" s="260"/>
      <c r="G87" s="260"/>
      <c r="H87" s="260"/>
      <c r="I87" s="260"/>
      <c r="J87" s="260"/>
      <c r="K87" s="260"/>
      <c r="L87" s="261"/>
      <c r="M87" s="266"/>
      <c r="N87" s="267"/>
      <c r="O87" s="267"/>
      <c r="P87" s="267"/>
      <c r="Q87" s="268"/>
      <c r="R87" s="269"/>
      <c r="S87" s="270"/>
      <c r="T87" s="270"/>
      <c r="U87" s="270"/>
      <c r="V87" s="271"/>
      <c r="W87" s="229"/>
      <c r="X87" s="136"/>
      <c r="Y87" s="137"/>
      <c r="Z87" s="228" t="str">
        <f>IFERROR(VLOOKUP(Y87, 【参考】数式用!$A$4:$B$54, 2, FALSE), "")</f>
        <v/>
      </c>
    </row>
    <row r="88" spans="1:26" ht="38.25" customHeight="1">
      <c r="A88" s="20"/>
      <c r="B88" s="110">
        <f t="shared" si="0"/>
        <v>49</v>
      </c>
      <c r="C88" s="259"/>
      <c r="D88" s="260"/>
      <c r="E88" s="260"/>
      <c r="F88" s="260"/>
      <c r="G88" s="260"/>
      <c r="H88" s="260"/>
      <c r="I88" s="260"/>
      <c r="J88" s="260"/>
      <c r="K88" s="260"/>
      <c r="L88" s="261"/>
      <c r="M88" s="266"/>
      <c r="N88" s="267"/>
      <c r="O88" s="267"/>
      <c r="P88" s="267"/>
      <c r="Q88" s="268"/>
      <c r="R88" s="269"/>
      <c r="S88" s="270"/>
      <c r="T88" s="270"/>
      <c r="U88" s="270"/>
      <c r="V88" s="271"/>
      <c r="W88" s="229"/>
      <c r="X88" s="136"/>
      <c r="Y88" s="137"/>
      <c r="Z88" s="228" t="str">
        <f>IFERROR(VLOOKUP(Y88, 【参考】数式用!$A$4:$B$54, 2, FALSE), "")</f>
        <v/>
      </c>
    </row>
    <row r="89" spans="1:26" ht="38.25" customHeight="1">
      <c r="A89" s="20"/>
      <c r="B89" s="110">
        <f t="shared" si="0"/>
        <v>50</v>
      </c>
      <c r="C89" s="259"/>
      <c r="D89" s="260"/>
      <c r="E89" s="260"/>
      <c r="F89" s="260"/>
      <c r="G89" s="260"/>
      <c r="H89" s="260"/>
      <c r="I89" s="260"/>
      <c r="J89" s="260"/>
      <c r="K89" s="260"/>
      <c r="L89" s="261"/>
      <c r="M89" s="266"/>
      <c r="N89" s="267"/>
      <c r="O89" s="267"/>
      <c r="P89" s="267"/>
      <c r="Q89" s="268"/>
      <c r="R89" s="269"/>
      <c r="S89" s="270"/>
      <c r="T89" s="270"/>
      <c r="U89" s="270"/>
      <c r="V89" s="271"/>
      <c r="W89" s="229"/>
      <c r="X89" s="136"/>
      <c r="Y89" s="137"/>
      <c r="Z89" s="228" t="str">
        <f>IFERROR(VLOOKUP(Y89, 【参考】数式用!$A$4:$B$54, 2, FALSE), "")</f>
        <v/>
      </c>
    </row>
    <row r="90" spans="1:26" ht="38.25" customHeight="1">
      <c r="A90" s="20"/>
      <c r="B90" s="110">
        <f t="shared" si="0"/>
        <v>51</v>
      </c>
      <c r="C90" s="259"/>
      <c r="D90" s="260"/>
      <c r="E90" s="260"/>
      <c r="F90" s="260"/>
      <c r="G90" s="260"/>
      <c r="H90" s="260"/>
      <c r="I90" s="260"/>
      <c r="J90" s="260"/>
      <c r="K90" s="260"/>
      <c r="L90" s="261"/>
      <c r="M90" s="266"/>
      <c r="N90" s="267"/>
      <c r="O90" s="267"/>
      <c r="P90" s="267"/>
      <c r="Q90" s="268"/>
      <c r="R90" s="269"/>
      <c r="S90" s="270"/>
      <c r="T90" s="270"/>
      <c r="U90" s="270"/>
      <c r="V90" s="271"/>
      <c r="W90" s="229"/>
      <c r="X90" s="136"/>
      <c r="Y90" s="137"/>
      <c r="Z90" s="228" t="str">
        <f>IFERROR(VLOOKUP(Y90, 【参考】数式用!$A$4:$B$54, 2, FALSE), "")</f>
        <v/>
      </c>
    </row>
    <row r="91" spans="1:26" ht="38.25" customHeight="1">
      <c r="A91" s="20"/>
      <c r="B91" s="110">
        <f t="shared" si="0"/>
        <v>52</v>
      </c>
      <c r="C91" s="259"/>
      <c r="D91" s="260"/>
      <c r="E91" s="260"/>
      <c r="F91" s="260"/>
      <c r="G91" s="260"/>
      <c r="H91" s="260"/>
      <c r="I91" s="260"/>
      <c r="J91" s="260"/>
      <c r="K91" s="260"/>
      <c r="L91" s="261"/>
      <c r="M91" s="265"/>
      <c r="N91" s="265"/>
      <c r="O91" s="265"/>
      <c r="P91" s="265"/>
      <c r="Q91" s="265"/>
      <c r="R91" s="265"/>
      <c r="S91" s="265"/>
      <c r="T91" s="265"/>
      <c r="U91" s="265"/>
      <c r="V91" s="265"/>
      <c r="W91" s="135"/>
      <c r="X91" s="136"/>
      <c r="Y91" s="137"/>
      <c r="Z91" s="228" t="str">
        <f>IFERROR(VLOOKUP(Y91, 【参考】数式用!$A$4:$B$54, 2, FALSE), "")</f>
        <v/>
      </c>
    </row>
    <row r="92" spans="1:26" ht="38.25" customHeight="1">
      <c r="A92" s="20"/>
      <c r="B92" s="110">
        <f t="shared" si="0"/>
        <v>53</v>
      </c>
      <c r="C92" s="259"/>
      <c r="D92" s="260"/>
      <c r="E92" s="260"/>
      <c r="F92" s="260"/>
      <c r="G92" s="260"/>
      <c r="H92" s="260"/>
      <c r="I92" s="260"/>
      <c r="J92" s="260"/>
      <c r="K92" s="260"/>
      <c r="L92" s="261"/>
      <c r="M92" s="265"/>
      <c r="N92" s="265"/>
      <c r="O92" s="265"/>
      <c r="P92" s="265"/>
      <c r="Q92" s="265"/>
      <c r="R92" s="265"/>
      <c r="S92" s="265"/>
      <c r="T92" s="265"/>
      <c r="U92" s="265"/>
      <c r="V92" s="265"/>
      <c r="W92" s="135"/>
      <c r="X92" s="136"/>
      <c r="Y92" s="137"/>
      <c r="Z92" s="228" t="str">
        <f>IFERROR(VLOOKUP(Y92, 【参考】数式用!$A$4:$B$54, 2, FALSE), "")</f>
        <v/>
      </c>
    </row>
    <row r="93" spans="1:26" ht="38.25" customHeight="1">
      <c r="A93" s="20"/>
      <c r="B93" s="110">
        <f t="shared" si="0"/>
        <v>54</v>
      </c>
      <c r="C93" s="259"/>
      <c r="D93" s="260"/>
      <c r="E93" s="260"/>
      <c r="F93" s="260"/>
      <c r="G93" s="260"/>
      <c r="H93" s="260"/>
      <c r="I93" s="260"/>
      <c r="J93" s="260"/>
      <c r="K93" s="260"/>
      <c r="L93" s="261"/>
      <c r="M93" s="265"/>
      <c r="N93" s="265"/>
      <c r="O93" s="265"/>
      <c r="P93" s="265"/>
      <c r="Q93" s="265"/>
      <c r="R93" s="265"/>
      <c r="S93" s="265"/>
      <c r="T93" s="265"/>
      <c r="U93" s="265"/>
      <c r="V93" s="265"/>
      <c r="W93" s="135"/>
      <c r="X93" s="136"/>
      <c r="Y93" s="137"/>
      <c r="Z93" s="228" t="str">
        <f>IFERROR(VLOOKUP(Y93, 【参考】数式用!$A$4:$B$54, 2, FALSE), "")</f>
        <v/>
      </c>
    </row>
    <row r="94" spans="1:26" ht="38.25" customHeight="1">
      <c r="A94" s="20"/>
      <c r="B94" s="110">
        <f t="shared" si="0"/>
        <v>55</v>
      </c>
      <c r="C94" s="259"/>
      <c r="D94" s="260"/>
      <c r="E94" s="260"/>
      <c r="F94" s="260"/>
      <c r="G94" s="260"/>
      <c r="H94" s="260"/>
      <c r="I94" s="260"/>
      <c r="J94" s="260"/>
      <c r="K94" s="260"/>
      <c r="L94" s="261"/>
      <c r="M94" s="265"/>
      <c r="N94" s="265"/>
      <c r="O94" s="265"/>
      <c r="P94" s="265"/>
      <c r="Q94" s="265"/>
      <c r="R94" s="265"/>
      <c r="S94" s="265"/>
      <c r="T94" s="265"/>
      <c r="U94" s="265"/>
      <c r="V94" s="265"/>
      <c r="W94" s="135"/>
      <c r="X94" s="136"/>
      <c r="Y94" s="137"/>
      <c r="Z94" s="228" t="str">
        <f>IFERROR(VLOOKUP(Y94, 【参考】数式用!$A$4:$B$54, 2, FALSE), "")</f>
        <v/>
      </c>
    </row>
    <row r="95" spans="1:26" ht="38.25" customHeight="1">
      <c r="A95" s="20"/>
      <c r="B95" s="110">
        <f t="shared" si="0"/>
        <v>56</v>
      </c>
      <c r="C95" s="259"/>
      <c r="D95" s="260"/>
      <c r="E95" s="260"/>
      <c r="F95" s="260"/>
      <c r="G95" s="260"/>
      <c r="H95" s="260"/>
      <c r="I95" s="260"/>
      <c r="J95" s="260"/>
      <c r="K95" s="260"/>
      <c r="L95" s="261"/>
      <c r="M95" s="265"/>
      <c r="N95" s="265"/>
      <c r="O95" s="265"/>
      <c r="P95" s="265"/>
      <c r="Q95" s="265"/>
      <c r="R95" s="265"/>
      <c r="S95" s="265"/>
      <c r="T95" s="265"/>
      <c r="U95" s="265"/>
      <c r="V95" s="265"/>
      <c r="W95" s="135"/>
      <c r="X95" s="136"/>
      <c r="Y95" s="137"/>
      <c r="Z95" s="228" t="str">
        <f>IFERROR(VLOOKUP(Y95, 【参考】数式用!$A$4:$B$54, 2, FALSE), "")</f>
        <v/>
      </c>
    </row>
    <row r="96" spans="1:26" ht="38.25" customHeight="1">
      <c r="A96" s="20"/>
      <c r="B96" s="110">
        <f t="shared" si="0"/>
        <v>57</v>
      </c>
      <c r="C96" s="259"/>
      <c r="D96" s="260"/>
      <c r="E96" s="260"/>
      <c r="F96" s="260"/>
      <c r="G96" s="260"/>
      <c r="H96" s="260"/>
      <c r="I96" s="260"/>
      <c r="J96" s="260"/>
      <c r="K96" s="260"/>
      <c r="L96" s="261"/>
      <c r="M96" s="265"/>
      <c r="N96" s="265"/>
      <c r="O96" s="265"/>
      <c r="P96" s="265"/>
      <c r="Q96" s="265"/>
      <c r="R96" s="265"/>
      <c r="S96" s="265"/>
      <c r="T96" s="265"/>
      <c r="U96" s="265"/>
      <c r="V96" s="265"/>
      <c r="W96" s="135"/>
      <c r="X96" s="136"/>
      <c r="Y96" s="137"/>
      <c r="Z96" s="228" t="str">
        <f>IFERROR(VLOOKUP(Y96, 【参考】数式用!$A$4:$B$54, 2, FALSE), "")</f>
        <v/>
      </c>
    </row>
    <row r="97" spans="1:26" ht="38.25" customHeight="1">
      <c r="A97" s="20"/>
      <c r="B97" s="110">
        <f t="shared" si="0"/>
        <v>58</v>
      </c>
      <c r="C97" s="259"/>
      <c r="D97" s="260"/>
      <c r="E97" s="260"/>
      <c r="F97" s="260"/>
      <c r="G97" s="260"/>
      <c r="H97" s="260"/>
      <c r="I97" s="260"/>
      <c r="J97" s="260"/>
      <c r="K97" s="260"/>
      <c r="L97" s="261"/>
      <c r="M97" s="265"/>
      <c r="N97" s="265"/>
      <c r="O97" s="265"/>
      <c r="P97" s="265"/>
      <c r="Q97" s="265"/>
      <c r="R97" s="265"/>
      <c r="S97" s="265"/>
      <c r="T97" s="265"/>
      <c r="U97" s="265"/>
      <c r="V97" s="265"/>
      <c r="W97" s="135"/>
      <c r="X97" s="136"/>
      <c r="Y97" s="137"/>
      <c r="Z97" s="228" t="str">
        <f>IFERROR(VLOOKUP(Y97, 【参考】数式用!$A$4:$B$54, 2, FALSE), "")</f>
        <v/>
      </c>
    </row>
    <row r="98" spans="1:26" ht="38.25" customHeight="1">
      <c r="A98" s="20"/>
      <c r="B98" s="110">
        <f t="shared" si="0"/>
        <v>59</v>
      </c>
      <c r="C98" s="259"/>
      <c r="D98" s="260"/>
      <c r="E98" s="260"/>
      <c r="F98" s="260"/>
      <c r="G98" s="260"/>
      <c r="H98" s="260"/>
      <c r="I98" s="260"/>
      <c r="J98" s="260"/>
      <c r="K98" s="260"/>
      <c r="L98" s="261"/>
      <c r="M98" s="265"/>
      <c r="N98" s="265"/>
      <c r="O98" s="265"/>
      <c r="P98" s="265"/>
      <c r="Q98" s="265"/>
      <c r="R98" s="265"/>
      <c r="S98" s="265"/>
      <c r="T98" s="265"/>
      <c r="U98" s="265"/>
      <c r="V98" s="265"/>
      <c r="W98" s="135"/>
      <c r="X98" s="136"/>
      <c r="Y98" s="137"/>
      <c r="Z98" s="228" t="str">
        <f>IFERROR(VLOOKUP(Y98, 【参考】数式用!$A$4:$B$54, 2, FALSE), "")</f>
        <v/>
      </c>
    </row>
    <row r="99" spans="1:26" ht="38.25" customHeight="1">
      <c r="A99" s="20"/>
      <c r="B99" s="110">
        <f t="shared" si="0"/>
        <v>60</v>
      </c>
      <c r="C99" s="259"/>
      <c r="D99" s="260"/>
      <c r="E99" s="260"/>
      <c r="F99" s="260"/>
      <c r="G99" s="260"/>
      <c r="H99" s="260"/>
      <c r="I99" s="260"/>
      <c r="J99" s="260"/>
      <c r="K99" s="260"/>
      <c r="L99" s="261"/>
      <c r="M99" s="265"/>
      <c r="N99" s="265"/>
      <c r="O99" s="265"/>
      <c r="P99" s="265"/>
      <c r="Q99" s="265"/>
      <c r="R99" s="265"/>
      <c r="S99" s="265"/>
      <c r="T99" s="265"/>
      <c r="U99" s="265"/>
      <c r="V99" s="265"/>
      <c r="W99" s="135"/>
      <c r="X99" s="136"/>
      <c r="Y99" s="137"/>
      <c r="Z99" s="228" t="str">
        <f>IFERROR(VLOOKUP(Y99, 【参考】数式用!$A$4:$B$54, 2, FALSE), "")</f>
        <v/>
      </c>
    </row>
    <row r="100" spans="1:26" ht="38.25" customHeight="1">
      <c r="A100" s="20"/>
      <c r="B100" s="110">
        <f t="shared" si="0"/>
        <v>61</v>
      </c>
      <c r="C100" s="259"/>
      <c r="D100" s="260"/>
      <c r="E100" s="260"/>
      <c r="F100" s="260"/>
      <c r="G100" s="260"/>
      <c r="H100" s="260"/>
      <c r="I100" s="260"/>
      <c r="J100" s="260"/>
      <c r="K100" s="260"/>
      <c r="L100" s="261"/>
      <c r="M100" s="265"/>
      <c r="N100" s="265"/>
      <c r="O100" s="265"/>
      <c r="P100" s="265"/>
      <c r="Q100" s="265"/>
      <c r="R100" s="265"/>
      <c r="S100" s="265"/>
      <c r="T100" s="265"/>
      <c r="U100" s="265"/>
      <c r="V100" s="265"/>
      <c r="W100" s="135"/>
      <c r="X100" s="136"/>
      <c r="Y100" s="137"/>
      <c r="Z100" s="228" t="str">
        <f>IFERROR(VLOOKUP(Y100, 【参考】数式用!$A$4:$B$54, 2, FALSE), "")</f>
        <v/>
      </c>
    </row>
    <row r="101" spans="1:26" ht="38.25" customHeight="1">
      <c r="A101" s="20"/>
      <c r="B101" s="110">
        <f t="shared" si="0"/>
        <v>62</v>
      </c>
      <c r="C101" s="259"/>
      <c r="D101" s="260"/>
      <c r="E101" s="260"/>
      <c r="F101" s="260"/>
      <c r="G101" s="260"/>
      <c r="H101" s="260"/>
      <c r="I101" s="260"/>
      <c r="J101" s="260"/>
      <c r="K101" s="260"/>
      <c r="L101" s="261"/>
      <c r="M101" s="265"/>
      <c r="N101" s="265"/>
      <c r="O101" s="265"/>
      <c r="P101" s="265"/>
      <c r="Q101" s="265"/>
      <c r="R101" s="265"/>
      <c r="S101" s="265"/>
      <c r="T101" s="265"/>
      <c r="U101" s="265"/>
      <c r="V101" s="265"/>
      <c r="W101" s="135"/>
      <c r="X101" s="136"/>
      <c r="Y101" s="137"/>
      <c r="Z101" s="228" t="str">
        <f>IFERROR(VLOOKUP(Y101, 【参考】数式用!$A$4:$B$54, 2, FALSE), "")</f>
        <v/>
      </c>
    </row>
    <row r="102" spans="1:26" ht="38.25" customHeight="1">
      <c r="A102" s="20"/>
      <c r="B102" s="110">
        <f t="shared" si="0"/>
        <v>63</v>
      </c>
      <c r="C102" s="259"/>
      <c r="D102" s="260"/>
      <c r="E102" s="260"/>
      <c r="F102" s="260"/>
      <c r="G102" s="260"/>
      <c r="H102" s="260"/>
      <c r="I102" s="260"/>
      <c r="J102" s="260"/>
      <c r="K102" s="260"/>
      <c r="L102" s="261"/>
      <c r="M102" s="265"/>
      <c r="N102" s="265"/>
      <c r="O102" s="265"/>
      <c r="P102" s="265"/>
      <c r="Q102" s="265"/>
      <c r="R102" s="265"/>
      <c r="S102" s="265"/>
      <c r="T102" s="265"/>
      <c r="U102" s="265"/>
      <c r="V102" s="265"/>
      <c r="W102" s="135"/>
      <c r="X102" s="136"/>
      <c r="Y102" s="137"/>
      <c r="Z102" s="228" t="str">
        <f>IFERROR(VLOOKUP(Y102, 【参考】数式用!$A$4:$B$54, 2, FALSE), "")</f>
        <v/>
      </c>
    </row>
    <row r="103" spans="1:26" ht="38.25" customHeight="1">
      <c r="A103" s="20"/>
      <c r="B103" s="110">
        <f t="shared" si="0"/>
        <v>64</v>
      </c>
      <c r="C103" s="259"/>
      <c r="D103" s="260"/>
      <c r="E103" s="260"/>
      <c r="F103" s="260"/>
      <c r="G103" s="260"/>
      <c r="H103" s="260"/>
      <c r="I103" s="260"/>
      <c r="J103" s="260"/>
      <c r="K103" s="260"/>
      <c r="L103" s="261"/>
      <c r="M103" s="265"/>
      <c r="N103" s="265"/>
      <c r="O103" s="265"/>
      <c r="P103" s="265"/>
      <c r="Q103" s="265"/>
      <c r="R103" s="265"/>
      <c r="S103" s="265"/>
      <c r="T103" s="265"/>
      <c r="U103" s="265"/>
      <c r="V103" s="265"/>
      <c r="W103" s="135"/>
      <c r="X103" s="136"/>
      <c r="Y103" s="137"/>
      <c r="Z103" s="228" t="str">
        <f>IFERROR(VLOOKUP(Y103, 【参考】数式用!$A$4:$B$54, 2, FALSE), "")</f>
        <v/>
      </c>
    </row>
    <row r="104" spans="1:26" ht="38.25" customHeight="1">
      <c r="A104" s="20"/>
      <c r="B104" s="110">
        <f t="shared" si="0"/>
        <v>65</v>
      </c>
      <c r="C104" s="259"/>
      <c r="D104" s="260"/>
      <c r="E104" s="260"/>
      <c r="F104" s="260"/>
      <c r="G104" s="260"/>
      <c r="H104" s="260"/>
      <c r="I104" s="260"/>
      <c r="J104" s="260"/>
      <c r="K104" s="260"/>
      <c r="L104" s="261"/>
      <c r="M104" s="265"/>
      <c r="N104" s="265"/>
      <c r="O104" s="265"/>
      <c r="P104" s="265"/>
      <c r="Q104" s="265"/>
      <c r="R104" s="265"/>
      <c r="S104" s="265"/>
      <c r="T104" s="265"/>
      <c r="U104" s="265"/>
      <c r="V104" s="265"/>
      <c r="W104" s="135"/>
      <c r="X104" s="136"/>
      <c r="Y104" s="137"/>
      <c r="Z104" s="228" t="str">
        <f>IFERROR(VLOOKUP(Y104, 【参考】数式用!$A$4:$B$54, 2, FALSE), "")</f>
        <v/>
      </c>
    </row>
    <row r="105" spans="1:26" ht="38.25" customHeight="1">
      <c r="A105" s="20"/>
      <c r="B105" s="110">
        <f t="shared" si="0"/>
        <v>66</v>
      </c>
      <c r="C105" s="259"/>
      <c r="D105" s="260"/>
      <c r="E105" s="260"/>
      <c r="F105" s="260"/>
      <c r="G105" s="260"/>
      <c r="H105" s="260"/>
      <c r="I105" s="260"/>
      <c r="J105" s="260"/>
      <c r="K105" s="260"/>
      <c r="L105" s="261"/>
      <c r="M105" s="265"/>
      <c r="N105" s="265"/>
      <c r="O105" s="265"/>
      <c r="P105" s="265"/>
      <c r="Q105" s="265"/>
      <c r="R105" s="265"/>
      <c r="S105" s="265"/>
      <c r="T105" s="265"/>
      <c r="U105" s="265"/>
      <c r="V105" s="265"/>
      <c r="W105" s="135"/>
      <c r="X105" s="136"/>
      <c r="Y105" s="137"/>
      <c r="Z105" s="228" t="str">
        <f>IFERROR(VLOOKUP(Y105, 【参考】数式用!$A$4:$B$54, 2, FALSE), "")</f>
        <v/>
      </c>
    </row>
    <row r="106" spans="1:26" ht="38.25" customHeight="1">
      <c r="A106" s="20"/>
      <c r="B106" s="110">
        <f t="shared" ref="B106:B139" si="1">B105+1</f>
        <v>67</v>
      </c>
      <c r="C106" s="259"/>
      <c r="D106" s="260"/>
      <c r="E106" s="260"/>
      <c r="F106" s="260"/>
      <c r="G106" s="260"/>
      <c r="H106" s="260"/>
      <c r="I106" s="260"/>
      <c r="J106" s="260"/>
      <c r="K106" s="260"/>
      <c r="L106" s="261"/>
      <c r="M106" s="265"/>
      <c r="N106" s="265"/>
      <c r="O106" s="265"/>
      <c r="P106" s="265"/>
      <c r="Q106" s="265"/>
      <c r="R106" s="265"/>
      <c r="S106" s="265"/>
      <c r="T106" s="265"/>
      <c r="U106" s="265"/>
      <c r="V106" s="265"/>
      <c r="W106" s="135"/>
      <c r="X106" s="136"/>
      <c r="Y106" s="137"/>
      <c r="Z106" s="228" t="str">
        <f>IFERROR(VLOOKUP(Y106, 【参考】数式用!$A$4:$B$54, 2, FALSE), "")</f>
        <v/>
      </c>
    </row>
    <row r="107" spans="1:26" ht="38.25" customHeight="1">
      <c r="A107" s="20"/>
      <c r="B107" s="110">
        <f t="shared" si="1"/>
        <v>68</v>
      </c>
      <c r="C107" s="259"/>
      <c r="D107" s="260"/>
      <c r="E107" s="260"/>
      <c r="F107" s="260"/>
      <c r="G107" s="260"/>
      <c r="H107" s="260"/>
      <c r="I107" s="260"/>
      <c r="J107" s="260"/>
      <c r="K107" s="260"/>
      <c r="L107" s="261"/>
      <c r="M107" s="265"/>
      <c r="N107" s="265"/>
      <c r="O107" s="265"/>
      <c r="P107" s="265"/>
      <c r="Q107" s="265"/>
      <c r="R107" s="265"/>
      <c r="S107" s="265"/>
      <c r="T107" s="265"/>
      <c r="U107" s="265"/>
      <c r="V107" s="265"/>
      <c r="W107" s="135"/>
      <c r="X107" s="136"/>
      <c r="Y107" s="137"/>
      <c r="Z107" s="228" t="str">
        <f>IFERROR(VLOOKUP(Y107, 【参考】数式用!$A$4:$B$54, 2, FALSE), "")</f>
        <v/>
      </c>
    </row>
    <row r="108" spans="1:26" ht="38.25" customHeight="1">
      <c r="A108" s="20"/>
      <c r="B108" s="110">
        <f t="shared" si="1"/>
        <v>69</v>
      </c>
      <c r="C108" s="259"/>
      <c r="D108" s="260"/>
      <c r="E108" s="260"/>
      <c r="F108" s="260"/>
      <c r="G108" s="260"/>
      <c r="H108" s="260"/>
      <c r="I108" s="260"/>
      <c r="J108" s="260"/>
      <c r="K108" s="260"/>
      <c r="L108" s="261"/>
      <c r="M108" s="265"/>
      <c r="N108" s="265"/>
      <c r="O108" s="265"/>
      <c r="P108" s="265"/>
      <c r="Q108" s="265"/>
      <c r="R108" s="265"/>
      <c r="S108" s="265"/>
      <c r="T108" s="265"/>
      <c r="U108" s="265"/>
      <c r="V108" s="265"/>
      <c r="W108" s="135"/>
      <c r="X108" s="136"/>
      <c r="Y108" s="137"/>
      <c r="Z108" s="228" t="str">
        <f>IFERROR(VLOOKUP(Y108, 【参考】数式用!$A$4:$B$54, 2, FALSE), "")</f>
        <v/>
      </c>
    </row>
    <row r="109" spans="1:26" ht="38.25" customHeight="1">
      <c r="A109" s="20"/>
      <c r="B109" s="110">
        <f t="shared" si="1"/>
        <v>70</v>
      </c>
      <c r="C109" s="259"/>
      <c r="D109" s="260"/>
      <c r="E109" s="260"/>
      <c r="F109" s="260"/>
      <c r="G109" s="260"/>
      <c r="H109" s="260"/>
      <c r="I109" s="260"/>
      <c r="J109" s="260"/>
      <c r="K109" s="260"/>
      <c r="L109" s="261"/>
      <c r="M109" s="265"/>
      <c r="N109" s="265"/>
      <c r="O109" s="265"/>
      <c r="P109" s="265"/>
      <c r="Q109" s="265"/>
      <c r="R109" s="265"/>
      <c r="S109" s="265"/>
      <c r="T109" s="265"/>
      <c r="U109" s="265"/>
      <c r="V109" s="265"/>
      <c r="W109" s="135"/>
      <c r="X109" s="136"/>
      <c r="Y109" s="137"/>
      <c r="Z109" s="228" t="str">
        <f>IFERROR(VLOOKUP(Y109, 【参考】数式用!$A$4:$B$54, 2, FALSE), "")</f>
        <v/>
      </c>
    </row>
    <row r="110" spans="1:26" ht="38.25" customHeight="1">
      <c r="A110" s="20"/>
      <c r="B110" s="110">
        <f t="shared" si="1"/>
        <v>71</v>
      </c>
      <c r="C110" s="259"/>
      <c r="D110" s="260"/>
      <c r="E110" s="260"/>
      <c r="F110" s="260"/>
      <c r="G110" s="260"/>
      <c r="H110" s="260"/>
      <c r="I110" s="260"/>
      <c r="J110" s="260"/>
      <c r="K110" s="260"/>
      <c r="L110" s="261"/>
      <c r="M110" s="265"/>
      <c r="N110" s="265"/>
      <c r="O110" s="265"/>
      <c r="P110" s="265"/>
      <c r="Q110" s="265"/>
      <c r="R110" s="265"/>
      <c r="S110" s="265"/>
      <c r="T110" s="265"/>
      <c r="U110" s="265"/>
      <c r="V110" s="265"/>
      <c r="W110" s="135"/>
      <c r="X110" s="136"/>
      <c r="Y110" s="137"/>
      <c r="Z110" s="228" t="str">
        <f>IFERROR(VLOOKUP(Y110, 【参考】数式用!$A$4:$B$54, 2, FALSE), "")</f>
        <v/>
      </c>
    </row>
    <row r="111" spans="1:26" ht="38.25" customHeight="1">
      <c r="A111" s="20"/>
      <c r="B111" s="110">
        <f t="shared" si="1"/>
        <v>72</v>
      </c>
      <c r="C111" s="259"/>
      <c r="D111" s="260"/>
      <c r="E111" s="260"/>
      <c r="F111" s="260"/>
      <c r="G111" s="260"/>
      <c r="H111" s="260"/>
      <c r="I111" s="260"/>
      <c r="J111" s="260"/>
      <c r="K111" s="260"/>
      <c r="L111" s="261"/>
      <c r="M111" s="265"/>
      <c r="N111" s="265"/>
      <c r="O111" s="265"/>
      <c r="P111" s="265"/>
      <c r="Q111" s="265"/>
      <c r="R111" s="265"/>
      <c r="S111" s="265"/>
      <c r="T111" s="265"/>
      <c r="U111" s="265"/>
      <c r="V111" s="265"/>
      <c r="W111" s="135"/>
      <c r="X111" s="136"/>
      <c r="Y111" s="137"/>
      <c r="Z111" s="228" t="str">
        <f>IFERROR(VLOOKUP(Y111, 【参考】数式用!$A$4:$B$54, 2, FALSE), "")</f>
        <v/>
      </c>
    </row>
    <row r="112" spans="1:26" ht="38.25" customHeight="1">
      <c r="A112" s="20"/>
      <c r="B112" s="110">
        <f t="shared" si="1"/>
        <v>73</v>
      </c>
      <c r="C112" s="259"/>
      <c r="D112" s="260"/>
      <c r="E112" s="260"/>
      <c r="F112" s="260"/>
      <c r="G112" s="260"/>
      <c r="H112" s="260"/>
      <c r="I112" s="260"/>
      <c r="J112" s="260"/>
      <c r="K112" s="260"/>
      <c r="L112" s="261"/>
      <c r="M112" s="265"/>
      <c r="N112" s="265"/>
      <c r="O112" s="265"/>
      <c r="P112" s="265"/>
      <c r="Q112" s="265"/>
      <c r="R112" s="265"/>
      <c r="S112" s="265"/>
      <c r="T112" s="265"/>
      <c r="U112" s="265"/>
      <c r="V112" s="265"/>
      <c r="W112" s="135"/>
      <c r="X112" s="136"/>
      <c r="Y112" s="137"/>
      <c r="Z112" s="228" t="str">
        <f>IFERROR(VLOOKUP(Y112, 【参考】数式用!$A$4:$B$54, 2, FALSE), "")</f>
        <v/>
      </c>
    </row>
    <row r="113" spans="1:26" ht="38.25" customHeight="1">
      <c r="A113" s="20"/>
      <c r="B113" s="110">
        <f t="shared" si="1"/>
        <v>74</v>
      </c>
      <c r="C113" s="259"/>
      <c r="D113" s="260"/>
      <c r="E113" s="260"/>
      <c r="F113" s="260"/>
      <c r="G113" s="260"/>
      <c r="H113" s="260"/>
      <c r="I113" s="260"/>
      <c r="J113" s="260"/>
      <c r="K113" s="260"/>
      <c r="L113" s="261"/>
      <c r="M113" s="265"/>
      <c r="N113" s="265"/>
      <c r="O113" s="265"/>
      <c r="P113" s="265"/>
      <c r="Q113" s="265"/>
      <c r="R113" s="265"/>
      <c r="S113" s="265"/>
      <c r="T113" s="265"/>
      <c r="U113" s="265"/>
      <c r="V113" s="265"/>
      <c r="W113" s="135"/>
      <c r="X113" s="136"/>
      <c r="Y113" s="137"/>
      <c r="Z113" s="228" t="str">
        <f>IFERROR(VLOOKUP(Y113, 【参考】数式用!$A$4:$B$54, 2, FALSE), "")</f>
        <v/>
      </c>
    </row>
    <row r="114" spans="1:26" ht="38.25" customHeight="1">
      <c r="A114" s="20"/>
      <c r="B114" s="110">
        <f t="shared" si="1"/>
        <v>75</v>
      </c>
      <c r="C114" s="259"/>
      <c r="D114" s="260"/>
      <c r="E114" s="260"/>
      <c r="F114" s="260"/>
      <c r="G114" s="260"/>
      <c r="H114" s="260"/>
      <c r="I114" s="260"/>
      <c r="J114" s="260"/>
      <c r="K114" s="260"/>
      <c r="L114" s="261"/>
      <c r="M114" s="265"/>
      <c r="N114" s="265"/>
      <c r="O114" s="265"/>
      <c r="P114" s="265"/>
      <c r="Q114" s="265"/>
      <c r="R114" s="265"/>
      <c r="S114" s="265"/>
      <c r="T114" s="265"/>
      <c r="U114" s="265"/>
      <c r="V114" s="265"/>
      <c r="W114" s="135"/>
      <c r="X114" s="136"/>
      <c r="Y114" s="137"/>
      <c r="Z114" s="228" t="str">
        <f>IFERROR(VLOOKUP(Y114, 【参考】数式用!$A$4:$B$54, 2, FALSE), "")</f>
        <v/>
      </c>
    </row>
    <row r="115" spans="1:26" ht="38.25" customHeight="1">
      <c r="A115" s="20"/>
      <c r="B115" s="110">
        <f t="shared" si="1"/>
        <v>76</v>
      </c>
      <c r="C115" s="259"/>
      <c r="D115" s="260"/>
      <c r="E115" s="260"/>
      <c r="F115" s="260"/>
      <c r="G115" s="260"/>
      <c r="H115" s="260"/>
      <c r="I115" s="260"/>
      <c r="J115" s="260"/>
      <c r="K115" s="260"/>
      <c r="L115" s="261"/>
      <c r="M115" s="265"/>
      <c r="N115" s="265"/>
      <c r="O115" s="265"/>
      <c r="P115" s="265"/>
      <c r="Q115" s="265"/>
      <c r="R115" s="265"/>
      <c r="S115" s="265"/>
      <c r="T115" s="265"/>
      <c r="U115" s="265"/>
      <c r="V115" s="265"/>
      <c r="W115" s="135"/>
      <c r="X115" s="136"/>
      <c r="Y115" s="137"/>
      <c r="Z115" s="228" t="str">
        <f>IFERROR(VLOOKUP(Y115, 【参考】数式用!$A$4:$B$54, 2, FALSE), "")</f>
        <v/>
      </c>
    </row>
    <row r="116" spans="1:26" ht="38.25" customHeight="1">
      <c r="A116" s="20"/>
      <c r="B116" s="110">
        <f t="shared" si="1"/>
        <v>77</v>
      </c>
      <c r="C116" s="259"/>
      <c r="D116" s="260"/>
      <c r="E116" s="260"/>
      <c r="F116" s="260"/>
      <c r="G116" s="260"/>
      <c r="H116" s="260"/>
      <c r="I116" s="260"/>
      <c r="J116" s="260"/>
      <c r="K116" s="260"/>
      <c r="L116" s="261"/>
      <c r="M116" s="265"/>
      <c r="N116" s="265"/>
      <c r="O116" s="265"/>
      <c r="P116" s="265"/>
      <c r="Q116" s="265"/>
      <c r="R116" s="265"/>
      <c r="S116" s="265"/>
      <c r="T116" s="265"/>
      <c r="U116" s="265"/>
      <c r="V116" s="265"/>
      <c r="W116" s="135"/>
      <c r="X116" s="136"/>
      <c r="Y116" s="137"/>
      <c r="Z116" s="228" t="str">
        <f>IFERROR(VLOOKUP(Y116, 【参考】数式用!$A$4:$B$54, 2, FALSE), "")</f>
        <v/>
      </c>
    </row>
    <row r="117" spans="1:26" ht="38.25" customHeight="1">
      <c r="A117" s="20"/>
      <c r="B117" s="110">
        <f t="shared" si="1"/>
        <v>78</v>
      </c>
      <c r="C117" s="259"/>
      <c r="D117" s="260"/>
      <c r="E117" s="260"/>
      <c r="F117" s="260"/>
      <c r="G117" s="260"/>
      <c r="H117" s="260"/>
      <c r="I117" s="260"/>
      <c r="J117" s="260"/>
      <c r="K117" s="260"/>
      <c r="L117" s="261"/>
      <c r="M117" s="265"/>
      <c r="N117" s="265"/>
      <c r="O117" s="265"/>
      <c r="P117" s="265"/>
      <c r="Q117" s="265"/>
      <c r="R117" s="265"/>
      <c r="S117" s="265"/>
      <c r="T117" s="265"/>
      <c r="U117" s="265"/>
      <c r="V117" s="265"/>
      <c r="W117" s="135"/>
      <c r="X117" s="136"/>
      <c r="Y117" s="137"/>
      <c r="Z117" s="228" t="str">
        <f>IFERROR(VLOOKUP(Y117, 【参考】数式用!$A$4:$B$54, 2, FALSE), "")</f>
        <v/>
      </c>
    </row>
    <row r="118" spans="1:26" ht="38.25" customHeight="1">
      <c r="A118" s="20"/>
      <c r="B118" s="110">
        <f t="shared" si="1"/>
        <v>79</v>
      </c>
      <c r="C118" s="259"/>
      <c r="D118" s="260"/>
      <c r="E118" s="260"/>
      <c r="F118" s="260"/>
      <c r="G118" s="260"/>
      <c r="H118" s="260"/>
      <c r="I118" s="260"/>
      <c r="J118" s="260"/>
      <c r="K118" s="260"/>
      <c r="L118" s="261"/>
      <c r="M118" s="265"/>
      <c r="N118" s="265"/>
      <c r="O118" s="265"/>
      <c r="P118" s="265"/>
      <c r="Q118" s="265"/>
      <c r="R118" s="265"/>
      <c r="S118" s="265"/>
      <c r="T118" s="265"/>
      <c r="U118" s="265"/>
      <c r="V118" s="265"/>
      <c r="W118" s="135"/>
      <c r="X118" s="136"/>
      <c r="Y118" s="137"/>
      <c r="Z118" s="228" t="str">
        <f>IFERROR(VLOOKUP(Y118, 【参考】数式用!$A$4:$B$54, 2, FALSE), "")</f>
        <v/>
      </c>
    </row>
    <row r="119" spans="1:26" ht="38.25" customHeight="1">
      <c r="A119" s="20"/>
      <c r="B119" s="110">
        <f t="shared" si="1"/>
        <v>80</v>
      </c>
      <c r="C119" s="259"/>
      <c r="D119" s="260"/>
      <c r="E119" s="260"/>
      <c r="F119" s="260"/>
      <c r="G119" s="260"/>
      <c r="H119" s="260"/>
      <c r="I119" s="260"/>
      <c r="J119" s="260"/>
      <c r="K119" s="260"/>
      <c r="L119" s="261"/>
      <c r="M119" s="265"/>
      <c r="N119" s="265"/>
      <c r="O119" s="265"/>
      <c r="P119" s="265"/>
      <c r="Q119" s="265"/>
      <c r="R119" s="265"/>
      <c r="S119" s="265"/>
      <c r="T119" s="265"/>
      <c r="U119" s="265"/>
      <c r="V119" s="265"/>
      <c r="W119" s="135"/>
      <c r="X119" s="136"/>
      <c r="Y119" s="137"/>
      <c r="Z119" s="228" t="str">
        <f>IFERROR(VLOOKUP(Y119, 【参考】数式用!$A$4:$B$54, 2, FALSE), "")</f>
        <v/>
      </c>
    </row>
    <row r="120" spans="1:26" ht="38.25" customHeight="1">
      <c r="A120" s="20"/>
      <c r="B120" s="110">
        <f t="shared" si="1"/>
        <v>81</v>
      </c>
      <c r="C120" s="259"/>
      <c r="D120" s="260"/>
      <c r="E120" s="260"/>
      <c r="F120" s="260"/>
      <c r="G120" s="260"/>
      <c r="H120" s="260"/>
      <c r="I120" s="260"/>
      <c r="J120" s="260"/>
      <c r="K120" s="260"/>
      <c r="L120" s="261"/>
      <c r="M120" s="265"/>
      <c r="N120" s="265"/>
      <c r="O120" s="265"/>
      <c r="P120" s="265"/>
      <c r="Q120" s="265"/>
      <c r="R120" s="265"/>
      <c r="S120" s="265"/>
      <c r="T120" s="265"/>
      <c r="U120" s="265"/>
      <c r="V120" s="265"/>
      <c r="W120" s="135"/>
      <c r="X120" s="136"/>
      <c r="Y120" s="137"/>
      <c r="Z120" s="228" t="str">
        <f>IFERROR(VLOOKUP(Y120, 【参考】数式用!$A$4:$B$54, 2, FALSE), "")</f>
        <v/>
      </c>
    </row>
    <row r="121" spans="1:26" ht="38.25" customHeight="1">
      <c r="A121" s="20"/>
      <c r="B121" s="110">
        <f t="shared" si="1"/>
        <v>82</v>
      </c>
      <c r="C121" s="259"/>
      <c r="D121" s="260"/>
      <c r="E121" s="260"/>
      <c r="F121" s="260"/>
      <c r="G121" s="260"/>
      <c r="H121" s="260"/>
      <c r="I121" s="260"/>
      <c r="J121" s="260"/>
      <c r="K121" s="260"/>
      <c r="L121" s="261"/>
      <c r="M121" s="265"/>
      <c r="N121" s="265"/>
      <c r="O121" s="265"/>
      <c r="P121" s="265"/>
      <c r="Q121" s="265"/>
      <c r="R121" s="265"/>
      <c r="S121" s="265"/>
      <c r="T121" s="265"/>
      <c r="U121" s="265"/>
      <c r="V121" s="265"/>
      <c r="W121" s="135"/>
      <c r="X121" s="136"/>
      <c r="Y121" s="137"/>
      <c r="Z121" s="228" t="str">
        <f>IFERROR(VLOOKUP(Y121, 【参考】数式用!$A$4:$B$54, 2, FALSE), "")</f>
        <v/>
      </c>
    </row>
    <row r="122" spans="1:26" ht="38.25" customHeight="1">
      <c r="A122" s="20"/>
      <c r="B122" s="110">
        <f t="shared" si="1"/>
        <v>83</v>
      </c>
      <c r="C122" s="259"/>
      <c r="D122" s="260"/>
      <c r="E122" s="260"/>
      <c r="F122" s="260"/>
      <c r="G122" s="260"/>
      <c r="H122" s="260"/>
      <c r="I122" s="260"/>
      <c r="J122" s="260"/>
      <c r="K122" s="260"/>
      <c r="L122" s="261"/>
      <c r="M122" s="265"/>
      <c r="N122" s="265"/>
      <c r="O122" s="265"/>
      <c r="P122" s="265"/>
      <c r="Q122" s="265"/>
      <c r="R122" s="265"/>
      <c r="S122" s="265"/>
      <c r="T122" s="265"/>
      <c r="U122" s="265"/>
      <c r="V122" s="265"/>
      <c r="W122" s="135"/>
      <c r="X122" s="136"/>
      <c r="Y122" s="137"/>
      <c r="Z122" s="228" t="str">
        <f>IFERROR(VLOOKUP(Y122, 【参考】数式用!$A$4:$B$54, 2, FALSE), "")</f>
        <v/>
      </c>
    </row>
    <row r="123" spans="1:26" ht="38.25" customHeight="1">
      <c r="A123" s="20"/>
      <c r="B123" s="110">
        <f t="shared" si="1"/>
        <v>84</v>
      </c>
      <c r="C123" s="259"/>
      <c r="D123" s="260"/>
      <c r="E123" s="260"/>
      <c r="F123" s="260"/>
      <c r="G123" s="260"/>
      <c r="H123" s="260"/>
      <c r="I123" s="260"/>
      <c r="J123" s="260"/>
      <c r="K123" s="260"/>
      <c r="L123" s="261"/>
      <c r="M123" s="265"/>
      <c r="N123" s="265"/>
      <c r="O123" s="265"/>
      <c r="P123" s="265"/>
      <c r="Q123" s="265"/>
      <c r="R123" s="265"/>
      <c r="S123" s="265"/>
      <c r="T123" s="265"/>
      <c r="U123" s="265"/>
      <c r="V123" s="265"/>
      <c r="W123" s="135"/>
      <c r="X123" s="136"/>
      <c r="Y123" s="137"/>
      <c r="Z123" s="228" t="str">
        <f>IFERROR(VLOOKUP(Y123, 【参考】数式用!$A$4:$B$54, 2, FALSE), "")</f>
        <v/>
      </c>
    </row>
    <row r="124" spans="1:26" ht="38.25" customHeight="1">
      <c r="A124" s="20"/>
      <c r="B124" s="110">
        <f t="shared" si="1"/>
        <v>85</v>
      </c>
      <c r="C124" s="259"/>
      <c r="D124" s="260"/>
      <c r="E124" s="260"/>
      <c r="F124" s="260"/>
      <c r="G124" s="260"/>
      <c r="H124" s="260"/>
      <c r="I124" s="260"/>
      <c r="J124" s="260"/>
      <c r="K124" s="260"/>
      <c r="L124" s="261"/>
      <c r="M124" s="265"/>
      <c r="N124" s="265"/>
      <c r="O124" s="265"/>
      <c r="P124" s="265"/>
      <c r="Q124" s="265"/>
      <c r="R124" s="265"/>
      <c r="S124" s="265"/>
      <c r="T124" s="265"/>
      <c r="U124" s="265"/>
      <c r="V124" s="265"/>
      <c r="W124" s="135"/>
      <c r="X124" s="136"/>
      <c r="Y124" s="137"/>
      <c r="Z124" s="228" t="str">
        <f>IFERROR(VLOOKUP(Y124, 【参考】数式用!$A$4:$B$54, 2, FALSE), "")</f>
        <v/>
      </c>
    </row>
    <row r="125" spans="1:26" ht="38.25" customHeight="1">
      <c r="A125" s="20"/>
      <c r="B125" s="110">
        <f t="shared" si="1"/>
        <v>86</v>
      </c>
      <c r="C125" s="259"/>
      <c r="D125" s="260"/>
      <c r="E125" s="260"/>
      <c r="F125" s="260"/>
      <c r="G125" s="260"/>
      <c r="H125" s="260"/>
      <c r="I125" s="260"/>
      <c r="J125" s="260"/>
      <c r="K125" s="260"/>
      <c r="L125" s="261"/>
      <c r="M125" s="265"/>
      <c r="N125" s="265"/>
      <c r="O125" s="265"/>
      <c r="P125" s="265"/>
      <c r="Q125" s="265"/>
      <c r="R125" s="265"/>
      <c r="S125" s="265"/>
      <c r="T125" s="265"/>
      <c r="U125" s="265"/>
      <c r="V125" s="265"/>
      <c r="W125" s="135"/>
      <c r="X125" s="136"/>
      <c r="Y125" s="137"/>
      <c r="Z125" s="228" t="str">
        <f>IFERROR(VLOOKUP(Y125, 【参考】数式用!$A$4:$B$54, 2, FALSE), "")</f>
        <v/>
      </c>
    </row>
    <row r="126" spans="1:26" ht="38.25" customHeight="1">
      <c r="A126" s="20"/>
      <c r="B126" s="110">
        <f t="shared" si="1"/>
        <v>87</v>
      </c>
      <c r="C126" s="259"/>
      <c r="D126" s="260"/>
      <c r="E126" s="260"/>
      <c r="F126" s="260"/>
      <c r="G126" s="260"/>
      <c r="H126" s="260"/>
      <c r="I126" s="260"/>
      <c r="J126" s="260"/>
      <c r="K126" s="260"/>
      <c r="L126" s="261"/>
      <c r="M126" s="265"/>
      <c r="N126" s="265"/>
      <c r="O126" s="265"/>
      <c r="P126" s="265"/>
      <c r="Q126" s="265"/>
      <c r="R126" s="265"/>
      <c r="S126" s="265"/>
      <c r="T126" s="265"/>
      <c r="U126" s="265"/>
      <c r="V126" s="265"/>
      <c r="W126" s="135"/>
      <c r="X126" s="136"/>
      <c r="Y126" s="137"/>
      <c r="Z126" s="228" t="str">
        <f>IFERROR(VLOOKUP(Y126, 【参考】数式用!$A$4:$B$54, 2, FALSE), "")</f>
        <v/>
      </c>
    </row>
    <row r="127" spans="1:26" ht="38.25" customHeight="1">
      <c r="A127" s="20"/>
      <c r="B127" s="110">
        <f t="shared" si="1"/>
        <v>88</v>
      </c>
      <c r="C127" s="259"/>
      <c r="D127" s="260"/>
      <c r="E127" s="260"/>
      <c r="F127" s="260"/>
      <c r="G127" s="260"/>
      <c r="H127" s="260"/>
      <c r="I127" s="260"/>
      <c r="J127" s="260"/>
      <c r="K127" s="260"/>
      <c r="L127" s="261"/>
      <c r="M127" s="265"/>
      <c r="N127" s="265"/>
      <c r="O127" s="265"/>
      <c r="P127" s="265"/>
      <c r="Q127" s="265"/>
      <c r="R127" s="265"/>
      <c r="S127" s="265"/>
      <c r="T127" s="265"/>
      <c r="U127" s="265"/>
      <c r="V127" s="265"/>
      <c r="W127" s="135"/>
      <c r="X127" s="136"/>
      <c r="Y127" s="137"/>
      <c r="Z127" s="228" t="str">
        <f>IFERROR(VLOOKUP(Y127, 【参考】数式用!$A$4:$B$54, 2, FALSE), "")</f>
        <v/>
      </c>
    </row>
    <row r="128" spans="1:26" ht="38.25" customHeight="1">
      <c r="A128" s="20"/>
      <c r="B128" s="110">
        <f t="shared" si="1"/>
        <v>89</v>
      </c>
      <c r="C128" s="259"/>
      <c r="D128" s="260"/>
      <c r="E128" s="260"/>
      <c r="F128" s="260"/>
      <c r="G128" s="260"/>
      <c r="H128" s="260"/>
      <c r="I128" s="260"/>
      <c r="J128" s="260"/>
      <c r="K128" s="260"/>
      <c r="L128" s="261"/>
      <c r="M128" s="265"/>
      <c r="N128" s="265"/>
      <c r="O128" s="265"/>
      <c r="P128" s="265"/>
      <c r="Q128" s="265"/>
      <c r="R128" s="265"/>
      <c r="S128" s="265"/>
      <c r="T128" s="265"/>
      <c r="U128" s="265"/>
      <c r="V128" s="265"/>
      <c r="W128" s="135"/>
      <c r="X128" s="136"/>
      <c r="Y128" s="137"/>
      <c r="Z128" s="228" t="str">
        <f>IFERROR(VLOOKUP(Y128, 【参考】数式用!$A$4:$B$54, 2, FALSE), "")</f>
        <v/>
      </c>
    </row>
    <row r="129" spans="1:26" ht="38.25" customHeight="1">
      <c r="A129" s="20"/>
      <c r="B129" s="110">
        <f t="shared" si="1"/>
        <v>90</v>
      </c>
      <c r="C129" s="259"/>
      <c r="D129" s="260"/>
      <c r="E129" s="260"/>
      <c r="F129" s="260"/>
      <c r="G129" s="260"/>
      <c r="H129" s="260"/>
      <c r="I129" s="260"/>
      <c r="J129" s="260"/>
      <c r="K129" s="260"/>
      <c r="L129" s="261"/>
      <c r="M129" s="265"/>
      <c r="N129" s="265"/>
      <c r="O129" s="265"/>
      <c r="P129" s="265"/>
      <c r="Q129" s="265"/>
      <c r="R129" s="265"/>
      <c r="S129" s="265"/>
      <c r="T129" s="265"/>
      <c r="U129" s="265"/>
      <c r="V129" s="265"/>
      <c r="W129" s="135"/>
      <c r="X129" s="136"/>
      <c r="Y129" s="137"/>
      <c r="Z129" s="228" t="str">
        <f>IFERROR(VLOOKUP(Y129, 【参考】数式用!$A$4:$B$54, 2, FALSE), "")</f>
        <v/>
      </c>
    </row>
    <row r="130" spans="1:26" ht="38.25" customHeight="1">
      <c r="A130" s="20"/>
      <c r="B130" s="110">
        <f t="shared" si="1"/>
        <v>91</v>
      </c>
      <c r="C130" s="259"/>
      <c r="D130" s="260"/>
      <c r="E130" s="260"/>
      <c r="F130" s="260"/>
      <c r="G130" s="260"/>
      <c r="H130" s="260"/>
      <c r="I130" s="260"/>
      <c r="J130" s="260"/>
      <c r="K130" s="260"/>
      <c r="L130" s="261"/>
      <c r="M130" s="265"/>
      <c r="N130" s="265"/>
      <c r="O130" s="265"/>
      <c r="P130" s="265"/>
      <c r="Q130" s="265"/>
      <c r="R130" s="265"/>
      <c r="S130" s="265"/>
      <c r="T130" s="265"/>
      <c r="U130" s="265"/>
      <c r="V130" s="265"/>
      <c r="W130" s="135"/>
      <c r="X130" s="136"/>
      <c r="Y130" s="137"/>
      <c r="Z130" s="228" t="str">
        <f>IFERROR(VLOOKUP(Y130, 【参考】数式用!$A$4:$B$54, 2, FALSE), "")</f>
        <v/>
      </c>
    </row>
    <row r="131" spans="1:26" ht="38.25" customHeight="1">
      <c r="A131" s="20"/>
      <c r="B131" s="110">
        <f t="shared" si="1"/>
        <v>92</v>
      </c>
      <c r="C131" s="259"/>
      <c r="D131" s="260"/>
      <c r="E131" s="260"/>
      <c r="F131" s="260"/>
      <c r="G131" s="260"/>
      <c r="H131" s="260"/>
      <c r="I131" s="260"/>
      <c r="J131" s="260"/>
      <c r="K131" s="260"/>
      <c r="L131" s="261"/>
      <c r="M131" s="265"/>
      <c r="N131" s="265"/>
      <c r="O131" s="265"/>
      <c r="P131" s="265"/>
      <c r="Q131" s="265"/>
      <c r="R131" s="265"/>
      <c r="S131" s="265"/>
      <c r="T131" s="265"/>
      <c r="U131" s="265"/>
      <c r="V131" s="265"/>
      <c r="W131" s="135"/>
      <c r="X131" s="136"/>
      <c r="Y131" s="137"/>
      <c r="Z131" s="228" t="str">
        <f>IFERROR(VLOOKUP(Y131, 【参考】数式用!$A$4:$B$54, 2, FALSE), "")</f>
        <v/>
      </c>
    </row>
    <row r="132" spans="1:26" ht="38.25" customHeight="1">
      <c r="A132" s="20"/>
      <c r="B132" s="110">
        <f t="shared" si="1"/>
        <v>93</v>
      </c>
      <c r="C132" s="259"/>
      <c r="D132" s="260"/>
      <c r="E132" s="260"/>
      <c r="F132" s="260"/>
      <c r="G132" s="260"/>
      <c r="H132" s="260"/>
      <c r="I132" s="260"/>
      <c r="J132" s="260"/>
      <c r="K132" s="260"/>
      <c r="L132" s="261"/>
      <c r="M132" s="265"/>
      <c r="N132" s="265"/>
      <c r="O132" s="265"/>
      <c r="P132" s="265"/>
      <c r="Q132" s="265"/>
      <c r="R132" s="265"/>
      <c r="S132" s="265"/>
      <c r="T132" s="265"/>
      <c r="U132" s="265"/>
      <c r="V132" s="265"/>
      <c r="W132" s="135"/>
      <c r="X132" s="136"/>
      <c r="Y132" s="137"/>
      <c r="Z132" s="228" t="str">
        <f>IFERROR(VLOOKUP(Y132, 【参考】数式用!$A$4:$B$54, 2, FALSE), "")</f>
        <v/>
      </c>
    </row>
    <row r="133" spans="1:26" ht="38.25" customHeight="1">
      <c r="A133" s="20"/>
      <c r="B133" s="110">
        <f t="shared" si="1"/>
        <v>94</v>
      </c>
      <c r="C133" s="259"/>
      <c r="D133" s="260"/>
      <c r="E133" s="260"/>
      <c r="F133" s="260"/>
      <c r="G133" s="260"/>
      <c r="H133" s="260"/>
      <c r="I133" s="260"/>
      <c r="J133" s="260"/>
      <c r="K133" s="260"/>
      <c r="L133" s="261"/>
      <c r="M133" s="265"/>
      <c r="N133" s="265"/>
      <c r="O133" s="265"/>
      <c r="P133" s="265"/>
      <c r="Q133" s="265"/>
      <c r="R133" s="265"/>
      <c r="S133" s="265"/>
      <c r="T133" s="265"/>
      <c r="U133" s="265"/>
      <c r="V133" s="265"/>
      <c r="W133" s="135"/>
      <c r="X133" s="136"/>
      <c r="Y133" s="137"/>
      <c r="Z133" s="228" t="str">
        <f>IFERROR(VLOOKUP(Y133, 【参考】数式用!$A$4:$B$54, 2, FALSE), "")</f>
        <v/>
      </c>
    </row>
    <row r="134" spans="1:26" ht="38.25" customHeight="1">
      <c r="A134" s="20"/>
      <c r="B134" s="110">
        <f t="shared" si="1"/>
        <v>95</v>
      </c>
      <c r="C134" s="259"/>
      <c r="D134" s="260"/>
      <c r="E134" s="260"/>
      <c r="F134" s="260"/>
      <c r="G134" s="260"/>
      <c r="H134" s="260"/>
      <c r="I134" s="260"/>
      <c r="J134" s="260"/>
      <c r="K134" s="260"/>
      <c r="L134" s="261"/>
      <c r="M134" s="265"/>
      <c r="N134" s="265"/>
      <c r="O134" s="265"/>
      <c r="P134" s="265"/>
      <c r="Q134" s="265"/>
      <c r="R134" s="265"/>
      <c r="S134" s="265"/>
      <c r="T134" s="265"/>
      <c r="U134" s="265"/>
      <c r="V134" s="265"/>
      <c r="W134" s="135"/>
      <c r="X134" s="136"/>
      <c r="Y134" s="137"/>
      <c r="Z134" s="228" t="str">
        <f>IFERROR(VLOOKUP(Y134, 【参考】数式用!$A$4:$B$54, 2, FALSE), "")</f>
        <v/>
      </c>
    </row>
    <row r="135" spans="1:26" ht="38.25" customHeight="1">
      <c r="A135" s="20"/>
      <c r="B135" s="110">
        <f t="shared" si="1"/>
        <v>96</v>
      </c>
      <c r="C135" s="259"/>
      <c r="D135" s="260"/>
      <c r="E135" s="260"/>
      <c r="F135" s="260"/>
      <c r="G135" s="260"/>
      <c r="H135" s="260"/>
      <c r="I135" s="260"/>
      <c r="J135" s="260"/>
      <c r="K135" s="260"/>
      <c r="L135" s="261"/>
      <c r="M135" s="265"/>
      <c r="N135" s="265"/>
      <c r="O135" s="265"/>
      <c r="P135" s="265"/>
      <c r="Q135" s="265"/>
      <c r="R135" s="265"/>
      <c r="S135" s="265"/>
      <c r="T135" s="265"/>
      <c r="U135" s="265"/>
      <c r="V135" s="265"/>
      <c r="W135" s="135"/>
      <c r="X135" s="136"/>
      <c r="Y135" s="137"/>
      <c r="Z135" s="228" t="str">
        <f>IFERROR(VLOOKUP(Y135, 【参考】数式用!$A$4:$B$54, 2, FALSE), "")</f>
        <v/>
      </c>
    </row>
    <row r="136" spans="1:26" ht="38.25" customHeight="1">
      <c r="A136" s="20"/>
      <c r="B136" s="110">
        <f t="shared" si="1"/>
        <v>97</v>
      </c>
      <c r="C136" s="259"/>
      <c r="D136" s="260"/>
      <c r="E136" s="260"/>
      <c r="F136" s="260"/>
      <c r="G136" s="260"/>
      <c r="H136" s="260"/>
      <c r="I136" s="260"/>
      <c r="J136" s="260"/>
      <c r="K136" s="260"/>
      <c r="L136" s="261"/>
      <c r="M136" s="265"/>
      <c r="N136" s="265"/>
      <c r="O136" s="265"/>
      <c r="P136" s="265"/>
      <c r="Q136" s="265"/>
      <c r="R136" s="265"/>
      <c r="S136" s="265"/>
      <c r="T136" s="265"/>
      <c r="U136" s="265"/>
      <c r="V136" s="265"/>
      <c r="W136" s="135"/>
      <c r="X136" s="136"/>
      <c r="Y136" s="137"/>
      <c r="Z136" s="228" t="str">
        <f>IFERROR(VLOOKUP(Y136, 【参考】数式用!$A$4:$B$54, 2, FALSE), "")</f>
        <v/>
      </c>
    </row>
    <row r="137" spans="1:26" ht="38.25" customHeight="1">
      <c r="A137" s="20"/>
      <c r="B137" s="110">
        <f t="shared" si="1"/>
        <v>98</v>
      </c>
      <c r="C137" s="259"/>
      <c r="D137" s="260"/>
      <c r="E137" s="260"/>
      <c r="F137" s="260"/>
      <c r="G137" s="260"/>
      <c r="H137" s="260"/>
      <c r="I137" s="260"/>
      <c r="J137" s="260"/>
      <c r="K137" s="260"/>
      <c r="L137" s="261"/>
      <c r="M137" s="265"/>
      <c r="N137" s="265"/>
      <c r="O137" s="265"/>
      <c r="P137" s="265"/>
      <c r="Q137" s="265"/>
      <c r="R137" s="265"/>
      <c r="S137" s="265"/>
      <c r="T137" s="265"/>
      <c r="U137" s="265"/>
      <c r="V137" s="265"/>
      <c r="W137" s="135"/>
      <c r="X137" s="136"/>
      <c r="Y137" s="137"/>
      <c r="Z137" s="228" t="str">
        <f>IFERROR(VLOOKUP(Y137, 【参考】数式用!$A$4:$B$54, 2, FALSE), "")</f>
        <v/>
      </c>
    </row>
    <row r="138" spans="1:26" ht="38.25" customHeight="1">
      <c r="A138" s="20"/>
      <c r="B138" s="110">
        <f t="shared" si="1"/>
        <v>99</v>
      </c>
      <c r="C138" s="259"/>
      <c r="D138" s="260"/>
      <c r="E138" s="260"/>
      <c r="F138" s="260"/>
      <c r="G138" s="260"/>
      <c r="H138" s="260"/>
      <c r="I138" s="260"/>
      <c r="J138" s="260"/>
      <c r="K138" s="260"/>
      <c r="L138" s="261"/>
      <c r="M138" s="265"/>
      <c r="N138" s="265"/>
      <c r="O138" s="265"/>
      <c r="P138" s="265"/>
      <c r="Q138" s="265"/>
      <c r="R138" s="265"/>
      <c r="S138" s="265"/>
      <c r="T138" s="265"/>
      <c r="U138" s="265"/>
      <c r="V138" s="265"/>
      <c r="W138" s="135"/>
      <c r="X138" s="136"/>
      <c r="Y138" s="137"/>
      <c r="Z138" s="228" t="str">
        <f>IFERROR(VLOOKUP(Y138, 【参考】数式用!$A$4:$B$54, 2, FALSE), "")</f>
        <v/>
      </c>
    </row>
    <row r="139" spans="1:26" ht="38.25" customHeight="1" thickBot="1">
      <c r="A139" s="20"/>
      <c r="B139" s="110">
        <f t="shared" si="1"/>
        <v>100</v>
      </c>
      <c r="C139" s="262"/>
      <c r="D139" s="263"/>
      <c r="E139" s="263"/>
      <c r="F139" s="263"/>
      <c r="G139" s="263"/>
      <c r="H139" s="263"/>
      <c r="I139" s="263"/>
      <c r="J139" s="263"/>
      <c r="K139" s="263"/>
      <c r="L139" s="264"/>
      <c r="M139" s="272"/>
      <c r="N139" s="272"/>
      <c r="O139" s="272"/>
      <c r="P139" s="272"/>
      <c r="Q139" s="272"/>
      <c r="R139" s="272"/>
      <c r="S139" s="272"/>
      <c r="T139" s="272"/>
      <c r="U139" s="272"/>
      <c r="V139" s="272"/>
      <c r="W139" s="138"/>
      <c r="X139" s="139"/>
      <c r="Y139" s="140"/>
      <c r="Z139" s="228" t="str">
        <f>IFERROR(VLOOKUP(Y139, 【参考】数式用!$A$4:$B$54, 2, FALSE), "")</f>
        <v/>
      </c>
    </row>
    <row r="140" spans="1:26" ht="18" customHeight="1">
      <c r="B140" s="30"/>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election activeCell="AU31" sqref="AU31"/>
    </sheetView>
  </sheetViews>
  <sheetFormatPr defaultColWidth="9" defaultRowHeight="12.75"/>
  <cols>
    <col min="1" max="1" width="2.46484375" customWidth="1"/>
    <col min="2" max="3" width="2.6640625" customWidth="1"/>
    <col min="4" max="4" width="3.46484375" customWidth="1"/>
    <col min="5" max="6" width="2.6640625" customWidth="1"/>
    <col min="7" max="11" width="2.46484375" customWidth="1"/>
    <col min="12" max="13" width="3" customWidth="1"/>
    <col min="14" max="24" width="2.46484375" customWidth="1"/>
    <col min="25" max="25" width="7.6640625" customWidth="1"/>
    <col min="26" max="34" width="2.46484375" customWidth="1"/>
    <col min="35" max="35" width="3" customWidth="1"/>
    <col min="36" max="36" width="2.46484375" customWidth="1"/>
    <col min="37" max="37" width="4.132812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87" t="s">
        <v>3</v>
      </c>
      <c r="AA1" s="387"/>
      <c r="AB1" s="387"/>
      <c r="AC1" s="387" t="str">
        <f>IF(基本情報入力シート!C18="", "", 基本情報入力シート!C18)</f>
        <v>新潟県</v>
      </c>
      <c r="AD1" s="392"/>
      <c r="AE1" s="392"/>
      <c r="AF1" s="392"/>
      <c r="AG1" s="392"/>
      <c r="AH1" s="392"/>
      <c r="AI1" s="393"/>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149999999999999">
      <c r="A3" s="388" t="s">
        <v>1865</v>
      </c>
      <c r="B3" s="388"/>
      <c r="C3" s="388"/>
      <c r="D3" s="388"/>
      <c r="E3" s="388"/>
      <c r="F3" s="388"/>
      <c r="G3" s="388"/>
      <c r="H3" s="388"/>
      <c r="I3" s="388"/>
      <c r="J3" s="388"/>
      <c r="K3" s="388"/>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389" t="s">
        <v>8</v>
      </c>
      <c r="B6" s="389"/>
      <c r="C6" s="389"/>
      <c r="D6" s="389"/>
      <c r="E6" s="389"/>
      <c r="F6" s="389"/>
      <c r="G6" s="390" t="str">
        <f>IF(基本情報入力シート!M22="","",基本情報入力シート!M22)</f>
        <v/>
      </c>
      <c r="H6" s="390"/>
      <c r="I6" s="390"/>
      <c r="J6" s="390"/>
      <c r="K6" s="390"/>
      <c r="L6" s="390"/>
      <c r="M6" s="390"/>
      <c r="N6" s="390"/>
      <c r="O6" s="390"/>
      <c r="P6" s="390"/>
      <c r="Q6" s="390"/>
      <c r="R6" s="390"/>
      <c r="S6" s="390"/>
      <c r="T6" s="390"/>
      <c r="U6" s="390"/>
      <c r="V6" s="390"/>
      <c r="W6" s="390"/>
      <c r="X6" s="390"/>
      <c r="Y6" s="390"/>
      <c r="Z6" s="390"/>
      <c r="AA6" s="390"/>
      <c r="AB6" s="390"/>
      <c r="AC6" s="390"/>
      <c r="AD6" s="390"/>
      <c r="AE6" s="390"/>
      <c r="AF6" s="390"/>
      <c r="AG6" s="390"/>
      <c r="AH6" s="390"/>
      <c r="AI6" s="390"/>
      <c r="AJ6" s="391"/>
    </row>
    <row r="7" spans="1:47" s="1" customFormat="1" ht="22.5" customHeight="1">
      <c r="A7" s="419" t="s">
        <v>7</v>
      </c>
      <c r="B7" s="419"/>
      <c r="C7" s="419"/>
      <c r="D7" s="419"/>
      <c r="E7" s="419"/>
      <c r="F7" s="419"/>
      <c r="G7" s="420" t="str">
        <f>IF(基本情報入力シート!M23="","",基本情報入力シート!M23)</f>
        <v/>
      </c>
      <c r="H7" s="420"/>
      <c r="I7" s="420"/>
      <c r="J7" s="420"/>
      <c r="K7" s="420"/>
      <c r="L7" s="420"/>
      <c r="M7" s="420"/>
      <c r="N7" s="420"/>
      <c r="O7" s="420"/>
      <c r="P7" s="420"/>
      <c r="Q7" s="420"/>
      <c r="R7" s="420"/>
      <c r="S7" s="420"/>
      <c r="T7" s="420"/>
      <c r="U7" s="420"/>
      <c r="V7" s="420"/>
      <c r="W7" s="420"/>
      <c r="X7" s="420"/>
      <c r="Y7" s="420"/>
      <c r="Z7" s="420"/>
      <c r="AA7" s="420"/>
      <c r="AB7" s="420"/>
      <c r="AC7" s="420"/>
      <c r="AD7" s="420"/>
      <c r="AE7" s="420"/>
      <c r="AF7" s="420"/>
      <c r="AG7" s="420"/>
      <c r="AH7" s="420"/>
      <c r="AI7" s="420"/>
      <c r="AJ7" s="421"/>
    </row>
    <row r="8" spans="1:47" s="1" customFormat="1" ht="12.75" customHeight="1">
      <c r="A8" s="422" t="s">
        <v>41</v>
      </c>
      <c r="B8" s="422"/>
      <c r="C8" s="422"/>
      <c r="D8" s="422"/>
      <c r="E8" s="422"/>
      <c r="F8" s="422"/>
      <c r="G8" s="124" t="s">
        <v>12</v>
      </c>
      <c r="H8" s="423" t="str">
        <f>IF(基本情報入力シート!AA24="－","",基本情報入力シート!AA24)</f>
        <v>-</v>
      </c>
      <c r="I8" s="423"/>
      <c r="J8" s="423"/>
      <c r="K8" s="423"/>
      <c r="L8" s="423"/>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22"/>
      <c r="B9" s="422"/>
      <c r="C9" s="422"/>
      <c r="D9" s="422"/>
      <c r="E9" s="422"/>
      <c r="F9" s="422"/>
      <c r="G9" s="424" t="str">
        <f>IF(基本情報入力シート!M25="","",基本情報入力シート!M25)</f>
        <v/>
      </c>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5"/>
    </row>
    <row r="10" spans="1:47" s="1" customFormat="1" ht="12" customHeight="1">
      <c r="A10" s="422"/>
      <c r="B10" s="422"/>
      <c r="C10" s="422"/>
      <c r="D10" s="422"/>
      <c r="E10" s="422"/>
      <c r="F10" s="422"/>
      <c r="G10" s="396" t="str">
        <f>IF(基本情報入力シート!M26="","",基本情報入力シート!M26)</f>
        <v/>
      </c>
      <c r="H10" s="396"/>
      <c r="I10" s="396"/>
      <c r="J10" s="396"/>
      <c r="K10" s="396"/>
      <c r="L10" s="396"/>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7"/>
    </row>
    <row r="11" spans="1:47" s="1" customFormat="1" ht="15" customHeight="1">
      <c r="A11" s="394" t="s">
        <v>8</v>
      </c>
      <c r="B11" s="394"/>
      <c r="C11" s="394"/>
      <c r="D11" s="394"/>
      <c r="E11" s="394"/>
      <c r="F11" s="394"/>
      <c r="G11" s="390" t="str">
        <f>IF(基本情報入力シート!M30="","",基本情報入力シート!M30)</f>
        <v/>
      </c>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c r="AF11" s="390"/>
      <c r="AG11" s="390"/>
      <c r="AH11" s="390"/>
      <c r="AI11" s="390"/>
      <c r="AJ11" s="391"/>
      <c r="AS11" s="32"/>
    </row>
    <row r="12" spans="1:47" s="1" customFormat="1" ht="22.5" customHeight="1">
      <c r="A12" s="395" t="s">
        <v>42</v>
      </c>
      <c r="B12" s="395"/>
      <c r="C12" s="395"/>
      <c r="D12" s="395"/>
      <c r="E12" s="395"/>
      <c r="F12" s="395"/>
      <c r="G12" s="396" t="str">
        <f>IF(基本情報入力シート!M31="","",基本情報入力シート!M31)</f>
        <v/>
      </c>
      <c r="H12" s="396"/>
      <c r="I12" s="396"/>
      <c r="J12" s="396"/>
      <c r="K12" s="396"/>
      <c r="L12" s="396"/>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7"/>
      <c r="AS12" s="32"/>
    </row>
    <row r="13" spans="1:47" s="1" customFormat="1" ht="17.25" customHeight="1">
      <c r="A13" s="398" t="s">
        <v>20</v>
      </c>
      <c r="B13" s="398"/>
      <c r="C13" s="398"/>
      <c r="D13" s="398"/>
      <c r="E13" s="398"/>
      <c r="F13" s="398"/>
      <c r="G13" s="399" t="s">
        <v>21</v>
      </c>
      <c r="H13" s="399"/>
      <c r="I13" s="399"/>
      <c r="J13" s="399"/>
      <c r="K13" s="400" t="str">
        <f>IF(基本情報入力シート!M32="","",基本情報入力シート!M32)</f>
        <v/>
      </c>
      <c r="L13" s="400"/>
      <c r="M13" s="400"/>
      <c r="N13" s="400"/>
      <c r="O13" s="400"/>
      <c r="P13" s="400"/>
      <c r="Q13" s="400"/>
      <c r="R13" s="400"/>
      <c r="S13" s="400"/>
      <c r="T13" s="400"/>
      <c r="U13" s="398" t="s">
        <v>22</v>
      </c>
      <c r="V13" s="398"/>
      <c r="W13" s="398"/>
      <c r="X13" s="398"/>
      <c r="Y13" s="400" t="str">
        <f>IF(基本情報入力シート!M33="","",基本情報入力シート!M33)</f>
        <v/>
      </c>
      <c r="Z13" s="400"/>
      <c r="AA13" s="400"/>
      <c r="AB13" s="400"/>
      <c r="AC13" s="400"/>
      <c r="AD13" s="400"/>
      <c r="AE13" s="400"/>
      <c r="AF13" s="400"/>
      <c r="AG13" s="400"/>
      <c r="AH13" s="400"/>
      <c r="AI13" s="400"/>
      <c r="AJ13" s="40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1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10" t="s">
        <v>2027</v>
      </c>
      <c r="B16" s="410"/>
      <c r="C16" s="410"/>
      <c r="D16" s="410"/>
      <c r="E16" s="410"/>
      <c r="F16" s="410"/>
      <c r="G16" s="410"/>
      <c r="H16" s="410"/>
      <c r="I16" s="410"/>
      <c r="J16" s="410"/>
      <c r="K16" s="410"/>
      <c r="L16" s="410"/>
      <c r="M16" s="410"/>
      <c r="N16" s="410"/>
      <c r="O16" s="410"/>
      <c r="P16" s="410"/>
      <c r="Q16" s="410"/>
      <c r="R16" s="410"/>
      <c r="S16" s="410"/>
      <c r="T16" s="410"/>
      <c r="U16" s="410"/>
      <c r="V16" s="410"/>
      <c r="W16" s="410"/>
      <c r="X16" s="410"/>
      <c r="Y16" s="411"/>
      <c r="Z16" s="405">
        <f>'別紙様式3-2（補助金　個票）'!F5</f>
        <v>0</v>
      </c>
      <c r="AA16" s="405"/>
      <c r="AB16" s="405"/>
      <c r="AC16" s="405"/>
      <c r="AD16" s="405"/>
      <c r="AE16" s="405"/>
      <c r="AF16" s="405"/>
      <c r="AG16" s="406" t="s">
        <v>44</v>
      </c>
      <c r="AH16" s="407"/>
      <c r="AI16" s="34" t="str">
        <f>IF(G7="", "", IF(SUM(Z18:AF19)&gt;=Z16, "○", "×"))</f>
        <v/>
      </c>
      <c r="AJ16" s="130"/>
      <c r="AK16" s="401" t="s">
        <v>1872</v>
      </c>
      <c r="AL16" s="401"/>
      <c r="AM16" s="401"/>
      <c r="AN16" s="401"/>
      <c r="AO16" s="401"/>
      <c r="AP16" s="401"/>
      <c r="AQ16" s="401"/>
      <c r="AR16" s="401"/>
      <c r="AS16" s="401"/>
      <c r="AT16" s="401"/>
      <c r="AU16" s="402"/>
    </row>
    <row r="17" spans="1:47" ht="19.5" customHeight="1" thickBot="1">
      <c r="A17" s="219"/>
      <c r="B17" s="408" t="s">
        <v>2051</v>
      </c>
      <c r="C17" s="414"/>
      <c r="D17" s="414"/>
      <c r="E17" s="414"/>
      <c r="F17" s="414"/>
      <c r="G17" s="414"/>
      <c r="H17" s="414"/>
      <c r="I17" s="414"/>
      <c r="J17" s="414"/>
      <c r="K17" s="414"/>
      <c r="L17" s="414"/>
      <c r="M17" s="414"/>
      <c r="N17" s="414"/>
      <c r="O17" s="414"/>
      <c r="P17" s="414"/>
      <c r="Q17" s="414"/>
      <c r="R17" s="414"/>
      <c r="S17" s="414"/>
      <c r="T17" s="414"/>
      <c r="U17" s="414"/>
      <c r="V17" s="414"/>
      <c r="W17" s="414"/>
      <c r="X17" s="414"/>
      <c r="Y17" s="415"/>
      <c r="Z17" s="416">
        <f>'別紙様式3-2（補助金　個票）'!F6</f>
        <v>0</v>
      </c>
      <c r="AA17" s="417"/>
      <c r="AB17" s="417"/>
      <c r="AC17" s="417"/>
      <c r="AD17" s="417"/>
      <c r="AE17" s="417"/>
      <c r="AF17" s="418"/>
      <c r="AG17" s="406" t="s">
        <v>44</v>
      </c>
      <c r="AH17" s="407"/>
      <c r="AI17" s="34" t="str">
        <f>IF(G8="", "", IF(Z18&gt;=Z17, "○", "×"))</f>
        <v>○</v>
      </c>
      <c r="AJ17" s="130"/>
      <c r="AK17" s="171"/>
      <c r="AL17" s="171"/>
      <c r="AM17" s="171"/>
      <c r="AN17" s="171"/>
      <c r="AO17" s="171"/>
      <c r="AP17" s="171"/>
      <c r="AQ17" s="171"/>
      <c r="AR17" s="171"/>
      <c r="AS17" s="171"/>
      <c r="AT17" s="171"/>
      <c r="AU17" s="171"/>
    </row>
    <row r="18" spans="1:47" ht="19.5" customHeight="1">
      <c r="A18" s="408" t="s">
        <v>2028</v>
      </c>
      <c r="B18" s="408"/>
      <c r="C18" s="408"/>
      <c r="D18" s="408"/>
      <c r="E18" s="408"/>
      <c r="F18" s="408"/>
      <c r="G18" s="408"/>
      <c r="H18" s="408"/>
      <c r="I18" s="408"/>
      <c r="J18" s="408"/>
      <c r="K18" s="408"/>
      <c r="L18" s="408"/>
      <c r="M18" s="408"/>
      <c r="N18" s="408"/>
      <c r="O18" s="408"/>
      <c r="P18" s="408"/>
      <c r="Q18" s="408"/>
      <c r="R18" s="408"/>
      <c r="S18" s="408"/>
      <c r="T18" s="408"/>
      <c r="U18" s="408"/>
      <c r="V18" s="408"/>
      <c r="W18" s="408"/>
      <c r="X18" s="408"/>
      <c r="Y18" s="409"/>
      <c r="Z18" s="355"/>
      <c r="AA18" s="355"/>
      <c r="AB18" s="355"/>
      <c r="AC18" s="355"/>
      <c r="AD18" s="355"/>
      <c r="AE18" s="355"/>
      <c r="AF18" s="355"/>
      <c r="AG18" s="349" t="s">
        <v>44</v>
      </c>
      <c r="AH18" s="349"/>
      <c r="AI18" s="73"/>
      <c r="AJ18" s="73"/>
    </row>
    <row r="19" spans="1:47" ht="25.25" customHeight="1">
      <c r="A19" s="413" t="s">
        <v>2029</v>
      </c>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03">
        <f>SUM(Z20:AF22)</f>
        <v>0</v>
      </c>
      <c r="AA19" s="403"/>
      <c r="AB19" s="403"/>
      <c r="AC19" s="403"/>
      <c r="AD19" s="403"/>
      <c r="AE19" s="403"/>
      <c r="AF19" s="403"/>
      <c r="AG19" s="349" t="s">
        <v>44</v>
      </c>
      <c r="AH19" s="349"/>
      <c r="AI19" s="83"/>
      <c r="AJ19" s="83"/>
      <c r="AK19" s="35"/>
      <c r="AL19" s="35"/>
      <c r="AT19" s="33"/>
    </row>
    <row r="20" spans="1:47" ht="19.5" customHeight="1">
      <c r="A20" s="128"/>
      <c r="B20" s="220"/>
      <c r="C20" s="220"/>
      <c r="D20" s="220"/>
      <c r="E20" s="220"/>
      <c r="F20" s="220"/>
      <c r="G20" s="220"/>
      <c r="H20" s="220"/>
      <c r="I20" s="220"/>
      <c r="J20" s="220"/>
      <c r="K20" s="220"/>
      <c r="L20" s="404" t="s">
        <v>45</v>
      </c>
      <c r="M20" s="404"/>
      <c r="N20" s="404"/>
      <c r="O20" s="404"/>
      <c r="P20" s="404"/>
      <c r="Q20" s="404"/>
      <c r="R20" s="404"/>
      <c r="S20" s="404"/>
      <c r="T20" s="404"/>
      <c r="U20" s="404"/>
      <c r="V20" s="404"/>
      <c r="W20" s="404"/>
      <c r="X20" s="404"/>
      <c r="Y20" s="352"/>
      <c r="Z20" s="355"/>
      <c r="AA20" s="412"/>
      <c r="AB20" s="412"/>
      <c r="AC20" s="412"/>
      <c r="AD20" s="412"/>
      <c r="AE20" s="412"/>
      <c r="AF20" s="412"/>
      <c r="AG20" s="349" t="s">
        <v>44</v>
      </c>
      <c r="AH20" s="349"/>
      <c r="AI20" s="83"/>
      <c r="AJ20" s="83"/>
      <c r="AK20" s="35"/>
      <c r="AL20" s="35"/>
      <c r="AO20" s="16"/>
      <c r="AP20" s="121"/>
      <c r="AT20" s="33"/>
    </row>
    <row r="21" spans="1:47" ht="19.5" customHeight="1">
      <c r="A21" s="128"/>
      <c r="B21" s="220"/>
      <c r="C21" s="220"/>
      <c r="D21" s="220"/>
      <c r="E21" s="220"/>
      <c r="F21" s="220"/>
      <c r="G21" s="220"/>
      <c r="H21" s="220"/>
      <c r="I21" s="220"/>
      <c r="J21" s="220"/>
      <c r="K21" s="220"/>
      <c r="L21" s="352" t="s">
        <v>46</v>
      </c>
      <c r="M21" s="352"/>
      <c r="N21" s="352"/>
      <c r="O21" s="352"/>
      <c r="P21" s="352"/>
      <c r="Q21" s="352"/>
      <c r="R21" s="352"/>
      <c r="S21" s="352"/>
      <c r="T21" s="352"/>
      <c r="U21" s="352"/>
      <c r="V21" s="352"/>
      <c r="W21" s="352"/>
      <c r="X21" s="352"/>
      <c r="Y21" s="352"/>
      <c r="Z21" s="355"/>
      <c r="AA21" s="355"/>
      <c r="AB21" s="355"/>
      <c r="AC21" s="355"/>
      <c r="AD21" s="355"/>
      <c r="AE21" s="355"/>
      <c r="AF21" s="355"/>
      <c r="AG21" s="349" t="s">
        <v>44</v>
      </c>
      <c r="AH21" s="349"/>
      <c r="AI21" s="83"/>
      <c r="AJ21" s="83"/>
      <c r="AK21" s="35"/>
      <c r="AL21" s="35"/>
      <c r="AT21" s="33"/>
    </row>
    <row r="22" spans="1:47" ht="19.5" customHeight="1">
      <c r="A22" s="129"/>
      <c r="B22" s="84"/>
      <c r="C22" s="84"/>
      <c r="D22" s="84"/>
      <c r="E22" s="84"/>
      <c r="F22" s="84"/>
      <c r="G22" s="84"/>
      <c r="H22" s="84"/>
      <c r="I22" s="84"/>
      <c r="J22" s="84"/>
      <c r="K22" s="84"/>
      <c r="L22" s="362" t="s">
        <v>47</v>
      </c>
      <c r="M22" s="362"/>
      <c r="N22" s="362"/>
      <c r="O22" s="362"/>
      <c r="P22" s="362"/>
      <c r="Q22" s="362"/>
      <c r="R22" s="362"/>
      <c r="S22" s="362"/>
      <c r="T22" s="362"/>
      <c r="U22" s="362"/>
      <c r="V22" s="362"/>
      <c r="W22" s="362"/>
      <c r="X22" s="362"/>
      <c r="Y22" s="362"/>
      <c r="Z22" s="355"/>
      <c r="AA22" s="355"/>
      <c r="AB22" s="355"/>
      <c r="AC22" s="355"/>
      <c r="AD22" s="355"/>
      <c r="AE22" s="355"/>
      <c r="AF22" s="355"/>
      <c r="AG22" s="349" t="s">
        <v>44</v>
      </c>
      <c r="AH22" s="349"/>
      <c r="AI22" s="83"/>
      <c r="AJ22" s="83"/>
      <c r="AK22" s="35"/>
      <c r="AL22" s="35"/>
      <c r="AT22" s="33"/>
    </row>
    <row r="23" spans="1:47" ht="17"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77" t="s">
        <v>48</v>
      </c>
      <c r="B24" s="377"/>
      <c r="C24" s="377"/>
      <c r="D24" s="377"/>
      <c r="E24" s="377"/>
      <c r="F24" s="377"/>
      <c r="G24" s="377"/>
      <c r="H24" s="377"/>
      <c r="I24" s="377"/>
      <c r="J24" s="377"/>
      <c r="K24" s="377"/>
      <c r="L24" s="377"/>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9" t="str">
        <f>IF(G7="", "", IF(AND(Z22&gt;0, A25=""), "×", "○"))</f>
        <v/>
      </c>
      <c r="AJ24" s="83"/>
      <c r="AK24" s="35"/>
      <c r="AL24" s="35"/>
      <c r="AT24" s="33"/>
    </row>
    <row r="25" spans="1:47" ht="31.25" customHeight="1" thickBot="1">
      <c r="A25" s="351" t="s">
        <v>2052</v>
      </c>
      <c r="B25" s="351"/>
      <c r="C25" s="351"/>
      <c r="D25" s="351"/>
      <c r="E25" s="351"/>
      <c r="F25" s="351"/>
      <c r="G25" s="351"/>
      <c r="H25" s="351"/>
      <c r="I25" s="351"/>
      <c r="J25" s="351"/>
      <c r="K25" s="351"/>
      <c r="L25" s="351"/>
      <c r="M25" s="351"/>
      <c r="N25" s="351"/>
      <c r="O25" s="351"/>
      <c r="P25" s="351"/>
      <c r="Q25" s="351"/>
      <c r="R25" s="351"/>
      <c r="S25" s="351"/>
      <c r="T25" s="351"/>
      <c r="U25" s="351"/>
      <c r="V25" s="351"/>
      <c r="W25" s="351"/>
      <c r="X25" s="351"/>
      <c r="Y25" s="351"/>
      <c r="Z25" s="351"/>
      <c r="AA25" s="351"/>
      <c r="AB25" s="351"/>
      <c r="AC25" s="351"/>
      <c r="AD25" s="351"/>
      <c r="AE25" s="351"/>
      <c r="AF25" s="351"/>
      <c r="AG25" s="351"/>
      <c r="AH25" s="351"/>
      <c r="AI25" s="380"/>
      <c r="AJ25" s="130"/>
      <c r="AK25" s="383" t="s">
        <v>49</v>
      </c>
      <c r="AL25" s="384"/>
      <c r="AM25" s="384"/>
      <c r="AN25" s="384"/>
      <c r="AO25" s="384"/>
      <c r="AP25" s="384"/>
      <c r="AQ25" s="384"/>
      <c r="AR25" s="384"/>
      <c r="AS25" s="384"/>
      <c r="AT25" s="384"/>
      <c r="AU25" s="385"/>
    </row>
    <row r="26" spans="1:47" s="1" customFormat="1" ht="122.45" customHeight="1">
      <c r="A26" s="356" t="s">
        <v>2030</v>
      </c>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57" t="s">
        <v>1868</v>
      </c>
      <c r="B28" s="357"/>
      <c r="C28" s="357"/>
      <c r="D28" s="357"/>
      <c r="E28" s="357"/>
      <c r="F28" s="357"/>
      <c r="G28" s="357"/>
      <c r="H28" s="357"/>
      <c r="I28" s="357"/>
      <c r="J28" s="357"/>
      <c r="K28" s="357"/>
      <c r="L28" s="357"/>
      <c r="M28" s="357"/>
      <c r="N28" s="357"/>
      <c r="O28" s="357"/>
      <c r="P28" s="357"/>
      <c r="Q28" s="357"/>
      <c r="R28" s="357"/>
      <c r="S28" s="357"/>
      <c r="T28" s="357"/>
      <c r="U28" s="357"/>
      <c r="V28" s="357"/>
      <c r="W28" s="357"/>
      <c r="X28" s="357"/>
      <c r="Y28" s="357"/>
      <c r="Z28" s="357"/>
      <c r="AA28" s="357"/>
      <c r="AB28" s="357"/>
      <c r="AC28" s="357"/>
      <c r="AD28" s="357"/>
      <c r="AE28" s="357"/>
      <c r="AF28" s="357"/>
      <c r="AG28" s="357"/>
      <c r="AH28" s="357"/>
      <c r="AI28" s="357"/>
      <c r="AJ28" s="357"/>
    </row>
    <row r="29" spans="1:47" ht="25.8" customHeight="1" thickBot="1">
      <c r="A29" s="122"/>
      <c r="B29" s="359" t="s">
        <v>1869</v>
      </c>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1"/>
      <c r="AI29" s="34" t="str">
        <f>IF(Z16=0,"",IF(A29="","×","○"))</f>
        <v/>
      </c>
      <c r="AJ29" s="168"/>
    </row>
    <row r="30" spans="1:47" ht="24" customHeight="1" thickBot="1">
      <c r="A30" s="122"/>
      <c r="B30" s="359" t="s">
        <v>1870</v>
      </c>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1"/>
      <c r="AI30" s="34" t="str">
        <f>IF(Z16=0,"",IF(A30="","×","○"))</f>
        <v/>
      </c>
      <c r="AJ30" s="168"/>
    </row>
    <row r="31" spans="1:47" ht="23.45" customHeight="1" thickBot="1">
      <c r="A31" s="122"/>
      <c r="B31" s="359" t="s">
        <v>1871</v>
      </c>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1"/>
      <c r="AI31" s="34" t="str">
        <f>IF(Z16=0,"",IF(A31="","×","○"))</f>
        <v/>
      </c>
      <c r="AJ31" s="168"/>
    </row>
    <row r="32" spans="1:47" ht="31.25" customHeight="1" thickBot="1">
      <c r="A32" s="122"/>
      <c r="B32" s="359" t="s">
        <v>2053</v>
      </c>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86"/>
      <c r="AI32" s="34" t="str">
        <f>IF(Z16=0,"",IF(A32="","×","○"))</f>
        <v/>
      </c>
      <c r="AJ32" s="168"/>
    </row>
    <row r="33" spans="1:47" ht="18.75" customHeight="1" thickBot="1">
      <c r="A33" s="122"/>
      <c r="B33" s="359" t="s">
        <v>2031</v>
      </c>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1"/>
      <c r="AI33" s="34" t="str">
        <f>IF(Z16=0,"",IF(A33="","×","○"))</f>
        <v/>
      </c>
    </row>
    <row r="34" spans="1:47" ht="36.6" customHeight="1">
      <c r="A34" s="356" t="s">
        <v>50</v>
      </c>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20" customHeight="1">
      <c r="A36" s="381"/>
      <c r="B36" s="381"/>
      <c r="C36" s="381"/>
      <c r="D36" s="381"/>
      <c r="E36" s="381"/>
      <c r="F36" s="381"/>
      <c r="G36" s="381"/>
      <c r="H36" s="381"/>
      <c r="I36" s="381"/>
      <c r="J36" s="381"/>
      <c r="K36" s="381"/>
      <c r="L36" s="381"/>
      <c r="M36" s="381"/>
      <c r="N36" s="381"/>
      <c r="O36" s="381"/>
      <c r="P36" s="381"/>
      <c r="Q36" s="381"/>
      <c r="R36" s="381"/>
      <c r="S36" s="381"/>
      <c r="T36" s="381"/>
      <c r="U36" s="381"/>
      <c r="V36" s="381"/>
      <c r="W36" s="381"/>
      <c r="X36" s="381"/>
      <c r="Y36" s="381"/>
      <c r="Z36" s="381"/>
      <c r="AA36" s="381"/>
      <c r="AB36" s="381"/>
      <c r="AC36" s="381"/>
      <c r="AD36" s="381"/>
      <c r="AE36" s="381"/>
      <c r="AF36" s="381"/>
      <c r="AG36" s="381"/>
      <c r="AH36" s="381"/>
      <c r="AI36" s="382"/>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57" t="s">
        <v>52</v>
      </c>
      <c r="B38" s="357"/>
      <c r="C38" s="357"/>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57"/>
      <c r="AE38" s="357"/>
      <c r="AF38" s="357"/>
      <c r="AG38" s="357"/>
      <c r="AH38" s="357"/>
      <c r="AI38" s="357"/>
      <c r="AJ38" s="357"/>
    </row>
    <row r="39" spans="1:47" ht="41" customHeight="1" thickBot="1">
      <c r="A39" s="122"/>
      <c r="B39" s="359" t="s">
        <v>53</v>
      </c>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1"/>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27" t="s">
        <v>54</v>
      </c>
      <c r="B41" s="427"/>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34" t="str">
        <f>IF(G7="", "", IF(AND(B43="✓",AND(G45&lt;&gt;"",J45&lt;&gt;"",Q45&lt;&gt;"",S46&lt;&gt;"",Z46&lt;&gt;"")),"○","×"))</f>
        <v/>
      </c>
      <c r="AJ41" s="92"/>
      <c r="AK41" s="376" t="s">
        <v>55</v>
      </c>
      <c r="AL41" s="376"/>
      <c r="AM41" s="376"/>
      <c r="AN41" s="376"/>
      <c r="AO41" s="376"/>
      <c r="AP41" s="376"/>
      <c r="AQ41" s="376"/>
      <c r="AR41" s="376"/>
      <c r="AS41" s="376"/>
      <c r="AT41" s="376"/>
      <c r="AU41" s="37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435" t="s">
        <v>57</v>
      </c>
      <c r="E43" s="435"/>
      <c r="F43" s="435"/>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4" customHeight="1" thickBot="1">
      <c r="A45" s="43"/>
      <c r="B45" s="44" t="s">
        <v>58</v>
      </c>
      <c r="C45" s="44"/>
      <c r="D45" s="374">
        <v>8</v>
      </c>
      <c r="E45" s="374"/>
      <c r="F45" s="44" t="s">
        <v>59</v>
      </c>
      <c r="G45" s="372"/>
      <c r="H45" s="373"/>
      <c r="I45" s="44" t="s">
        <v>60</v>
      </c>
      <c r="J45" s="372"/>
      <c r="K45" s="373"/>
      <c r="L45" s="44" t="s">
        <v>61</v>
      </c>
      <c r="M45" s="45"/>
      <c r="N45" s="374" t="s">
        <v>7</v>
      </c>
      <c r="O45" s="374"/>
      <c r="P45" s="374"/>
      <c r="Q45" s="375" t="str">
        <f>IF(基本情報入力シート!M23="","", 基本情報入力シート!M23)</f>
        <v/>
      </c>
      <c r="R45" s="375"/>
      <c r="S45" s="375"/>
      <c r="T45" s="375"/>
      <c r="U45" s="375"/>
      <c r="V45" s="375"/>
      <c r="W45" s="375"/>
      <c r="X45" s="375"/>
      <c r="Y45" s="375"/>
      <c r="Z45" s="375"/>
      <c r="AA45" s="375"/>
      <c r="AB45" s="375"/>
      <c r="AC45" s="375"/>
      <c r="AD45" s="375"/>
      <c r="AE45" s="375"/>
      <c r="AF45" s="375"/>
      <c r="AG45" s="375"/>
      <c r="AH45" s="375"/>
      <c r="AI45" s="46"/>
      <c r="AJ45" s="93"/>
    </row>
    <row r="46" spans="1:47" s="47" customFormat="1" ht="15.6" customHeight="1">
      <c r="A46" s="43"/>
      <c r="B46" s="48"/>
      <c r="C46" s="44"/>
      <c r="D46" s="44"/>
      <c r="E46" s="44"/>
      <c r="F46" s="44"/>
      <c r="G46" s="44"/>
      <c r="H46" s="44"/>
      <c r="I46" s="44"/>
      <c r="J46" s="44"/>
      <c r="K46" s="44"/>
      <c r="L46" s="44"/>
      <c r="M46" s="44"/>
      <c r="N46" s="358" t="s">
        <v>62</v>
      </c>
      <c r="O46" s="358"/>
      <c r="P46" s="358"/>
      <c r="Q46" s="428" t="s">
        <v>16</v>
      </c>
      <c r="R46" s="428"/>
      <c r="S46" s="354" t="str">
        <f>IF(基本情報入力シート!M27="", "", 基本情報入力シート!M27)</f>
        <v/>
      </c>
      <c r="T46" s="354"/>
      <c r="U46" s="354"/>
      <c r="V46" s="354"/>
      <c r="W46" s="354"/>
      <c r="X46" s="353" t="s">
        <v>17</v>
      </c>
      <c r="Y46" s="353"/>
      <c r="Z46" s="354" t="str">
        <f>IF(基本情報入力シート!M28="", "", 基本情報入力シート!M28)</f>
        <v/>
      </c>
      <c r="AA46" s="354"/>
      <c r="AB46" s="354"/>
      <c r="AC46" s="354"/>
      <c r="AD46" s="354"/>
      <c r="AE46" s="354"/>
      <c r="AF46" s="354"/>
      <c r="AG46" s="354"/>
      <c r="AH46" s="354"/>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5" customHeight="1">
      <c r="A48" s="350" t="s">
        <v>63</v>
      </c>
      <c r="B48" s="350"/>
      <c r="C48" s="350"/>
      <c r="D48" s="350"/>
      <c r="E48" s="350"/>
      <c r="F48" s="350"/>
      <c r="G48" s="350"/>
      <c r="H48" s="350"/>
      <c r="I48" s="350"/>
      <c r="J48" s="350"/>
      <c r="K48" s="350"/>
      <c r="L48" s="350"/>
      <c r="M48" s="350"/>
      <c r="N48" s="350"/>
      <c r="O48" s="350"/>
      <c r="P48" s="350"/>
      <c r="Q48" s="350"/>
      <c r="R48" s="350"/>
      <c r="S48" s="350"/>
      <c r="T48" s="350"/>
      <c r="U48" s="350"/>
      <c r="V48" s="350"/>
      <c r="W48" s="350"/>
      <c r="X48" s="350"/>
      <c r="Y48" s="350"/>
      <c r="Z48" s="350"/>
      <c r="AA48" s="350"/>
      <c r="AB48" s="350"/>
      <c r="AC48" s="350"/>
      <c r="AD48" s="350"/>
      <c r="AE48" s="350"/>
      <c r="AF48" s="350"/>
      <c r="AG48" s="350"/>
      <c r="AH48" s="350"/>
      <c r="AI48" s="350"/>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5"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29" t="s">
        <v>43</v>
      </c>
      <c r="B53" s="429"/>
      <c r="C53" s="429"/>
      <c r="D53" s="429"/>
      <c r="E53" s="429"/>
      <c r="F53" s="429"/>
      <c r="G53" s="429"/>
      <c r="H53" s="429"/>
      <c r="I53" s="429"/>
      <c r="J53" s="429"/>
      <c r="K53" s="429"/>
      <c r="L53" s="429"/>
      <c r="M53" s="429"/>
      <c r="N53" s="429"/>
      <c r="O53" s="429"/>
      <c r="P53" s="429"/>
      <c r="Q53" s="429"/>
      <c r="R53" s="429"/>
      <c r="S53" s="429"/>
      <c r="T53" s="429"/>
      <c r="U53" s="429"/>
      <c r="V53" s="429"/>
      <c r="W53" s="429"/>
      <c r="X53" s="429"/>
      <c r="Y53" s="429"/>
      <c r="Z53" s="429"/>
      <c r="AA53" s="429"/>
      <c r="AB53" s="429"/>
      <c r="AC53" s="429"/>
      <c r="AD53" s="429"/>
      <c r="AE53" s="429"/>
      <c r="AF53" s="429"/>
      <c r="AG53" s="429"/>
      <c r="AH53" s="429"/>
      <c r="AI53" s="429"/>
      <c r="AJ53" s="430"/>
    </row>
    <row r="54" spans="1:36">
      <c r="A54" s="363" t="s">
        <v>1873</v>
      </c>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5"/>
      <c r="AJ54" s="127" t="str">
        <f>AI16</f>
        <v/>
      </c>
    </row>
    <row r="55" spans="1:36">
      <c r="A55" s="366" t="s">
        <v>2032</v>
      </c>
      <c r="B55" s="367"/>
      <c r="C55" s="367"/>
      <c r="D55" s="367"/>
      <c r="E55" s="367"/>
      <c r="F55" s="367"/>
      <c r="G55" s="367"/>
      <c r="H55" s="367"/>
      <c r="I55" s="367"/>
      <c r="J55" s="367"/>
      <c r="K55" s="367"/>
      <c r="L55" s="367"/>
      <c r="M55" s="367"/>
      <c r="N55" s="367"/>
      <c r="O55" s="367"/>
      <c r="P55" s="367"/>
      <c r="Q55" s="367"/>
      <c r="R55" s="367"/>
      <c r="S55" s="367"/>
      <c r="T55" s="367"/>
      <c r="U55" s="367"/>
      <c r="V55" s="367"/>
      <c r="W55" s="367"/>
      <c r="X55" s="367"/>
      <c r="Y55" s="367"/>
      <c r="Z55" s="367"/>
      <c r="AA55" s="367"/>
      <c r="AB55" s="367"/>
      <c r="AC55" s="367"/>
      <c r="AD55" s="367"/>
      <c r="AE55" s="367"/>
      <c r="AF55" s="367"/>
      <c r="AG55" s="367"/>
      <c r="AH55" s="367"/>
      <c r="AI55" s="368"/>
      <c r="AJ55" s="127" t="str">
        <f>AI17</f>
        <v>○</v>
      </c>
    </row>
    <row r="56" spans="1:36">
      <c r="A56" s="369" t="s">
        <v>68</v>
      </c>
      <c r="B56" s="370"/>
      <c r="C56" s="370"/>
      <c r="D56" s="370"/>
      <c r="E56" s="370"/>
      <c r="F56" s="370"/>
      <c r="G56" s="370"/>
      <c r="H56" s="370"/>
      <c r="I56" s="370"/>
      <c r="J56" s="370"/>
      <c r="K56" s="370"/>
      <c r="L56" s="370"/>
      <c r="M56" s="370"/>
      <c r="N56" s="370"/>
      <c r="O56" s="370"/>
      <c r="P56" s="370"/>
      <c r="Q56" s="370"/>
      <c r="R56" s="370"/>
      <c r="S56" s="370"/>
      <c r="T56" s="370"/>
      <c r="U56" s="370"/>
      <c r="V56" s="370"/>
      <c r="W56" s="370"/>
      <c r="X56" s="370"/>
      <c r="Y56" s="370"/>
      <c r="Z56" s="370"/>
      <c r="AA56" s="370"/>
      <c r="AB56" s="370"/>
      <c r="AC56" s="370"/>
      <c r="AD56" s="370"/>
      <c r="AE56" s="370"/>
      <c r="AF56" s="370"/>
      <c r="AG56" s="370"/>
      <c r="AH56" s="370"/>
      <c r="AI56" s="371"/>
      <c r="AJ56" s="55" t="str">
        <f>AI24</f>
        <v/>
      </c>
    </row>
    <row r="57" spans="1:36" ht="10.2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29" t="s">
        <v>1868</v>
      </c>
      <c r="B58" s="429"/>
      <c r="C58" s="429"/>
      <c r="D58" s="429"/>
      <c r="E58" s="429"/>
      <c r="F58" s="429"/>
      <c r="G58" s="429"/>
      <c r="H58" s="429"/>
      <c r="I58" s="429"/>
      <c r="J58" s="429"/>
      <c r="K58" s="429"/>
      <c r="L58" s="429"/>
      <c r="M58" s="429"/>
      <c r="N58" s="429"/>
      <c r="O58" s="429"/>
      <c r="P58" s="429"/>
      <c r="Q58" s="429"/>
      <c r="R58" s="429"/>
      <c r="S58" s="429"/>
      <c r="T58" s="429"/>
      <c r="U58" s="429"/>
      <c r="V58" s="429"/>
      <c r="W58" s="429"/>
      <c r="X58" s="429"/>
      <c r="Y58" s="429"/>
      <c r="Z58" s="429"/>
      <c r="AA58" s="429"/>
      <c r="AB58" s="429"/>
      <c r="AC58" s="429"/>
      <c r="AD58" s="429"/>
      <c r="AE58" s="429"/>
      <c r="AF58" s="429"/>
      <c r="AG58" s="429"/>
      <c r="AH58" s="429"/>
      <c r="AI58" s="429"/>
      <c r="AJ58" s="430"/>
    </row>
    <row r="59" spans="1:36" ht="25.25" customHeight="1">
      <c r="A59" s="346" t="s">
        <v>2022</v>
      </c>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4"/>
      <c r="AJ59" s="127" t="str">
        <f>AI29</f>
        <v/>
      </c>
    </row>
    <row r="60" spans="1:36" ht="25.25" customHeight="1">
      <c r="A60" s="346" t="s">
        <v>2023</v>
      </c>
      <c r="B60" s="347"/>
      <c r="C60" s="347"/>
      <c r="D60" s="347"/>
      <c r="E60" s="347"/>
      <c r="F60" s="347"/>
      <c r="G60" s="347"/>
      <c r="H60" s="347"/>
      <c r="I60" s="347"/>
      <c r="J60" s="347"/>
      <c r="K60" s="347"/>
      <c r="L60" s="347"/>
      <c r="M60" s="347"/>
      <c r="N60" s="347"/>
      <c r="O60" s="347"/>
      <c r="P60" s="347"/>
      <c r="Q60" s="347"/>
      <c r="R60" s="347"/>
      <c r="S60" s="347"/>
      <c r="T60" s="347"/>
      <c r="U60" s="347"/>
      <c r="V60" s="347"/>
      <c r="W60" s="347"/>
      <c r="X60" s="347"/>
      <c r="Y60" s="347"/>
      <c r="Z60" s="347"/>
      <c r="AA60" s="347"/>
      <c r="AB60" s="347"/>
      <c r="AC60" s="347"/>
      <c r="AD60" s="347"/>
      <c r="AE60" s="347"/>
      <c r="AF60" s="347"/>
      <c r="AG60" s="347"/>
      <c r="AH60" s="347"/>
      <c r="AI60" s="348"/>
      <c r="AJ60" s="127" t="str">
        <f>AI30</f>
        <v/>
      </c>
    </row>
    <row r="61" spans="1:36">
      <c r="A61" s="432" t="s">
        <v>2024</v>
      </c>
      <c r="B61" s="433"/>
      <c r="C61" s="433"/>
      <c r="D61" s="433"/>
      <c r="E61" s="433"/>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4"/>
      <c r="AJ61" s="127" t="str">
        <f>AI31</f>
        <v/>
      </c>
    </row>
    <row r="62" spans="1:36" ht="24" customHeight="1">
      <c r="A62" s="346" t="s">
        <v>2054</v>
      </c>
      <c r="B62" s="347"/>
      <c r="C62" s="347"/>
      <c r="D62" s="347"/>
      <c r="E62" s="347"/>
      <c r="F62" s="347"/>
      <c r="G62" s="347"/>
      <c r="H62" s="347"/>
      <c r="I62" s="347"/>
      <c r="J62" s="347"/>
      <c r="K62" s="347"/>
      <c r="L62" s="347"/>
      <c r="M62" s="347"/>
      <c r="N62" s="347"/>
      <c r="O62" s="347"/>
      <c r="P62" s="347"/>
      <c r="Q62" s="347"/>
      <c r="R62" s="347"/>
      <c r="S62" s="347"/>
      <c r="T62" s="347"/>
      <c r="U62" s="347"/>
      <c r="V62" s="347"/>
      <c r="W62" s="347"/>
      <c r="X62" s="347"/>
      <c r="Y62" s="347"/>
      <c r="Z62" s="347"/>
      <c r="AA62" s="347"/>
      <c r="AB62" s="347"/>
      <c r="AC62" s="347"/>
      <c r="AD62" s="347"/>
      <c r="AE62" s="347"/>
      <c r="AF62" s="347"/>
      <c r="AG62" s="347"/>
      <c r="AH62" s="347"/>
      <c r="AI62" s="348"/>
      <c r="AJ62" s="127" t="str">
        <f>AI32</f>
        <v/>
      </c>
    </row>
    <row r="63" spans="1:36">
      <c r="A63" s="432" t="s">
        <v>2025</v>
      </c>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4"/>
      <c r="AJ63" s="127" t="str">
        <f>AI33</f>
        <v/>
      </c>
    </row>
    <row r="64" spans="1:36" ht="10.2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29" t="s">
        <v>69</v>
      </c>
      <c r="B65" s="429"/>
      <c r="C65" s="429"/>
      <c r="D65" s="429"/>
      <c r="E65" s="429"/>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29"/>
      <c r="AF65" s="429"/>
      <c r="AG65" s="429"/>
      <c r="AH65" s="429"/>
      <c r="AI65" s="429"/>
      <c r="AJ65" s="430"/>
    </row>
    <row r="66" spans="1:36">
      <c r="A66" s="431" t="s">
        <v>70</v>
      </c>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31"/>
      <c r="Z66" s="431"/>
      <c r="AA66" s="431"/>
      <c r="AB66" s="431"/>
      <c r="AC66" s="431"/>
      <c r="AD66" s="431"/>
      <c r="AE66" s="431"/>
      <c r="AF66" s="431"/>
      <c r="AG66" s="431"/>
      <c r="AH66" s="431"/>
      <c r="AI66" s="431"/>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29" t="s">
        <v>71</v>
      </c>
      <c r="B68" s="429"/>
      <c r="C68" s="429"/>
      <c r="D68" s="429"/>
      <c r="E68" s="429"/>
      <c r="F68" s="429"/>
      <c r="G68" s="429"/>
      <c r="H68" s="429"/>
      <c r="I68" s="429"/>
      <c r="J68" s="429"/>
      <c r="K68" s="429"/>
      <c r="L68" s="429"/>
      <c r="M68" s="429"/>
      <c r="N68" s="429"/>
      <c r="O68" s="429"/>
      <c r="P68" s="429"/>
      <c r="Q68" s="429"/>
      <c r="R68" s="429"/>
      <c r="S68" s="429"/>
      <c r="T68" s="429"/>
      <c r="U68" s="429"/>
      <c r="V68" s="429"/>
      <c r="W68" s="429"/>
      <c r="X68" s="429"/>
      <c r="Y68" s="429"/>
      <c r="Z68" s="429"/>
      <c r="AA68" s="429"/>
      <c r="AB68" s="429"/>
      <c r="AC68" s="429"/>
      <c r="AD68" s="429"/>
      <c r="AE68" s="429"/>
      <c r="AF68" s="429"/>
      <c r="AG68" s="429"/>
      <c r="AH68" s="429"/>
      <c r="AI68" s="429"/>
      <c r="AJ68" s="430"/>
    </row>
    <row r="69" spans="1:36">
      <c r="A69" s="426" t="s">
        <v>72</v>
      </c>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23813</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23813</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23813</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23813</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23813</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AA10" sqref="AA10"/>
    </sheetView>
  </sheetViews>
  <sheetFormatPr defaultColWidth="2.46484375" defaultRowHeight="12.75"/>
  <cols>
    <col min="1" max="1" width="5.6640625" customWidth="1"/>
    <col min="2" max="2" width="16.6640625" customWidth="1"/>
    <col min="3" max="3" width="20.46484375" style="56" customWidth="1"/>
    <col min="4" max="4" width="11.6640625" customWidth="1"/>
    <col min="5" max="5" width="15.86328125" customWidth="1"/>
    <col min="6" max="6" width="31.1328125" customWidth="1"/>
    <col min="7" max="7" width="31.33203125" customWidth="1"/>
    <col min="8" max="8" width="20" customWidth="1"/>
    <col min="9" max="9" width="18.6640625" customWidth="1"/>
    <col min="10" max="10" width="21.796875" style="73" customWidth="1"/>
    <col min="11" max="11" width="22.86328125" customWidth="1"/>
    <col min="12" max="12" width="20.19921875" customWidth="1"/>
    <col min="13" max="14" width="2.46484375" style="73"/>
    <col min="15" max="15" width="18.6640625" style="252" hidden="1" customWidth="1"/>
    <col min="16" max="16" width="25.53125" style="230" hidden="1" customWidth="1"/>
    <col min="17" max="17" width="23.86328125" style="230" hidden="1" customWidth="1"/>
  </cols>
  <sheetData>
    <row r="1" spans="1:23" ht="23.25" customHeight="1" thickBot="1">
      <c r="A1" s="99" t="s">
        <v>73</v>
      </c>
      <c r="B1" s="73"/>
      <c r="C1" s="100"/>
      <c r="D1" s="101" t="s">
        <v>2017</v>
      </c>
      <c r="E1" s="73"/>
      <c r="F1" s="73"/>
      <c r="G1" s="73"/>
      <c r="I1" s="102" t="s">
        <v>3</v>
      </c>
      <c r="J1" s="436" t="str">
        <f>IF(基本情報入力シート!C18="", "", 基本情報入力シート!C18)</f>
        <v>新潟県</v>
      </c>
      <c r="K1" s="437"/>
      <c r="L1" s="438"/>
    </row>
    <row r="2" spans="1:23" ht="21" customHeight="1" thickBot="1">
      <c r="A2" s="73"/>
      <c r="B2" s="101"/>
      <c r="C2" s="103"/>
      <c r="D2" s="101"/>
      <c r="E2" s="101"/>
      <c r="F2" s="101"/>
      <c r="G2" s="73"/>
      <c r="H2" s="104"/>
      <c r="I2" s="104"/>
      <c r="K2" s="73"/>
      <c r="L2" s="73"/>
    </row>
    <row r="3" spans="1:23" ht="27" customHeight="1" thickBot="1">
      <c r="A3" s="469" t="s">
        <v>7</v>
      </c>
      <c r="B3" s="497"/>
      <c r="C3" s="498" t="str">
        <f>IF(基本情報入力シート!M23="","",基本情報入力シート!M23)</f>
        <v/>
      </c>
      <c r="D3" s="499"/>
      <c r="E3" s="499"/>
      <c r="F3" s="500"/>
      <c r="G3" s="73"/>
      <c r="H3" s="484" t="s">
        <v>2040</v>
      </c>
      <c r="I3" s="484"/>
      <c r="J3" s="484"/>
      <c r="K3" s="484"/>
      <c r="L3" s="484"/>
      <c r="M3" s="217"/>
      <c r="N3" s="217"/>
      <c r="O3" s="253"/>
      <c r="P3" s="249"/>
      <c r="Q3" s="249"/>
      <c r="R3" s="111"/>
      <c r="S3" s="111"/>
      <c r="T3" s="111"/>
      <c r="U3" s="111"/>
      <c r="V3" s="111"/>
      <c r="W3" s="111"/>
    </row>
    <row r="4" spans="1:23" ht="24" customHeight="1" thickBot="1">
      <c r="A4" s="105"/>
      <c r="B4" s="105"/>
      <c r="C4" s="106"/>
      <c r="D4" s="107"/>
      <c r="E4" s="107"/>
      <c r="F4" s="107"/>
      <c r="G4" s="104"/>
      <c r="H4" s="484"/>
      <c r="I4" s="484"/>
      <c r="J4" s="484"/>
      <c r="K4" s="484"/>
      <c r="L4" s="484"/>
      <c r="M4" s="217"/>
      <c r="N4" s="217"/>
      <c r="O4" s="253"/>
      <c r="P4" s="249"/>
      <c r="Q4" s="249"/>
      <c r="R4" s="111"/>
      <c r="S4" s="111"/>
      <c r="T4" s="111"/>
      <c r="U4" s="111"/>
      <c r="V4" s="111"/>
      <c r="W4" s="111"/>
    </row>
    <row r="5" spans="1:23" ht="40.25" customHeight="1" thickBot="1">
      <c r="A5" s="476" t="s">
        <v>2018</v>
      </c>
      <c r="B5" s="477"/>
      <c r="C5" s="477"/>
      <c r="D5" s="477"/>
      <c r="E5" s="478"/>
      <c r="F5" s="218">
        <f>IFERROR(SUM(H:I),"")</f>
        <v>0</v>
      </c>
      <c r="G5" s="104"/>
      <c r="H5" s="484"/>
      <c r="I5" s="484"/>
      <c r="J5" s="484"/>
      <c r="K5" s="484"/>
      <c r="L5" s="484"/>
      <c r="M5" s="217"/>
      <c r="N5" s="217"/>
      <c r="O5" s="253"/>
      <c r="P5" s="249"/>
      <c r="Q5" s="249"/>
      <c r="R5" s="111"/>
      <c r="S5" s="111"/>
      <c r="T5" s="111"/>
      <c r="U5" s="111"/>
      <c r="V5" s="111"/>
      <c r="W5" s="111"/>
    </row>
    <row r="6" spans="1:23" ht="40.25" customHeight="1" thickBot="1">
      <c r="A6" s="479" t="s">
        <v>2019</v>
      </c>
      <c r="B6" s="480"/>
      <c r="C6" s="480"/>
      <c r="D6" s="480"/>
      <c r="E6" s="481"/>
      <c r="F6" s="218">
        <f>IFERROR(SUM(K:K),"")</f>
        <v>0</v>
      </c>
      <c r="G6" s="104"/>
      <c r="H6" s="217"/>
      <c r="I6" s="217"/>
      <c r="J6" s="217"/>
      <c r="K6" s="217"/>
      <c r="L6" s="217"/>
      <c r="M6" s="217"/>
      <c r="N6" s="217"/>
      <c r="O6" s="253"/>
      <c r="P6" s="249"/>
      <c r="Q6" s="249"/>
      <c r="R6" s="111"/>
      <c r="S6" s="111"/>
      <c r="T6" s="111"/>
      <c r="U6" s="111"/>
      <c r="V6" s="111"/>
      <c r="W6" s="111"/>
    </row>
    <row r="7" spans="1:23" ht="40.25" customHeight="1" thickBot="1">
      <c r="A7" s="225" t="s">
        <v>2034</v>
      </c>
      <c r="B7" s="222"/>
      <c r="C7" s="222"/>
      <c r="D7" s="222"/>
      <c r="E7" s="222"/>
      <c r="F7" s="223"/>
      <c r="G7" s="104"/>
      <c r="I7" s="224"/>
      <c r="K7" s="104"/>
      <c r="L7" s="104"/>
      <c r="M7" s="221"/>
      <c r="N7" s="221"/>
      <c r="O7" s="250"/>
      <c r="P7" s="250"/>
      <c r="R7" s="111"/>
      <c r="S7" s="111"/>
      <c r="T7" s="111"/>
      <c r="U7" s="111"/>
      <c r="V7" s="111"/>
      <c r="W7" s="111"/>
    </row>
    <row r="8" spans="1:23" ht="47.45" customHeight="1">
      <c r="A8" s="491" t="s">
        <v>2033</v>
      </c>
      <c r="B8" s="492"/>
      <c r="C8" s="492"/>
      <c r="D8" s="492"/>
      <c r="E8" s="485" t="s">
        <v>2035</v>
      </c>
      <c r="F8" s="485"/>
      <c r="G8" s="485"/>
      <c r="H8" s="485"/>
      <c r="I8" s="485"/>
      <c r="J8" s="485"/>
      <c r="K8" s="486"/>
      <c r="L8" s="104"/>
      <c r="M8" s="221"/>
      <c r="N8" s="221"/>
      <c r="O8" s="250"/>
      <c r="P8" s="250"/>
      <c r="R8" s="111"/>
      <c r="S8" s="111"/>
      <c r="T8" s="111"/>
      <c r="U8" s="111"/>
      <c r="V8" s="111"/>
      <c r="W8" s="111"/>
    </row>
    <row r="9" spans="1:23" ht="69" customHeight="1">
      <c r="A9" s="493" t="s">
        <v>2038</v>
      </c>
      <c r="B9" s="494"/>
      <c r="C9" s="494"/>
      <c r="D9" s="494"/>
      <c r="E9" s="487" t="s">
        <v>2036</v>
      </c>
      <c r="F9" s="487"/>
      <c r="G9" s="487"/>
      <c r="H9" s="487"/>
      <c r="I9" s="487"/>
      <c r="J9" s="487"/>
      <c r="K9" s="488"/>
      <c r="L9" s="224"/>
      <c r="M9" s="106"/>
      <c r="N9" s="106"/>
      <c r="O9" s="251"/>
      <c r="P9" s="251"/>
      <c r="R9" s="111"/>
      <c r="S9" s="111"/>
      <c r="T9" s="111"/>
      <c r="U9" s="111"/>
      <c r="V9" s="111"/>
      <c r="W9" s="111"/>
    </row>
    <row r="10" spans="1:23" ht="53.45" customHeight="1" thickBot="1">
      <c r="A10" s="495" t="s">
        <v>2039</v>
      </c>
      <c r="B10" s="496"/>
      <c r="C10" s="496"/>
      <c r="D10" s="496"/>
      <c r="E10" s="489" t="s">
        <v>2037</v>
      </c>
      <c r="F10" s="489"/>
      <c r="G10" s="489"/>
      <c r="H10" s="489"/>
      <c r="I10" s="489"/>
      <c r="J10" s="489"/>
      <c r="K10" s="490"/>
      <c r="L10" s="224"/>
      <c r="M10" s="106"/>
      <c r="N10" s="106"/>
      <c r="O10" s="251"/>
      <c r="P10" s="251"/>
    </row>
    <row r="11" spans="1:23" ht="21" customHeight="1" thickBot="1">
      <c r="A11" s="169"/>
      <c r="B11" s="169"/>
      <c r="C11" s="169"/>
      <c r="D11" s="169"/>
      <c r="E11" s="169"/>
      <c r="F11" s="216"/>
      <c r="G11" s="73"/>
      <c r="H11" s="108"/>
      <c r="I11" s="73"/>
      <c r="K11" s="73"/>
      <c r="L11" s="73"/>
    </row>
    <row r="12" spans="1:23" ht="42.75" customHeight="1">
      <c r="A12" s="462"/>
      <c r="B12" s="465" t="s">
        <v>74</v>
      </c>
      <c r="C12" s="465" t="s">
        <v>27</v>
      </c>
      <c r="D12" s="468" t="s">
        <v>28</v>
      </c>
      <c r="E12" s="468"/>
      <c r="F12" s="470" t="s">
        <v>75</v>
      </c>
      <c r="G12" s="473" t="s">
        <v>30</v>
      </c>
      <c r="H12" s="456" t="s">
        <v>2021</v>
      </c>
      <c r="I12" s="457"/>
      <c r="J12" s="447" t="s">
        <v>2015</v>
      </c>
      <c r="K12" s="450" t="s">
        <v>2020</v>
      </c>
      <c r="L12" s="453" t="s">
        <v>2016</v>
      </c>
    </row>
    <row r="13" spans="1:23" ht="39" customHeight="1">
      <c r="A13" s="463"/>
      <c r="B13" s="466"/>
      <c r="C13" s="466"/>
      <c r="D13" s="469"/>
      <c r="E13" s="469"/>
      <c r="F13" s="471"/>
      <c r="G13" s="474"/>
      <c r="H13" s="458"/>
      <c r="I13" s="459"/>
      <c r="J13" s="448"/>
      <c r="K13" s="451"/>
      <c r="L13" s="454"/>
    </row>
    <row r="14" spans="1:23" ht="57.75" customHeight="1" thickBot="1">
      <c r="A14" s="464"/>
      <c r="B14" s="467"/>
      <c r="C14" s="467"/>
      <c r="D14" s="131" t="s">
        <v>31</v>
      </c>
      <c r="E14" s="131" t="s">
        <v>32</v>
      </c>
      <c r="F14" s="472"/>
      <c r="G14" s="475"/>
      <c r="H14" s="460"/>
      <c r="I14" s="461"/>
      <c r="J14" s="449"/>
      <c r="K14" s="452"/>
      <c r="L14" s="455"/>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82"/>
      <c r="I15" s="483"/>
      <c r="J15" s="254"/>
      <c r="K15" s="241" t="str">
        <f>IF(H15="","",H15*VLOOKUP(G15,【参考】数式用!$A$4:$R$54,MATCH(P15,【参考】数式用!$M$3:$R$3,0)+12,FALSE))</f>
        <v/>
      </c>
      <c r="L15" s="242" t="str">
        <f>IF(H15="","",H15*VLOOKUP(G15,【参考】数式用!$A$4:$R$54,MATCH(Q15,【参考】数式用!$M$3:$R$3,0)+12,FALSE))</f>
        <v/>
      </c>
      <c r="O15" s="252" t="e">
        <f>VLOOKUP(G15,【参考】数式用!$A$4:$F$54,6,FALSE)</f>
        <v>#N/A</v>
      </c>
      <c r="P15" s="230" t="str">
        <f>"（①＋②）/（"&amp;J15&amp;"）"</f>
        <v>（①＋②）/（）</v>
      </c>
      <c r="Q15" s="230"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41"/>
      <c r="I16" s="442"/>
      <c r="J16" s="255"/>
      <c r="K16" s="243" t="str">
        <f>IF(H16="","",H16*VLOOKUP(G16,【参考】数式用!$A$4:$R$54,MATCH(P16,【参考】数式用!$M$3:$R$3,0)+12,FALSE))</f>
        <v/>
      </c>
      <c r="L16" s="244" t="str">
        <f>IF(H16="","",H16*VLOOKUP(G16,【参考】数式用!$A$4:$R$54,MATCH(Q16,【参考】数式用!$M$3:$R$3,0)+12,FALSE))</f>
        <v/>
      </c>
      <c r="O16" s="252" t="e">
        <f>VLOOKUP(G16,【参考】数式用!$A$4:$F$54,6,FALSE)</f>
        <v>#N/A</v>
      </c>
      <c r="P16" s="230" t="str">
        <f t="shared" ref="P16:P79" si="0">"（①＋②）/（"&amp;J16&amp;"）"</f>
        <v>（①＋②）/（）</v>
      </c>
      <c r="Q16" s="230"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43"/>
      <c r="I17" s="444"/>
      <c r="J17" s="255"/>
      <c r="K17" s="243" t="str">
        <f>IF(H17="","",H17*VLOOKUP(G17,【参考】数式用!$A$4:$R$54,MATCH(P17,【参考】数式用!$M$3:$R$3,0)+12,FALSE))</f>
        <v/>
      </c>
      <c r="L17" s="244" t="str">
        <f>IF(H17="","",H17*VLOOKUP(G17,【参考】数式用!$A$4:$R$54,MATCH(Q17,【参考】数式用!$M$3:$R$3,0)+12,FALSE))</f>
        <v/>
      </c>
      <c r="O17" s="252" t="e">
        <f>VLOOKUP(G17,【参考】数式用!$A$4:$F$54,6,FALSE)</f>
        <v>#N/A</v>
      </c>
      <c r="P17" s="230" t="str">
        <f t="shared" si="0"/>
        <v>（①＋②）/（）</v>
      </c>
      <c r="Q17" s="230"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41"/>
      <c r="I18" s="442"/>
      <c r="J18" s="256"/>
      <c r="K18" s="243" t="str">
        <f>IF(H18="","",H18*VLOOKUP(G18,【参考】数式用!$A$4:$R$54,MATCH(P18,【参考】数式用!$M$3:$R$3,0)+12,FALSE))</f>
        <v/>
      </c>
      <c r="L18" s="244" t="str">
        <f>IF(H18="","",H18*VLOOKUP(G18,【参考】数式用!$A$4:$R$54,MATCH(Q18,【参考】数式用!$M$3:$R$3,0)+12,FALSE))</f>
        <v/>
      </c>
      <c r="O18" s="252" t="e">
        <f>VLOOKUP(G18,【参考】数式用!$A$4:$F$54,6,FALSE)</f>
        <v>#N/A</v>
      </c>
      <c r="P18" s="230" t="str">
        <f t="shared" si="0"/>
        <v>（①＋②）/（）</v>
      </c>
      <c r="Q18" s="230"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41"/>
      <c r="I19" s="442"/>
      <c r="J19" s="255"/>
      <c r="K19" s="245" t="str">
        <f>IF(H19="","",H19*VLOOKUP(G19,【参考】数式用!$A$4:$R$54,MATCH(P19,【参考】数式用!$M$3:$R$3,0)+12,FALSE))</f>
        <v/>
      </c>
      <c r="L19" s="246" t="str">
        <f>IF(H19="","",H19*VLOOKUP(G19,【参考】数式用!$A$4:$R$54,MATCH(Q19,【参考】数式用!$M$3:$R$3,0)+12,FALSE))</f>
        <v/>
      </c>
      <c r="O19" s="252" t="e">
        <f>VLOOKUP(G19,【参考】数式用!$A$4:$F$54,6,FALSE)</f>
        <v>#N/A</v>
      </c>
      <c r="P19" s="230" t="str">
        <f t="shared" si="0"/>
        <v>（①＋②）/（）</v>
      </c>
      <c r="Q19" s="230"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43"/>
      <c r="I20" s="444"/>
      <c r="J20" s="255"/>
      <c r="K20" s="243" t="str">
        <f>IF(H20="","",H20*VLOOKUP(G20,【参考】数式用!$A$4:$R$54,MATCH(P20,【参考】数式用!$M$3:$R$3,0)+12,FALSE))</f>
        <v/>
      </c>
      <c r="L20" s="244" t="str">
        <f>IF(H20="","",H20*VLOOKUP(G20,【参考】数式用!$A$4:$R$54,MATCH(Q20,【参考】数式用!$M$3:$R$3,0)+12,FALSE))</f>
        <v/>
      </c>
      <c r="O20" s="252" t="e">
        <f>VLOOKUP(G20,【参考】数式用!$A$4:$F$54,6,FALSE)</f>
        <v>#N/A</v>
      </c>
      <c r="P20" s="230" t="str">
        <f t="shared" si="0"/>
        <v>（①＋②）/（）</v>
      </c>
      <c r="Q20" s="230"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41"/>
      <c r="I21" s="442"/>
      <c r="J21" s="255"/>
      <c r="K21" s="243" t="str">
        <f>IF(H21="","",H21*VLOOKUP(G21,【参考】数式用!$A$4:$R$54,MATCH(P21,【参考】数式用!$M$3:$R$3,0)+12,FALSE))</f>
        <v/>
      </c>
      <c r="L21" s="244" t="str">
        <f>IF(H21="","",H21*VLOOKUP(G21,【参考】数式用!$A$4:$R$54,MATCH(Q21,【参考】数式用!$M$3:$R$3,0)+12,FALSE))</f>
        <v/>
      </c>
      <c r="O21" s="252" t="e">
        <f>VLOOKUP(G21,【参考】数式用!$A$4:$F$54,6,FALSE)</f>
        <v>#N/A</v>
      </c>
      <c r="P21" s="230" t="str">
        <f t="shared" si="0"/>
        <v>（①＋②）/（）</v>
      </c>
      <c r="Q21" s="230"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41"/>
      <c r="I22" s="442"/>
      <c r="J22" s="255"/>
      <c r="K22" s="243" t="str">
        <f>IF(H22="","",H22*VLOOKUP(G22,【参考】数式用!$A$4:$R$54,MATCH(P22,【参考】数式用!$M$3:$R$3,0)+12,FALSE))</f>
        <v/>
      </c>
      <c r="L22" s="244" t="str">
        <f>IF(H22="","",H22*VLOOKUP(G22,【参考】数式用!$A$4:$R$54,MATCH(Q22,【参考】数式用!$M$3:$R$3,0)+12,FALSE))</f>
        <v/>
      </c>
      <c r="O22" s="252" t="e">
        <f>VLOOKUP(G22,【参考】数式用!$A$4:$F$54,6,FALSE)</f>
        <v>#N/A</v>
      </c>
      <c r="P22" s="230" t="str">
        <f t="shared" si="0"/>
        <v>（①＋②）/（）</v>
      </c>
      <c r="Q22" s="230"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43"/>
      <c r="I23" s="444"/>
      <c r="J23" s="255"/>
      <c r="K23" s="243" t="str">
        <f>IF(H23="","",H23*VLOOKUP(G23,【参考】数式用!$A$4:$R$54,MATCH(P23,【参考】数式用!$M$3:$R$3,0)+12,FALSE))</f>
        <v/>
      </c>
      <c r="L23" s="244" t="str">
        <f>IF(H23="","",H23*VLOOKUP(G23,【参考】数式用!$A$4:$R$54,MATCH(Q23,【参考】数式用!$M$3:$R$3,0)+12,FALSE))</f>
        <v/>
      </c>
      <c r="O23" s="252" t="e">
        <f>VLOOKUP(G23,【参考】数式用!$A$4:$F$54,6,FALSE)</f>
        <v>#N/A</v>
      </c>
      <c r="P23" s="230" t="str">
        <f t="shared" si="0"/>
        <v>（①＋②）/（）</v>
      </c>
      <c r="Q23" s="230"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41"/>
      <c r="I24" s="442"/>
      <c r="J24" s="255"/>
      <c r="K24" s="243" t="str">
        <f>IF(H24="","",H24*VLOOKUP(G24,【参考】数式用!$A$4:$R$54,MATCH(P24,【参考】数式用!$M$3:$R$3,0)+12,FALSE))</f>
        <v/>
      </c>
      <c r="L24" s="244" t="str">
        <f>IF(H24="","",H24*VLOOKUP(G24,【参考】数式用!$A$4:$R$54,MATCH(Q24,【参考】数式用!$M$3:$R$3,0)+12,FALSE))</f>
        <v/>
      </c>
      <c r="O24" s="252" t="e">
        <f>VLOOKUP(G24,【参考】数式用!$A$4:$F$54,6,FALSE)</f>
        <v>#N/A</v>
      </c>
      <c r="P24" s="230" t="str">
        <f t="shared" si="0"/>
        <v>（①＋②）/（）</v>
      </c>
      <c r="Q24" s="230"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41"/>
      <c r="I25" s="442"/>
      <c r="J25" s="256"/>
      <c r="K25" s="243" t="str">
        <f>IF(H25="","",H25*VLOOKUP(G25,【参考】数式用!$A$4:$R$54,MATCH(P25,【参考】数式用!$M$3:$R$3,0)+12,FALSE))</f>
        <v/>
      </c>
      <c r="L25" s="244" t="str">
        <f>IF(H25="","",H25*VLOOKUP(G25,【参考】数式用!$A$4:$R$54,MATCH(Q25,【参考】数式用!$M$3:$R$3,0)+12,FALSE))</f>
        <v/>
      </c>
      <c r="O25" s="252" t="e">
        <f>VLOOKUP(G25,【参考】数式用!$A$4:$F$54,6,FALSE)</f>
        <v>#N/A</v>
      </c>
      <c r="P25" s="230" t="str">
        <f t="shared" si="0"/>
        <v>（①＋②）/（）</v>
      </c>
      <c r="Q25" s="230"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43"/>
      <c r="I26" s="444"/>
      <c r="J26" s="255"/>
      <c r="K26" s="243" t="str">
        <f>IF(H26="","",H26*VLOOKUP(G26,【参考】数式用!$A$4:$R$54,MATCH(P26,【参考】数式用!$M$3:$R$3,0)+12,FALSE))</f>
        <v/>
      </c>
      <c r="L26" s="244" t="str">
        <f>IF(H26="","",H26*VLOOKUP(G26,【参考】数式用!$A$4:$R$54,MATCH(Q26,【参考】数式用!$M$3:$R$3,0)+12,FALSE))</f>
        <v/>
      </c>
      <c r="O26" s="252" t="e">
        <f>VLOOKUP(G26,【参考】数式用!$A$4:$F$54,6,FALSE)</f>
        <v>#N/A</v>
      </c>
      <c r="P26" s="230" t="str">
        <f t="shared" si="0"/>
        <v>（①＋②）/（）</v>
      </c>
      <c r="Q26" s="230"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41"/>
      <c r="I27" s="442"/>
      <c r="J27" s="255"/>
      <c r="K27" s="243" t="str">
        <f>IF(H27="","",H27*VLOOKUP(G27,【参考】数式用!$A$4:$R$54,MATCH(P27,【参考】数式用!$M$3:$R$3,0)+12,FALSE))</f>
        <v/>
      </c>
      <c r="L27" s="244" t="str">
        <f>IF(H27="","",H27*VLOOKUP(G27,【参考】数式用!$A$4:$R$54,MATCH(Q27,【参考】数式用!$M$3:$R$3,0)+12,FALSE))</f>
        <v/>
      </c>
      <c r="O27" s="252" t="e">
        <f>VLOOKUP(G27,【参考】数式用!$A$4:$F$54,6,FALSE)</f>
        <v>#N/A</v>
      </c>
      <c r="P27" s="230" t="str">
        <f t="shared" si="0"/>
        <v>（①＋②）/（）</v>
      </c>
      <c r="Q27" s="230"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41"/>
      <c r="I28" s="442"/>
      <c r="J28" s="255"/>
      <c r="K28" s="243" t="str">
        <f>IF(H28="","",H28*VLOOKUP(G28,【参考】数式用!$A$4:$R$54,MATCH(P28,【参考】数式用!$M$3:$R$3,0)+12,FALSE))</f>
        <v/>
      </c>
      <c r="L28" s="244" t="str">
        <f>IF(H28="","",H28*VLOOKUP(G28,【参考】数式用!$A$4:$R$54,MATCH(Q28,【参考】数式用!$M$3:$R$3,0)+12,FALSE))</f>
        <v/>
      </c>
      <c r="O28" s="252" t="e">
        <f>VLOOKUP(G28,【参考】数式用!$A$4:$F$54,6,FALSE)</f>
        <v>#N/A</v>
      </c>
      <c r="P28" s="230" t="str">
        <f t="shared" si="0"/>
        <v>（①＋②）/（）</v>
      </c>
      <c r="Q28" s="230"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43"/>
      <c r="I29" s="444"/>
      <c r="J29" s="255"/>
      <c r="K29" s="243" t="str">
        <f>IF(H29="","",H29*VLOOKUP(G29,【参考】数式用!$A$4:$R$54,MATCH(P29,【参考】数式用!$M$3:$R$3,0)+12,FALSE))</f>
        <v/>
      </c>
      <c r="L29" s="244" t="str">
        <f>IF(H29="","",H29*VLOOKUP(G29,【参考】数式用!$A$4:$R$54,MATCH(Q29,【参考】数式用!$M$3:$R$3,0)+12,FALSE))</f>
        <v/>
      </c>
      <c r="O29" s="252" t="e">
        <f>VLOOKUP(G29,【参考】数式用!$A$4:$F$54,6,FALSE)</f>
        <v>#N/A</v>
      </c>
      <c r="P29" s="230" t="str">
        <f t="shared" si="0"/>
        <v>（①＋②）/（）</v>
      </c>
      <c r="Q29" s="230"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41"/>
      <c r="I30" s="442"/>
      <c r="J30" s="255"/>
      <c r="K30" s="243" t="str">
        <f>IF(H30="","",H30*VLOOKUP(G30,【参考】数式用!$A$4:$R$54,MATCH(P30,【参考】数式用!$M$3:$R$3,0)+12,FALSE))</f>
        <v/>
      </c>
      <c r="L30" s="244" t="str">
        <f>IF(H30="","",H30*VLOOKUP(G30,【参考】数式用!$A$4:$R$54,MATCH(Q30,【参考】数式用!$M$3:$R$3,0)+12,FALSE))</f>
        <v/>
      </c>
      <c r="O30" s="252" t="e">
        <f>VLOOKUP(G30,【参考】数式用!$A$4:$F$54,6,FALSE)</f>
        <v>#N/A</v>
      </c>
      <c r="P30" s="230" t="str">
        <f t="shared" si="0"/>
        <v>（①＋②）/（）</v>
      </c>
      <c r="Q30" s="230"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41"/>
      <c r="I31" s="442"/>
      <c r="J31" s="256"/>
      <c r="K31" s="243" t="str">
        <f>IF(H31="","",H31*VLOOKUP(G31,【参考】数式用!$A$4:$R$54,MATCH(P31,【参考】数式用!$M$3:$R$3,0)+12,FALSE))</f>
        <v/>
      </c>
      <c r="L31" s="244" t="str">
        <f>IF(H31="","",H31*VLOOKUP(G31,【参考】数式用!$A$4:$R$54,MATCH(Q31,【参考】数式用!$M$3:$R$3,0)+12,FALSE))</f>
        <v/>
      </c>
      <c r="O31" s="252" t="e">
        <f>VLOOKUP(G31,【参考】数式用!$A$4:$F$54,6,FALSE)</f>
        <v>#N/A</v>
      </c>
      <c r="P31" s="230" t="str">
        <f t="shared" si="0"/>
        <v>（①＋②）/（）</v>
      </c>
      <c r="Q31" s="230"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43"/>
      <c r="I32" s="444"/>
      <c r="J32" s="255"/>
      <c r="K32" s="243" t="str">
        <f>IF(H32="","",H32*VLOOKUP(G32,【参考】数式用!$A$4:$R$54,MATCH(P32,【参考】数式用!$M$3:$R$3,0)+12,FALSE))</f>
        <v/>
      </c>
      <c r="L32" s="244" t="str">
        <f>IF(H32="","",H32*VLOOKUP(G32,【参考】数式用!$A$4:$R$54,MATCH(Q32,【参考】数式用!$M$3:$R$3,0)+12,FALSE))</f>
        <v/>
      </c>
      <c r="O32" s="252" t="e">
        <f>VLOOKUP(G32,【参考】数式用!$A$4:$F$54,6,FALSE)</f>
        <v>#N/A</v>
      </c>
      <c r="P32" s="230" t="str">
        <f t="shared" si="0"/>
        <v>（①＋②）/（）</v>
      </c>
      <c r="Q32" s="230"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41"/>
      <c r="I33" s="442"/>
      <c r="J33" s="255"/>
      <c r="K33" s="243" t="str">
        <f>IF(H33="","",H33*VLOOKUP(G33,【参考】数式用!$A$4:$R$54,MATCH(P33,【参考】数式用!$M$3:$R$3,0)+12,FALSE))</f>
        <v/>
      </c>
      <c r="L33" s="244" t="str">
        <f>IF(H33="","",H33*VLOOKUP(G33,【参考】数式用!$A$4:$R$54,MATCH(Q33,【参考】数式用!$M$3:$R$3,0)+12,FALSE))</f>
        <v/>
      </c>
      <c r="O33" s="252" t="e">
        <f>VLOOKUP(G33,【参考】数式用!$A$4:$F$54,6,FALSE)</f>
        <v>#N/A</v>
      </c>
      <c r="P33" s="230" t="str">
        <f t="shared" si="0"/>
        <v>（①＋②）/（）</v>
      </c>
      <c r="Q33" s="230"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41"/>
      <c r="I34" s="442"/>
      <c r="J34" s="255"/>
      <c r="K34" s="243" t="str">
        <f>IF(H34="","",H34*VLOOKUP(G34,【参考】数式用!$A$4:$R$54,MATCH(P34,【参考】数式用!$M$3:$R$3,0)+12,FALSE))</f>
        <v/>
      </c>
      <c r="L34" s="244" t="str">
        <f>IF(H34="","",H34*VLOOKUP(G34,【参考】数式用!$A$4:$R$54,MATCH(Q34,【参考】数式用!$M$3:$R$3,0)+12,FALSE))</f>
        <v/>
      </c>
      <c r="O34" s="252" t="e">
        <f>VLOOKUP(G34,【参考】数式用!$A$4:$F$54,6,FALSE)</f>
        <v>#N/A</v>
      </c>
      <c r="P34" s="230" t="str">
        <f t="shared" si="0"/>
        <v>（①＋②）/（）</v>
      </c>
      <c r="Q34" s="230"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43"/>
      <c r="I35" s="444"/>
      <c r="J35" s="255"/>
      <c r="K35" s="243" t="str">
        <f>IF(H35="","",H35*VLOOKUP(G35,【参考】数式用!$A$4:$R$54,MATCH(P35,【参考】数式用!$M$3:$R$3,0)+12,FALSE))</f>
        <v/>
      </c>
      <c r="L35" s="244" t="str">
        <f>IF(H35="","",H35*VLOOKUP(G35,【参考】数式用!$A$4:$R$54,MATCH(Q35,【参考】数式用!$M$3:$R$3,0)+12,FALSE))</f>
        <v/>
      </c>
      <c r="O35" s="252" t="e">
        <f>VLOOKUP(G35,【参考】数式用!$A$4:$F$54,6,FALSE)</f>
        <v>#N/A</v>
      </c>
      <c r="P35" s="230" t="str">
        <f t="shared" si="0"/>
        <v>（①＋②）/（）</v>
      </c>
      <c r="Q35" s="230"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41"/>
      <c r="I36" s="442"/>
      <c r="J36" s="255"/>
      <c r="K36" s="243" t="str">
        <f>IF(H36="","",H36*VLOOKUP(G36,【参考】数式用!$A$4:$R$54,MATCH(P36,【参考】数式用!$M$3:$R$3,0)+12,FALSE))</f>
        <v/>
      </c>
      <c r="L36" s="244" t="str">
        <f>IF(H36="","",H36*VLOOKUP(G36,【参考】数式用!$A$4:$R$54,MATCH(Q36,【参考】数式用!$M$3:$R$3,0)+12,FALSE))</f>
        <v/>
      </c>
      <c r="O36" s="252" t="e">
        <f>VLOOKUP(G36,【参考】数式用!$A$4:$F$54,6,FALSE)</f>
        <v>#N/A</v>
      </c>
      <c r="P36" s="230" t="str">
        <f t="shared" si="0"/>
        <v>（①＋②）/（）</v>
      </c>
      <c r="Q36" s="230"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41"/>
      <c r="I37" s="442"/>
      <c r="J37" s="256"/>
      <c r="K37" s="243" t="str">
        <f>IF(H37="","",H37*VLOOKUP(G37,【参考】数式用!$A$4:$R$54,MATCH(P37,【参考】数式用!$M$3:$R$3,0)+12,FALSE))</f>
        <v/>
      </c>
      <c r="L37" s="244" t="str">
        <f>IF(H37="","",H37*VLOOKUP(G37,【参考】数式用!$A$4:$R$54,MATCH(Q37,【参考】数式用!$M$3:$R$3,0)+12,FALSE))</f>
        <v/>
      </c>
      <c r="O37" s="252" t="e">
        <f>VLOOKUP(G37,【参考】数式用!$A$4:$F$54,6,FALSE)</f>
        <v>#N/A</v>
      </c>
      <c r="P37" s="230" t="str">
        <f t="shared" si="0"/>
        <v>（①＋②）/（）</v>
      </c>
      <c r="Q37" s="230"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43"/>
      <c r="I38" s="444"/>
      <c r="J38" s="255"/>
      <c r="K38" s="243" t="str">
        <f>IF(H38="","",H38*VLOOKUP(G38,【参考】数式用!$A$4:$R$54,MATCH(P38,【参考】数式用!$M$3:$R$3,0)+12,FALSE))</f>
        <v/>
      </c>
      <c r="L38" s="244" t="str">
        <f>IF(H38="","",H38*VLOOKUP(G38,【参考】数式用!$A$4:$R$54,MATCH(Q38,【参考】数式用!$M$3:$R$3,0)+12,FALSE))</f>
        <v/>
      </c>
      <c r="O38" s="252" t="e">
        <f>VLOOKUP(G38,【参考】数式用!$A$4:$F$54,6,FALSE)</f>
        <v>#N/A</v>
      </c>
      <c r="P38" s="230" t="str">
        <f t="shared" si="0"/>
        <v>（①＋②）/（）</v>
      </c>
      <c r="Q38" s="230"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41"/>
      <c r="I39" s="442"/>
      <c r="J39" s="255"/>
      <c r="K39" s="243" t="str">
        <f>IF(H39="","",H39*VLOOKUP(G39,【参考】数式用!$A$4:$R$54,MATCH(P39,【参考】数式用!$M$3:$R$3,0)+12,FALSE))</f>
        <v/>
      </c>
      <c r="L39" s="244" t="str">
        <f>IF(H39="","",H39*VLOOKUP(G39,【参考】数式用!$A$4:$R$54,MATCH(Q39,【参考】数式用!$M$3:$R$3,0)+12,FALSE))</f>
        <v/>
      </c>
      <c r="O39" s="252" t="e">
        <f>VLOOKUP(G39,【参考】数式用!$A$4:$F$54,6,FALSE)</f>
        <v>#N/A</v>
      </c>
      <c r="P39" s="230" t="str">
        <f t="shared" si="0"/>
        <v>（①＋②）/（）</v>
      </c>
      <c r="Q39" s="230"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41"/>
      <c r="I40" s="442"/>
      <c r="J40" s="255"/>
      <c r="K40" s="243" t="str">
        <f>IF(H40="","",H40*VLOOKUP(G40,【参考】数式用!$A$4:$R$54,MATCH(P40,【参考】数式用!$M$3:$R$3,0)+12,FALSE))</f>
        <v/>
      </c>
      <c r="L40" s="244" t="str">
        <f>IF(H40="","",H40*VLOOKUP(G40,【参考】数式用!$A$4:$R$54,MATCH(Q40,【参考】数式用!$M$3:$R$3,0)+12,FALSE))</f>
        <v/>
      </c>
      <c r="O40" s="252" t="e">
        <f>VLOOKUP(G40,【参考】数式用!$A$4:$F$54,6,FALSE)</f>
        <v>#N/A</v>
      </c>
      <c r="P40" s="230" t="str">
        <f t="shared" si="0"/>
        <v>（①＋②）/（）</v>
      </c>
      <c r="Q40" s="230"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43"/>
      <c r="I41" s="444"/>
      <c r="J41" s="255"/>
      <c r="K41" s="243" t="str">
        <f>IF(H41="","",H41*VLOOKUP(G41,【参考】数式用!$A$4:$R$54,MATCH(P41,【参考】数式用!$M$3:$R$3,0)+12,FALSE))</f>
        <v/>
      </c>
      <c r="L41" s="244" t="str">
        <f>IF(H41="","",H41*VLOOKUP(G41,【参考】数式用!$A$4:$R$54,MATCH(Q41,【参考】数式用!$M$3:$R$3,0)+12,FALSE))</f>
        <v/>
      </c>
      <c r="O41" s="252" t="e">
        <f>VLOOKUP(G41,【参考】数式用!$A$4:$F$54,6,FALSE)</f>
        <v>#N/A</v>
      </c>
      <c r="P41" s="230" t="str">
        <f t="shared" si="0"/>
        <v>（①＋②）/（）</v>
      </c>
      <c r="Q41" s="230"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41"/>
      <c r="I42" s="442"/>
      <c r="J42" s="255"/>
      <c r="K42" s="243" t="str">
        <f>IF(H42="","",H42*VLOOKUP(G42,【参考】数式用!$A$4:$R$54,MATCH(P42,【参考】数式用!$M$3:$R$3,0)+12,FALSE))</f>
        <v/>
      </c>
      <c r="L42" s="244" t="str">
        <f>IF(H42="","",H42*VLOOKUP(G42,【参考】数式用!$A$4:$R$54,MATCH(Q42,【参考】数式用!$M$3:$R$3,0)+12,FALSE))</f>
        <v/>
      </c>
      <c r="O42" s="252" t="e">
        <f>VLOOKUP(G42,【参考】数式用!$A$4:$F$54,6,FALSE)</f>
        <v>#N/A</v>
      </c>
      <c r="P42" s="230" t="str">
        <f t="shared" si="0"/>
        <v>（①＋②）/（）</v>
      </c>
      <c r="Q42" s="230"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41"/>
      <c r="I43" s="442"/>
      <c r="J43" s="256"/>
      <c r="K43" s="243" t="str">
        <f>IF(H43="","",H43*VLOOKUP(G43,【参考】数式用!$A$4:$R$54,MATCH(P43,【参考】数式用!$M$3:$R$3,0)+12,FALSE))</f>
        <v/>
      </c>
      <c r="L43" s="244" t="str">
        <f>IF(H43="","",H43*VLOOKUP(G43,【参考】数式用!$A$4:$R$54,MATCH(Q43,【参考】数式用!$M$3:$R$3,0)+12,FALSE))</f>
        <v/>
      </c>
      <c r="O43" s="252" t="e">
        <f>VLOOKUP(G43,【参考】数式用!$A$4:$F$54,6,FALSE)</f>
        <v>#N/A</v>
      </c>
      <c r="P43" s="230" t="str">
        <f t="shared" si="0"/>
        <v>（①＋②）/（）</v>
      </c>
      <c r="Q43" s="230"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43"/>
      <c r="I44" s="444"/>
      <c r="J44" s="255"/>
      <c r="K44" s="243" t="str">
        <f>IF(H44="","",H44*VLOOKUP(G44,【参考】数式用!$A$4:$R$54,MATCH(P44,【参考】数式用!$M$3:$R$3,0)+12,FALSE))</f>
        <v/>
      </c>
      <c r="L44" s="244" t="str">
        <f>IF(H44="","",H44*VLOOKUP(G44,【参考】数式用!$A$4:$R$54,MATCH(Q44,【参考】数式用!$M$3:$R$3,0)+12,FALSE))</f>
        <v/>
      </c>
      <c r="O44" s="252" t="e">
        <f>VLOOKUP(G44,【参考】数式用!$A$4:$F$54,6,FALSE)</f>
        <v>#N/A</v>
      </c>
      <c r="P44" s="230" t="str">
        <f t="shared" si="0"/>
        <v>（①＋②）/（）</v>
      </c>
      <c r="Q44" s="230"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41"/>
      <c r="I45" s="442"/>
      <c r="J45" s="255"/>
      <c r="K45" s="243" t="str">
        <f>IF(H45="","",H45*VLOOKUP(G45,【参考】数式用!$A$4:$R$54,MATCH(P45,【参考】数式用!$M$3:$R$3,0)+12,FALSE))</f>
        <v/>
      </c>
      <c r="L45" s="244" t="str">
        <f>IF(H45="","",H45*VLOOKUP(G45,【参考】数式用!$A$4:$R$54,MATCH(Q45,【参考】数式用!$M$3:$R$3,0)+12,FALSE))</f>
        <v/>
      </c>
      <c r="O45" s="252" t="e">
        <f>VLOOKUP(G45,【参考】数式用!$A$4:$F$54,6,FALSE)</f>
        <v>#N/A</v>
      </c>
      <c r="P45" s="230" t="str">
        <f t="shared" si="0"/>
        <v>（①＋②）/（）</v>
      </c>
      <c r="Q45" s="230"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41"/>
      <c r="I46" s="442"/>
      <c r="J46" s="255"/>
      <c r="K46" s="243" t="str">
        <f>IF(H46="","",H46*VLOOKUP(G46,【参考】数式用!$A$4:$R$54,MATCH(P46,【参考】数式用!$M$3:$R$3,0)+12,FALSE))</f>
        <v/>
      </c>
      <c r="L46" s="244" t="str">
        <f>IF(H46="","",H46*VLOOKUP(G46,【参考】数式用!$A$4:$R$54,MATCH(Q46,【参考】数式用!$M$3:$R$3,0)+12,FALSE))</f>
        <v/>
      </c>
      <c r="O46" s="252" t="e">
        <f>VLOOKUP(G46,【参考】数式用!$A$4:$F$54,6,FALSE)</f>
        <v>#N/A</v>
      </c>
      <c r="P46" s="230" t="str">
        <f t="shared" si="0"/>
        <v>（①＋②）/（）</v>
      </c>
      <c r="Q46" s="230"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43"/>
      <c r="I47" s="444"/>
      <c r="J47" s="255"/>
      <c r="K47" s="243" t="str">
        <f>IF(H47="","",H47*VLOOKUP(G47,【参考】数式用!$A$4:$R$54,MATCH(P47,【参考】数式用!$M$3:$R$3,0)+12,FALSE))</f>
        <v/>
      </c>
      <c r="L47" s="244" t="str">
        <f>IF(H47="","",H47*VLOOKUP(G47,【参考】数式用!$A$4:$R$54,MATCH(Q47,【参考】数式用!$M$3:$R$3,0)+12,FALSE))</f>
        <v/>
      </c>
      <c r="O47" s="252" t="e">
        <f>VLOOKUP(G47,【参考】数式用!$A$4:$F$54,6,FALSE)</f>
        <v>#N/A</v>
      </c>
      <c r="P47" s="230" t="str">
        <f t="shared" si="0"/>
        <v>（①＋②）/（）</v>
      </c>
      <c r="Q47" s="230"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41"/>
      <c r="I48" s="442"/>
      <c r="J48" s="255"/>
      <c r="K48" s="243" t="str">
        <f>IF(H48="","",H48*VLOOKUP(G48,【参考】数式用!$A$4:$R$54,MATCH(P48,【参考】数式用!$M$3:$R$3,0)+12,FALSE))</f>
        <v/>
      </c>
      <c r="L48" s="244" t="str">
        <f>IF(H48="","",H48*VLOOKUP(G48,【参考】数式用!$A$4:$R$54,MATCH(Q48,【参考】数式用!$M$3:$R$3,0)+12,FALSE))</f>
        <v/>
      </c>
      <c r="O48" s="252" t="e">
        <f>VLOOKUP(G48,【参考】数式用!$A$4:$F$54,6,FALSE)</f>
        <v>#N/A</v>
      </c>
      <c r="P48" s="230" t="str">
        <f t="shared" si="0"/>
        <v>（①＋②）/（）</v>
      </c>
      <c r="Q48" s="230"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41"/>
      <c r="I49" s="442"/>
      <c r="J49" s="256"/>
      <c r="K49" s="243" t="str">
        <f>IF(H49="","",H49*VLOOKUP(G49,【参考】数式用!$A$4:$R$54,MATCH(P49,【参考】数式用!$M$3:$R$3,0)+12,FALSE))</f>
        <v/>
      </c>
      <c r="L49" s="244" t="str">
        <f>IF(H49="","",H49*VLOOKUP(G49,【参考】数式用!$A$4:$R$54,MATCH(Q49,【参考】数式用!$M$3:$R$3,0)+12,FALSE))</f>
        <v/>
      </c>
      <c r="O49" s="252" t="e">
        <f>VLOOKUP(G49,【参考】数式用!$A$4:$F$54,6,FALSE)</f>
        <v>#N/A</v>
      </c>
      <c r="P49" s="230" t="str">
        <f t="shared" si="0"/>
        <v>（①＋②）/（）</v>
      </c>
      <c r="Q49" s="230"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43"/>
      <c r="I50" s="444"/>
      <c r="J50" s="255"/>
      <c r="K50" s="243" t="str">
        <f>IF(H50="","",H50*VLOOKUP(G50,【参考】数式用!$A$4:$R$54,MATCH(P50,【参考】数式用!$M$3:$R$3,0)+12,FALSE))</f>
        <v/>
      </c>
      <c r="L50" s="244" t="str">
        <f>IF(H50="","",H50*VLOOKUP(G50,【参考】数式用!$A$4:$R$54,MATCH(Q50,【参考】数式用!$M$3:$R$3,0)+12,FALSE))</f>
        <v/>
      </c>
      <c r="O50" s="252" t="e">
        <f>VLOOKUP(G50,【参考】数式用!$A$4:$F$54,6,FALSE)</f>
        <v>#N/A</v>
      </c>
      <c r="P50" s="230" t="str">
        <f t="shared" si="0"/>
        <v>（①＋②）/（）</v>
      </c>
      <c r="Q50" s="230"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41"/>
      <c r="I51" s="442"/>
      <c r="J51" s="255"/>
      <c r="K51" s="243" t="str">
        <f>IF(H51="","",H51*VLOOKUP(G51,【参考】数式用!$A$4:$R$54,MATCH(P51,【参考】数式用!$M$3:$R$3,0)+12,FALSE))</f>
        <v/>
      </c>
      <c r="L51" s="244" t="str">
        <f>IF(H51="","",H51*VLOOKUP(G51,【参考】数式用!$A$4:$R$54,MATCH(Q51,【参考】数式用!$M$3:$R$3,0)+12,FALSE))</f>
        <v/>
      </c>
      <c r="O51" s="252" t="e">
        <f>VLOOKUP(G51,【参考】数式用!$A$4:$F$54,6,FALSE)</f>
        <v>#N/A</v>
      </c>
      <c r="P51" s="230" t="str">
        <f t="shared" si="0"/>
        <v>（①＋②）/（）</v>
      </c>
      <c r="Q51" s="230"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41"/>
      <c r="I52" s="442"/>
      <c r="J52" s="255"/>
      <c r="K52" s="243" t="str">
        <f>IF(H52="","",H52*VLOOKUP(G52,【参考】数式用!$A$4:$R$54,MATCH(P52,【参考】数式用!$M$3:$R$3,0)+12,FALSE))</f>
        <v/>
      </c>
      <c r="L52" s="244" t="str">
        <f>IF(H52="","",H52*VLOOKUP(G52,【参考】数式用!$A$4:$R$54,MATCH(Q52,【参考】数式用!$M$3:$R$3,0)+12,FALSE))</f>
        <v/>
      </c>
      <c r="O52" s="252" t="e">
        <f>VLOOKUP(G52,【参考】数式用!$A$4:$F$54,6,FALSE)</f>
        <v>#N/A</v>
      </c>
      <c r="P52" s="230" t="str">
        <f t="shared" si="0"/>
        <v>（①＋②）/（）</v>
      </c>
      <c r="Q52" s="230"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43"/>
      <c r="I53" s="444"/>
      <c r="J53" s="255"/>
      <c r="K53" s="243" t="str">
        <f>IF(H53="","",H53*VLOOKUP(G53,【参考】数式用!$A$4:$R$54,MATCH(P53,【参考】数式用!$M$3:$R$3,0)+12,FALSE))</f>
        <v/>
      </c>
      <c r="L53" s="244" t="str">
        <f>IF(H53="","",H53*VLOOKUP(G53,【参考】数式用!$A$4:$R$54,MATCH(Q53,【参考】数式用!$M$3:$R$3,0)+12,FALSE))</f>
        <v/>
      </c>
      <c r="O53" s="252" t="e">
        <f>VLOOKUP(G53,【参考】数式用!$A$4:$F$54,6,FALSE)</f>
        <v>#N/A</v>
      </c>
      <c r="P53" s="230" t="str">
        <f t="shared" si="0"/>
        <v>（①＋②）/（）</v>
      </c>
      <c r="Q53" s="230"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41"/>
      <c r="I54" s="442"/>
      <c r="J54" s="255"/>
      <c r="K54" s="243" t="str">
        <f>IF(H54="","",H54*VLOOKUP(G54,【参考】数式用!$A$4:$R$54,MATCH(P54,【参考】数式用!$M$3:$R$3,0)+12,FALSE))</f>
        <v/>
      </c>
      <c r="L54" s="244" t="str">
        <f>IF(H54="","",H54*VLOOKUP(G54,【参考】数式用!$A$4:$R$54,MATCH(Q54,【参考】数式用!$M$3:$R$3,0)+12,FALSE))</f>
        <v/>
      </c>
      <c r="O54" s="252" t="e">
        <f>VLOOKUP(G54,【参考】数式用!$A$4:$F$54,6,FALSE)</f>
        <v>#N/A</v>
      </c>
      <c r="P54" s="230" t="str">
        <f t="shared" si="0"/>
        <v>（①＋②）/（）</v>
      </c>
      <c r="Q54" s="230"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41"/>
      <c r="I55" s="442"/>
      <c r="J55" s="256"/>
      <c r="K55" s="243" t="str">
        <f>IF(H55="","",H55*VLOOKUP(G55,【参考】数式用!$A$4:$R$54,MATCH(P55,【参考】数式用!$M$3:$R$3,0)+12,FALSE))</f>
        <v/>
      </c>
      <c r="L55" s="244" t="str">
        <f>IF(H55="","",H55*VLOOKUP(G55,【参考】数式用!$A$4:$R$54,MATCH(Q55,【参考】数式用!$M$3:$R$3,0)+12,FALSE))</f>
        <v/>
      </c>
      <c r="O55" s="252" t="e">
        <f>VLOOKUP(G55,【参考】数式用!$A$4:$F$54,6,FALSE)</f>
        <v>#N/A</v>
      </c>
      <c r="P55" s="230" t="str">
        <f t="shared" si="0"/>
        <v>（①＋②）/（）</v>
      </c>
      <c r="Q55" s="230"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43"/>
      <c r="I56" s="444"/>
      <c r="J56" s="255"/>
      <c r="K56" s="243" t="str">
        <f>IF(H56="","",H56*VLOOKUP(G56,【参考】数式用!$A$4:$R$54,MATCH(P56,【参考】数式用!$M$3:$R$3,0)+12,FALSE))</f>
        <v/>
      </c>
      <c r="L56" s="244" t="str">
        <f>IF(H56="","",H56*VLOOKUP(G56,【参考】数式用!$A$4:$R$54,MATCH(Q56,【参考】数式用!$M$3:$R$3,0)+12,FALSE))</f>
        <v/>
      </c>
      <c r="O56" s="252" t="e">
        <f>VLOOKUP(G56,【参考】数式用!$A$4:$F$54,6,FALSE)</f>
        <v>#N/A</v>
      </c>
      <c r="P56" s="230" t="str">
        <f t="shared" si="0"/>
        <v>（①＋②）/（）</v>
      </c>
      <c r="Q56" s="230"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41"/>
      <c r="I57" s="442"/>
      <c r="J57" s="255"/>
      <c r="K57" s="243" t="str">
        <f>IF(H57="","",H57*VLOOKUP(G57,【参考】数式用!$A$4:$R$54,MATCH(P57,【参考】数式用!$M$3:$R$3,0)+12,FALSE))</f>
        <v/>
      </c>
      <c r="L57" s="244" t="str">
        <f>IF(H57="","",H57*VLOOKUP(G57,【参考】数式用!$A$4:$R$54,MATCH(Q57,【参考】数式用!$M$3:$R$3,0)+12,FALSE))</f>
        <v/>
      </c>
      <c r="O57" s="252" t="e">
        <f>VLOOKUP(G57,【参考】数式用!$A$4:$F$54,6,FALSE)</f>
        <v>#N/A</v>
      </c>
      <c r="P57" s="230" t="str">
        <f t="shared" si="0"/>
        <v>（①＋②）/（）</v>
      </c>
      <c r="Q57" s="230"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41"/>
      <c r="I58" s="442"/>
      <c r="J58" s="255"/>
      <c r="K58" s="243" t="str">
        <f>IF(H58="","",H58*VLOOKUP(G58,【参考】数式用!$A$4:$R$54,MATCH(P58,【参考】数式用!$M$3:$R$3,0)+12,FALSE))</f>
        <v/>
      </c>
      <c r="L58" s="244" t="str">
        <f>IF(H58="","",H58*VLOOKUP(G58,【参考】数式用!$A$4:$R$54,MATCH(Q58,【参考】数式用!$M$3:$R$3,0)+12,FALSE))</f>
        <v/>
      </c>
      <c r="O58" s="252" t="e">
        <f>VLOOKUP(G58,【参考】数式用!$A$4:$F$54,6,FALSE)</f>
        <v>#N/A</v>
      </c>
      <c r="P58" s="230" t="str">
        <f t="shared" si="0"/>
        <v>（①＋②）/（）</v>
      </c>
      <c r="Q58" s="230"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43"/>
      <c r="I59" s="444"/>
      <c r="J59" s="255"/>
      <c r="K59" s="243" t="str">
        <f>IF(H59="","",H59*VLOOKUP(G59,【参考】数式用!$A$4:$R$54,MATCH(P59,【参考】数式用!$M$3:$R$3,0)+12,FALSE))</f>
        <v/>
      </c>
      <c r="L59" s="244" t="str">
        <f>IF(H59="","",H59*VLOOKUP(G59,【参考】数式用!$A$4:$R$54,MATCH(Q59,【参考】数式用!$M$3:$R$3,0)+12,FALSE))</f>
        <v/>
      </c>
      <c r="O59" s="252" t="e">
        <f>VLOOKUP(G59,【参考】数式用!$A$4:$F$54,6,FALSE)</f>
        <v>#N/A</v>
      </c>
      <c r="P59" s="230" t="str">
        <f t="shared" si="0"/>
        <v>（①＋②）/（）</v>
      </c>
      <c r="Q59" s="230"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41"/>
      <c r="I60" s="442"/>
      <c r="J60" s="255"/>
      <c r="K60" s="243" t="str">
        <f>IF(H60="","",H60*VLOOKUP(G60,【参考】数式用!$A$4:$R$54,MATCH(P60,【参考】数式用!$M$3:$R$3,0)+12,FALSE))</f>
        <v/>
      </c>
      <c r="L60" s="244" t="str">
        <f>IF(H60="","",H60*VLOOKUP(G60,【参考】数式用!$A$4:$R$54,MATCH(Q60,【参考】数式用!$M$3:$R$3,0)+12,FALSE))</f>
        <v/>
      </c>
      <c r="O60" s="252" t="e">
        <f>VLOOKUP(G60,【参考】数式用!$A$4:$F$54,6,FALSE)</f>
        <v>#N/A</v>
      </c>
      <c r="P60" s="230" t="str">
        <f t="shared" si="0"/>
        <v>（①＋②）/（）</v>
      </c>
      <c r="Q60" s="230"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41"/>
      <c r="I61" s="442"/>
      <c r="J61" s="256"/>
      <c r="K61" s="243" t="str">
        <f>IF(H61="","",H61*VLOOKUP(G61,【参考】数式用!$A$4:$R$54,MATCH(P61,【参考】数式用!$M$3:$R$3,0)+12,FALSE))</f>
        <v/>
      </c>
      <c r="L61" s="244" t="str">
        <f>IF(H61="","",H61*VLOOKUP(G61,【参考】数式用!$A$4:$R$54,MATCH(Q61,【参考】数式用!$M$3:$R$3,0)+12,FALSE))</f>
        <v/>
      </c>
      <c r="O61" s="252" t="e">
        <f>VLOOKUP(G61,【参考】数式用!$A$4:$F$54,6,FALSE)</f>
        <v>#N/A</v>
      </c>
      <c r="P61" s="230" t="str">
        <f t="shared" si="0"/>
        <v>（①＋②）/（）</v>
      </c>
      <c r="Q61" s="230"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43"/>
      <c r="I62" s="444"/>
      <c r="J62" s="255"/>
      <c r="K62" s="243" t="str">
        <f>IF(H62="","",H62*VLOOKUP(G62,【参考】数式用!$A$4:$R$54,MATCH(P62,【参考】数式用!$M$3:$R$3,0)+12,FALSE))</f>
        <v/>
      </c>
      <c r="L62" s="244" t="str">
        <f>IF(H62="","",H62*VLOOKUP(G62,【参考】数式用!$A$4:$R$54,MATCH(Q62,【参考】数式用!$M$3:$R$3,0)+12,FALSE))</f>
        <v/>
      </c>
      <c r="O62" s="252" t="e">
        <f>VLOOKUP(G62,【参考】数式用!$A$4:$F$54,6,FALSE)</f>
        <v>#N/A</v>
      </c>
      <c r="P62" s="230" t="str">
        <f t="shared" si="0"/>
        <v>（①＋②）/（）</v>
      </c>
      <c r="Q62" s="230"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41"/>
      <c r="I63" s="442"/>
      <c r="J63" s="255"/>
      <c r="K63" s="243" t="str">
        <f>IF(H63="","",H63*VLOOKUP(G63,【参考】数式用!$A$4:$R$54,MATCH(P63,【参考】数式用!$M$3:$R$3,0)+12,FALSE))</f>
        <v/>
      </c>
      <c r="L63" s="244" t="str">
        <f>IF(H63="","",H63*VLOOKUP(G63,【参考】数式用!$A$4:$R$54,MATCH(Q63,【参考】数式用!$M$3:$R$3,0)+12,FALSE))</f>
        <v/>
      </c>
      <c r="O63" s="252" t="e">
        <f>VLOOKUP(G63,【参考】数式用!$A$4:$F$54,6,FALSE)</f>
        <v>#N/A</v>
      </c>
      <c r="P63" s="230" t="str">
        <f t="shared" si="0"/>
        <v>（①＋②）/（）</v>
      </c>
      <c r="Q63" s="230"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41"/>
      <c r="I64" s="442"/>
      <c r="J64" s="255"/>
      <c r="K64" s="243" t="str">
        <f>IF(H64="","",H64*VLOOKUP(G64,【参考】数式用!$A$4:$R$54,MATCH(P64,【参考】数式用!$M$3:$R$3,0)+12,FALSE))</f>
        <v/>
      </c>
      <c r="L64" s="244" t="str">
        <f>IF(H64="","",H64*VLOOKUP(G64,【参考】数式用!$A$4:$R$54,MATCH(Q64,【参考】数式用!$M$3:$R$3,0)+12,FALSE))</f>
        <v/>
      </c>
      <c r="O64" s="252" t="e">
        <f>VLOOKUP(G64,【参考】数式用!$A$4:$F$54,6,FALSE)</f>
        <v>#N/A</v>
      </c>
      <c r="P64" s="230" t="str">
        <f t="shared" si="0"/>
        <v>（①＋②）/（）</v>
      </c>
      <c r="Q64" s="230"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43"/>
      <c r="I65" s="444"/>
      <c r="J65" s="255"/>
      <c r="K65" s="243" t="str">
        <f>IF(H65="","",H65*VLOOKUP(G65,【参考】数式用!$A$4:$R$54,MATCH(P65,【参考】数式用!$M$3:$R$3,0)+12,FALSE))</f>
        <v/>
      </c>
      <c r="L65" s="244" t="str">
        <f>IF(H65="","",H65*VLOOKUP(G65,【参考】数式用!$A$4:$R$54,MATCH(Q65,【参考】数式用!$M$3:$R$3,0)+12,FALSE))</f>
        <v/>
      </c>
      <c r="O65" s="252" t="e">
        <f>VLOOKUP(G65,【参考】数式用!$A$4:$F$54,6,FALSE)</f>
        <v>#N/A</v>
      </c>
      <c r="P65" s="230" t="str">
        <f t="shared" si="0"/>
        <v>（①＋②）/（）</v>
      </c>
      <c r="Q65" s="230"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41"/>
      <c r="I66" s="442"/>
      <c r="J66" s="255"/>
      <c r="K66" s="243" t="str">
        <f>IF(H66="","",H66*VLOOKUP(G66,【参考】数式用!$A$4:$R$54,MATCH(P66,【参考】数式用!$M$3:$R$3,0)+12,FALSE))</f>
        <v/>
      </c>
      <c r="L66" s="244" t="str">
        <f>IF(H66="","",H66*VLOOKUP(G66,【参考】数式用!$A$4:$R$54,MATCH(Q66,【参考】数式用!$M$3:$R$3,0)+12,FALSE))</f>
        <v/>
      </c>
      <c r="O66" s="252" t="e">
        <f>VLOOKUP(G66,【参考】数式用!$A$4:$F$54,6,FALSE)</f>
        <v>#N/A</v>
      </c>
      <c r="P66" s="230" t="str">
        <f t="shared" si="0"/>
        <v>（①＋②）/（）</v>
      </c>
      <c r="Q66" s="230"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41"/>
      <c r="I67" s="442"/>
      <c r="J67" s="255"/>
      <c r="K67" s="243" t="str">
        <f>IF(H67="","",H67*VLOOKUP(G67,【参考】数式用!$A$4:$R$54,MATCH(P67,【参考】数式用!$M$3:$R$3,0)+12,FALSE))</f>
        <v/>
      </c>
      <c r="L67" s="244" t="str">
        <f>IF(H67="","",H67*VLOOKUP(G67,【参考】数式用!$A$4:$R$54,MATCH(Q67,【参考】数式用!$M$3:$R$3,0)+12,FALSE))</f>
        <v/>
      </c>
      <c r="O67" s="252" t="e">
        <f>VLOOKUP(G67,【参考】数式用!$A$4:$F$54,6,FALSE)</f>
        <v>#N/A</v>
      </c>
      <c r="P67" s="230" t="str">
        <f t="shared" si="0"/>
        <v>（①＋②）/（）</v>
      </c>
      <c r="Q67" s="230"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43"/>
      <c r="I68" s="444"/>
      <c r="J68" s="255"/>
      <c r="K68" s="243" t="str">
        <f>IF(H68="","",H68*VLOOKUP(G68,【参考】数式用!$A$4:$R$54,MATCH(P68,【参考】数式用!$M$3:$R$3,0)+12,FALSE))</f>
        <v/>
      </c>
      <c r="L68" s="244" t="str">
        <f>IF(H68="","",H68*VLOOKUP(G68,【参考】数式用!$A$4:$R$54,MATCH(Q68,【参考】数式用!$M$3:$R$3,0)+12,FALSE))</f>
        <v/>
      </c>
      <c r="O68" s="252" t="e">
        <f>VLOOKUP(G68,【参考】数式用!$A$4:$F$54,6,FALSE)</f>
        <v>#N/A</v>
      </c>
      <c r="P68" s="230" t="str">
        <f t="shared" si="0"/>
        <v>（①＋②）/（）</v>
      </c>
      <c r="Q68" s="230"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41"/>
      <c r="I69" s="442"/>
      <c r="J69" s="255"/>
      <c r="K69" s="243" t="str">
        <f>IF(H69="","",H69*VLOOKUP(G69,【参考】数式用!$A$4:$R$54,MATCH(P69,【参考】数式用!$M$3:$R$3,0)+12,FALSE))</f>
        <v/>
      </c>
      <c r="L69" s="244" t="str">
        <f>IF(H69="","",H69*VLOOKUP(G69,【参考】数式用!$A$4:$R$54,MATCH(Q69,【参考】数式用!$M$3:$R$3,0)+12,FALSE))</f>
        <v/>
      </c>
      <c r="O69" s="252" t="e">
        <f>VLOOKUP(G69,【参考】数式用!$A$4:$F$54,6,FALSE)</f>
        <v>#N/A</v>
      </c>
      <c r="P69" s="230" t="str">
        <f t="shared" si="0"/>
        <v>（①＋②）/（）</v>
      </c>
      <c r="Q69" s="230"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41"/>
      <c r="I70" s="442"/>
      <c r="J70" s="255"/>
      <c r="K70" s="243" t="str">
        <f>IF(H70="","",H70*VLOOKUP(G70,【参考】数式用!$A$4:$R$54,MATCH(P70,【参考】数式用!$M$3:$R$3,0)+12,FALSE))</f>
        <v/>
      </c>
      <c r="L70" s="244" t="str">
        <f>IF(H70="","",H70*VLOOKUP(G70,【参考】数式用!$A$4:$R$54,MATCH(Q70,【参考】数式用!$M$3:$R$3,0)+12,FALSE))</f>
        <v/>
      </c>
      <c r="O70" s="252" t="e">
        <f>VLOOKUP(G70,【参考】数式用!$A$4:$F$54,6,FALSE)</f>
        <v>#N/A</v>
      </c>
      <c r="P70" s="230" t="str">
        <f t="shared" si="0"/>
        <v>（①＋②）/（）</v>
      </c>
      <c r="Q70" s="230"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43"/>
      <c r="I71" s="444"/>
      <c r="J71" s="255"/>
      <c r="K71" s="243" t="str">
        <f>IF(H71="","",H71*VLOOKUP(G71,【参考】数式用!$A$4:$R$54,MATCH(P71,【参考】数式用!$M$3:$R$3,0)+12,FALSE))</f>
        <v/>
      </c>
      <c r="L71" s="244" t="str">
        <f>IF(H71="","",H71*VLOOKUP(G71,【参考】数式用!$A$4:$R$54,MATCH(Q71,【参考】数式用!$M$3:$R$3,0)+12,FALSE))</f>
        <v/>
      </c>
      <c r="O71" s="252" t="e">
        <f>VLOOKUP(G71,【参考】数式用!$A$4:$F$54,6,FALSE)</f>
        <v>#N/A</v>
      </c>
      <c r="P71" s="230" t="str">
        <f t="shared" si="0"/>
        <v>（①＋②）/（）</v>
      </c>
      <c r="Q71" s="230"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41"/>
      <c r="I72" s="442"/>
      <c r="J72" s="255"/>
      <c r="K72" s="243" t="str">
        <f>IF(H72="","",H72*VLOOKUP(G72,【参考】数式用!$A$4:$R$54,MATCH(P72,【参考】数式用!$M$3:$R$3,0)+12,FALSE))</f>
        <v/>
      </c>
      <c r="L72" s="244" t="str">
        <f>IF(H72="","",H72*VLOOKUP(G72,【参考】数式用!$A$4:$R$54,MATCH(Q72,【参考】数式用!$M$3:$R$3,0)+12,FALSE))</f>
        <v/>
      </c>
      <c r="O72" s="252" t="e">
        <f>VLOOKUP(G72,【参考】数式用!$A$4:$F$54,6,FALSE)</f>
        <v>#N/A</v>
      </c>
      <c r="P72" s="230" t="str">
        <f t="shared" si="0"/>
        <v>（①＋②）/（）</v>
      </c>
      <c r="Q72" s="230"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41"/>
      <c r="I73" s="442"/>
      <c r="J73" s="255"/>
      <c r="K73" s="243" t="str">
        <f>IF(H73="","",H73*VLOOKUP(G73,【参考】数式用!$A$4:$R$54,MATCH(P73,【参考】数式用!$M$3:$R$3,0)+12,FALSE))</f>
        <v/>
      </c>
      <c r="L73" s="244" t="str">
        <f>IF(H73="","",H73*VLOOKUP(G73,【参考】数式用!$A$4:$R$54,MATCH(Q73,【参考】数式用!$M$3:$R$3,0)+12,FALSE))</f>
        <v/>
      </c>
      <c r="O73" s="252" t="e">
        <f>VLOOKUP(G73,【参考】数式用!$A$4:$F$54,6,FALSE)</f>
        <v>#N/A</v>
      </c>
      <c r="P73" s="230" t="str">
        <f t="shared" si="0"/>
        <v>（①＋②）/（）</v>
      </c>
      <c r="Q73" s="230"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43"/>
      <c r="I74" s="444"/>
      <c r="J74" s="255"/>
      <c r="K74" s="243" t="str">
        <f>IF(H74="","",H74*VLOOKUP(G74,【参考】数式用!$A$4:$R$54,MATCH(P74,【参考】数式用!$M$3:$R$3,0)+12,FALSE))</f>
        <v/>
      </c>
      <c r="L74" s="244" t="str">
        <f>IF(H74="","",H74*VLOOKUP(G74,【参考】数式用!$A$4:$R$54,MATCH(Q74,【参考】数式用!$M$3:$R$3,0)+12,FALSE))</f>
        <v/>
      </c>
      <c r="O74" s="252" t="e">
        <f>VLOOKUP(G74,【参考】数式用!$A$4:$F$54,6,FALSE)</f>
        <v>#N/A</v>
      </c>
      <c r="P74" s="230" t="str">
        <f t="shared" si="0"/>
        <v>（①＋②）/（）</v>
      </c>
      <c r="Q74" s="230"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41"/>
      <c r="I75" s="442"/>
      <c r="J75" s="255"/>
      <c r="K75" s="243" t="str">
        <f>IF(H75="","",H75*VLOOKUP(G75,【参考】数式用!$A$4:$R$54,MATCH(P75,【参考】数式用!$M$3:$R$3,0)+12,FALSE))</f>
        <v/>
      </c>
      <c r="L75" s="244" t="str">
        <f>IF(H75="","",H75*VLOOKUP(G75,【参考】数式用!$A$4:$R$54,MATCH(Q75,【参考】数式用!$M$3:$R$3,0)+12,FALSE))</f>
        <v/>
      </c>
      <c r="O75" s="252" t="e">
        <f>VLOOKUP(G75,【参考】数式用!$A$4:$F$54,6,FALSE)</f>
        <v>#N/A</v>
      </c>
      <c r="P75" s="230" t="str">
        <f t="shared" si="0"/>
        <v>（①＋②）/（）</v>
      </c>
      <c r="Q75" s="230"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39"/>
      <c r="I76" s="440"/>
      <c r="J76" s="255"/>
      <c r="K76" s="243" t="str">
        <f>IF(H76="","",H76*VLOOKUP(G76,【参考】数式用!$A$4:$R$54,MATCH(P76,【参考】数式用!$M$3:$R$3,0)+12,FALSE))</f>
        <v/>
      </c>
      <c r="L76" s="244" t="str">
        <f>IF(H76="","",H76*VLOOKUP(G76,【参考】数式用!$A$4:$R$54,MATCH(Q76,【参考】数式用!$M$3:$R$3,0)+12,FALSE))</f>
        <v/>
      </c>
      <c r="O76" s="252" t="e">
        <f>VLOOKUP(G76,【参考】数式用!$A$4:$F$54,6,FALSE)</f>
        <v>#N/A</v>
      </c>
      <c r="P76" s="230" t="str">
        <f t="shared" si="0"/>
        <v>（①＋②）/（）</v>
      </c>
      <c r="Q76" s="230"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39"/>
      <c r="I77" s="440"/>
      <c r="J77" s="255"/>
      <c r="K77" s="243" t="str">
        <f>IF(H77="","",H77*VLOOKUP(G77,【参考】数式用!$A$4:$R$54,MATCH(P77,【参考】数式用!$M$3:$R$3,0)+12,FALSE))</f>
        <v/>
      </c>
      <c r="L77" s="244" t="str">
        <f>IF(H77="","",H77*VLOOKUP(G77,【参考】数式用!$A$4:$R$54,MATCH(Q77,【参考】数式用!$M$3:$R$3,0)+12,FALSE))</f>
        <v/>
      </c>
      <c r="O77" s="252" t="e">
        <f>VLOOKUP(G77,【参考】数式用!$A$4:$F$54,6,FALSE)</f>
        <v>#N/A</v>
      </c>
      <c r="P77" s="230" t="str">
        <f t="shared" si="0"/>
        <v>（①＋②）/（）</v>
      </c>
      <c r="Q77" s="230"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39"/>
      <c r="I78" s="440"/>
      <c r="J78" s="255"/>
      <c r="K78" s="243" t="str">
        <f>IF(H78="","",H78*VLOOKUP(G78,【参考】数式用!$A$4:$R$54,MATCH(P78,【参考】数式用!$M$3:$R$3,0)+12,FALSE))</f>
        <v/>
      </c>
      <c r="L78" s="244" t="str">
        <f>IF(H78="","",H78*VLOOKUP(G78,【参考】数式用!$A$4:$R$54,MATCH(Q78,【参考】数式用!$M$3:$R$3,0)+12,FALSE))</f>
        <v/>
      </c>
      <c r="O78" s="252" t="e">
        <f>VLOOKUP(G78,【参考】数式用!$A$4:$F$54,6,FALSE)</f>
        <v>#N/A</v>
      </c>
      <c r="P78" s="230" t="str">
        <f t="shared" si="0"/>
        <v>（①＋②）/（）</v>
      </c>
      <c r="Q78" s="230"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39"/>
      <c r="I79" s="440"/>
      <c r="J79" s="255"/>
      <c r="K79" s="243" t="str">
        <f>IF(H79="","",H79*VLOOKUP(G79,【参考】数式用!$A$4:$R$54,MATCH(P79,【参考】数式用!$M$3:$R$3,0)+12,FALSE))</f>
        <v/>
      </c>
      <c r="L79" s="244" t="str">
        <f>IF(H79="","",H79*VLOOKUP(G79,【参考】数式用!$A$4:$R$54,MATCH(Q79,【参考】数式用!$M$3:$R$3,0)+12,FALSE))</f>
        <v/>
      </c>
      <c r="O79" s="252" t="e">
        <f>VLOOKUP(G79,【参考】数式用!$A$4:$F$54,6,FALSE)</f>
        <v>#N/A</v>
      </c>
      <c r="P79" s="230" t="str">
        <f t="shared" si="0"/>
        <v>（①＋②）/（）</v>
      </c>
      <c r="Q79" s="230"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39"/>
      <c r="I80" s="440"/>
      <c r="J80" s="255"/>
      <c r="K80" s="243" t="str">
        <f>IF(H80="","",H80*VLOOKUP(G80,【参考】数式用!$A$4:$R$54,MATCH(P80,【参考】数式用!$M$3:$R$3,0)+12,FALSE))</f>
        <v/>
      </c>
      <c r="L80" s="244" t="str">
        <f>IF(H80="","",H80*VLOOKUP(G80,【参考】数式用!$A$4:$R$54,MATCH(Q80,【参考】数式用!$M$3:$R$3,0)+12,FALSE))</f>
        <v/>
      </c>
      <c r="O80" s="252" t="e">
        <f>VLOOKUP(G80,【参考】数式用!$A$4:$F$54,6,FALSE)</f>
        <v>#N/A</v>
      </c>
      <c r="P80" s="230" t="str">
        <f t="shared" ref="P80:P114" si="3">"（①＋②）/（"&amp;J80&amp;"）"</f>
        <v>（①＋②）/（）</v>
      </c>
      <c r="Q80" s="230"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39"/>
      <c r="I81" s="440"/>
      <c r="J81" s="255"/>
      <c r="K81" s="243" t="str">
        <f>IF(H81="","",H81*VLOOKUP(G81,【参考】数式用!$A$4:$R$54,MATCH(P81,【参考】数式用!$M$3:$R$3,0)+12,FALSE))</f>
        <v/>
      </c>
      <c r="L81" s="244" t="str">
        <f>IF(H81="","",H81*VLOOKUP(G81,【参考】数式用!$A$4:$R$54,MATCH(Q81,【参考】数式用!$M$3:$R$3,0)+12,FALSE))</f>
        <v/>
      </c>
      <c r="O81" s="252" t="e">
        <f>VLOOKUP(G81,【参考】数式用!$A$4:$F$54,6,FALSE)</f>
        <v>#N/A</v>
      </c>
      <c r="P81" s="230" t="str">
        <f t="shared" si="3"/>
        <v>（①＋②）/（）</v>
      </c>
      <c r="Q81" s="230"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39"/>
      <c r="I82" s="440"/>
      <c r="J82" s="255"/>
      <c r="K82" s="243" t="str">
        <f>IF(H82="","",H82*VLOOKUP(G82,【参考】数式用!$A$4:$R$54,MATCH(P82,【参考】数式用!$M$3:$R$3,0)+12,FALSE))</f>
        <v/>
      </c>
      <c r="L82" s="244" t="str">
        <f>IF(H82="","",H82*VLOOKUP(G82,【参考】数式用!$A$4:$R$54,MATCH(Q82,【参考】数式用!$M$3:$R$3,0)+12,FALSE))</f>
        <v/>
      </c>
      <c r="O82" s="252" t="e">
        <f>VLOOKUP(G82,【参考】数式用!$A$4:$F$54,6,FALSE)</f>
        <v>#N/A</v>
      </c>
      <c r="P82" s="230" t="str">
        <f t="shared" si="3"/>
        <v>（①＋②）/（）</v>
      </c>
      <c r="Q82" s="230"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39"/>
      <c r="I83" s="440"/>
      <c r="J83" s="255"/>
      <c r="K83" s="243" t="str">
        <f>IF(H83="","",H83*VLOOKUP(G83,【参考】数式用!$A$4:$R$54,MATCH(P83,【参考】数式用!$M$3:$R$3,0)+12,FALSE))</f>
        <v/>
      </c>
      <c r="L83" s="244" t="str">
        <f>IF(H83="","",H83*VLOOKUP(G83,【参考】数式用!$A$4:$R$54,MATCH(Q83,【参考】数式用!$M$3:$R$3,0)+12,FALSE))</f>
        <v/>
      </c>
      <c r="O83" s="252" t="e">
        <f>VLOOKUP(G83,【参考】数式用!$A$4:$F$54,6,FALSE)</f>
        <v>#N/A</v>
      </c>
      <c r="P83" s="230" t="str">
        <f t="shared" si="3"/>
        <v>（①＋②）/（）</v>
      </c>
      <c r="Q83" s="230"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39"/>
      <c r="I84" s="440"/>
      <c r="J84" s="255"/>
      <c r="K84" s="243" t="str">
        <f>IF(H84="","",H84*VLOOKUP(G84,【参考】数式用!$A$4:$R$54,MATCH(P84,【参考】数式用!$M$3:$R$3,0)+12,FALSE))</f>
        <v/>
      </c>
      <c r="L84" s="244" t="str">
        <f>IF(H84="","",H84*VLOOKUP(G84,【参考】数式用!$A$4:$R$54,MATCH(Q84,【参考】数式用!$M$3:$R$3,0)+12,FALSE))</f>
        <v/>
      </c>
      <c r="O84" s="252" t="e">
        <f>VLOOKUP(G84,【参考】数式用!$A$4:$F$54,6,FALSE)</f>
        <v>#N/A</v>
      </c>
      <c r="P84" s="230" t="str">
        <f t="shared" si="3"/>
        <v>（①＋②）/（）</v>
      </c>
      <c r="Q84" s="230"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39"/>
      <c r="I85" s="440"/>
      <c r="J85" s="255"/>
      <c r="K85" s="243" t="str">
        <f>IF(H85="","",H85*VLOOKUP(G85,【参考】数式用!$A$4:$R$54,MATCH(P85,【参考】数式用!$M$3:$R$3,0)+12,FALSE))</f>
        <v/>
      </c>
      <c r="L85" s="244" t="str">
        <f>IF(H85="","",H85*VLOOKUP(G85,【参考】数式用!$A$4:$R$54,MATCH(Q85,【参考】数式用!$M$3:$R$3,0)+12,FALSE))</f>
        <v/>
      </c>
      <c r="O85" s="252" t="e">
        <f>VLOOKUP(G85,【参考】数式用!$A$4:$F$54,6,FALSE)</f>
        <v>#N/A</v>
      </c>
      <c r="P85" s="230" t="str">
        <f t="shared" si="3"/>
        <v>（①＋②）/（）</v>
      </c>
      <c r="Q85" s="230"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39"/>
      <c r="I86" s="440"/>
      <c r="J86" s="255"/>
      <c r="K86" s="243" t="str">
        <f>IF(H86="","",H86*VLOOKUP(G86,【参考】数式用!$A$4:$R$54,MATCH(P86,【参考】数式用!$M$3:$R$3,0)+12,FALSE))</f>
        <v/>
      </c>
      <c r="L86" s="244" t="str">
        <f>IF(H86="","",H86*VLOOKUP(G86,【参考】数式用!$A$4:$R$54,MATCH(Q86,【参考】数式用!$M$3:$R$3,0)+12,FALSE))</f>
        <v/>
      </c>
      <c r="O86" s="252" t="e">
        <f>VLOOKUP(G86,【参考】数式用!$A$4:$F$54,6,FALSE)</f>
        <v>#N/A</v>
      </c>
      <c r="P86" s="230" t="str">
        <f t="shared" si="3"/>
        <v>（①＋②）/（）</v>
      </c>
      <c r="Q86" s="230"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39"/>
      <c r="I87" s="440"/>
      <c r="J87" s="255"/>
      <c r="K87" s="243" t="str">
        <f>IF(H87="","",H87*VLOOKUP(G87,【参考】数式用!$A$4:$R$54,MATCH(P87,【参考】数式用!$M$3:$R$3,0)+12,FALSE))</f>
        <v/>
      </c>
      <c r="L87" s="244" t="str">
        <f>IF(H87="","",H87*VLOOKUP(G87,【参考】数式用!$A$4:$R$54,MATCH(Q87,【参考】数式用!$M$3:$R$3,0)+12,FALSE))</f>
        <v/>
      </c>
      <c r="O87" s="252" t="e">
        <f>VLOOKUP(G87,【参考】数式用!$A$4:$F$54,6,FALSE)</f>
        <v>#N/A</v>
      </c>
      <c r="P87" s="230" t="str">
        <f t="shared" si="3"/>
        <v>（①＋②）/（）</v>
      </c>
      <c r="Q87" s="230"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39"/>
      <c r="I88" s="440"/>
      <c r="J88" s="255"/>
      <c r="K88" s="243" t="str">
        <f>IF(H88="","",H88*VLOOKUP(G88,【参考】数式用!$A$4:$R$54,MATCH(P88,【参考】数式用!$M$3:$R$3,0)+12,FALSE))</f>
        <v/>
      </c>
      <c r="L88" s="244" t="str">
        <f>IF(H88="","",H88*VLOOKUP(G88,【参考】数式用!$A$4:$R$54,MATCH(Q88,【参考】数式用!$M$3:$R$3,0)+12,FALSE))</f>
        <v/>
      </c>
      <c r="O88" s="252" t="e">
        <f>VLOOKUP(G88,【参考】数式用!$A$4:$F$54,6,FALSE)</f>
        <v>#N/A</v>
      </c>
      <c r="P88" s="230" t="str">
        <f t="shared" si="3"/>
        <v>（①＋②）/（）</v>
      </c>
      <c r="Q88" s="230"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39"/>
      <c r="I89" s="440"/>
      <c r="J89" s="255"/>
      <c r="K89" s="243" t="str">
        <f>IF(H89="","",H89*VLOOKUP(G89,【参考】数式用!$A$4:$R$54,MATCH(P89,【参考】数式用!$M$3:$R$3,0)+12,FALSE))</f>
        <v/>
      </c>
      <c r="L89" s="244" t="str">
        <f>IF(H89="","",H89*VLOOKUP(G89,【参考】数式用!$A$4:$R$54,MATCH(Q89,【参考】数式用!$M$3:$R$3,0)+12,FALSE))</f>
        <v/>
      </c>
      <c r="O89" s="252" t="e">
        <f>VLOOKUP(G89,【参考】数式用!$A$4:$F$54,6,FALSE)</f>
        <v>#N/A</v>
      </c>
      <c r="P89" s="230" t="str">
        <f t="shared" si="3"/>
        <v>（①＋②）/（）</v>
      </c>
      <c r="Q89" s="230"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39"/>
      <c r="I90" s="440"/>
      <c r="J90" s="255"/>
      <c r="K90" s="243" t="str">
        <f>IF(H90="","",H90*VLOOKUP(G90,【参考】数式用!$A$4:$R$54,MATCH(P90,【参考】数式用!$M$3:$R$3,0)+12,FALSE))</f>
        <v/>
      </c>
      <c r="L90" s="244" t="str">
        <f>IF(H90="","",H90*VLOOKUP(G90,【参考】数式用!$A$4:$R$54,MATCH(Q90,【参考】数式用!$M$3:$R$3,0)+12,FALSE))</f>
        <v/>
      </c>
      <c r="O90" s="252" t="e">
        <f>VLOOKUP(G90,【参考】数式用!$A$4:$F$54,6,FALSE)</f>
        <v>#N/A</v>
      </c>
      <c r="P90" s="230" t="str">
        <f t="shared" si="3"/>
        <v>（①＋②）/（）</v>
      </c>
      <c r="Q90" s="230"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39"/>
      <c r="I91" s="440"/>
      <c r="J91" s="255"/>
      <c r="K91" s="243" t="str">
        <f>IF(H91="","",H91*VLOOKUP(G91,【参考】数式用!$A$4:$R$54,MATCH(P91,【参考】数式用!$M$3:$R$3,0)+12,FALSE))</f>
        <v/>
      </c>
      <c r="L91" s="244" t="str">
        <f>IF(H91="","",H91*VLOOKUP(G91,【参考】数式用!$A$4:$R$54,MATCH(Q91,【参考】数式用!$M$3:$R$3,0)+12,FALSE))</f>
        <v/>
      </c>
      <c r="O91" s="252" t="e">
        <f>VLOOKUP(G91,【参考】数式用!$A$4:$F$54,6,FALSE)</f>
        <v>#N/A</v>
      </c>
      <c r="P91" s="230" t="str">
        <f t="shared" si="3"/>
        <v>（①＋②）/（）</v>
      </c>
      <c r="Q91" s="230"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39"/>
      <c r="I92" s="440"/>
      <c r="J92" s="255"/>
      <c r="K92" s="243" t="str">
        <f>IF(H92="","",H92*VLOOKUP(G92,【参考】数式用!$A$4:$R$54,MATCH(P92,【参考】数式用!$M$3:$R$3,0)+12,FALSE))</f>
        <v/>
      </c>
      <c r="L92" s="244" t="str">
        <f>IF(H92="","",H92*VLOOKUP(G92,【参考】数式用!$A$4:$R$54,MATCH(Q92,【参考】数式用!$M$3:$R$3,0)+12,FALSE))</f>
        <v/>
      </c>
      <c r="O92" s="252" t="e">
        <f>VLOOKUP(G92,【参考】数式用!$A$4:$F$54,6,FALSE)</f>
        <v>#N/A</v>
      </c>
      <c r="P92" s="230" t="str">
        <f t="shared" si="3"/>
        <v>（①＋②）/（）</v>
      </c>
      <c r="Q92" s="230"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39"/>
      <c r="I93" s="440"/>
      <c r="J93" s="255"/>
      <c r="K93" s="243" t="str">
        <f>IF(H93="","",H93*VLOOKUP(G93,【参考】数式用!$A$4:$R$54,MATCH(P93,【参考】数式用!$M$3:$R$3,0)+12,FALSE))</f>
        <v/>
      </c>
      <c r="L93" s="244" t="str">
        <f>IF(H93="","",H93*VLOOKUP(G93,【参考】数式用!$A$4:$R$54,MATCH(Q93,【参考】数式用!$M$3:$R$3,0)+12,FALSE))</f>
        <v/>
      </c>
      <c r="O93" s="252" t="e">
        <f>VLOOKUP(G93,【参考】数式用!$A$4:$F$54,6,FALSE)</f>
        <v>#N/A</v>
      </c>
      <c r="P93" s="230" t="str">
        <f t="shared" si="3"/>
        <v>（①＋②）/（）</v>
      </c>
      <c r="Q93" s="230"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39"/>
      <c r="I94" s="440"/>
      <c r="J94" s="255"/>
      <c r="K94" s="243" t="str">
        <f>IF(H94="","",H94*VLOOKUP(G94,【参考】数式用!$A$4:$R$54,MATCH(P94,【参考】数式用!$M$3:$R$3,0)+12,FALSE))</f>
        <v/>
      </c>
      <c r="L94" s="244" t="str">
        <f>IF(H94="","",H94*VLOOKUP(G94,【参考】数式用!$A$4:$R$54,MATCH(Q94,【参考】数式用!$M$3:$R$3,0)+12,FALSE))</f>
        <v/>
      </c>
      <c r="O94" s="252" t="e">
        <f>VLOOKUP(G94,【参考】数式用!$A$4:$F$54,6,FALSE)</f>
        <v>#N/A</v>
      </c>
      <c r="P94" s="230" t="str">
        <f t="shared" si="3"/>
        <v>（①＋②）/（）</v>
      </c>
      <c r="Q94" s="230"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39"/>
      <c r="I95" s="440"/>
      <c r="J95" s="255"/>
      <c r="K95" s="243" t="str">
        <f>IF(H95="","",H95*VLOOKUP(G95,【参考】数式用!$A$4:$R$54,MATCH(P95,【参考】数式用!$M$3:$R$3,0)+12,FALSE))</f>
        <v/>
      </c>
      <c r="L95" s="244" t="str">
        <f>IF(H95="","",H95*VLOOKUP(G95,【参考】数式用!$A$4:$R$54,MATCH(Q95,【参考】数式用!$M$3:$R$3,0)+12,FALSE))</f>
        <v/>
      </c>
      <c r="O95" s="252" t="e">
        <f>VLOOKUP(G95,【参考】数式用!$A$4:$F$54,6,FALSE)</f>
        <v>#N/A</v>
      </c>
      <c r="P95" s="230" t="str">
        <f t="shared" si="3"/>
        <v>（①＋②）/（）</v>
      </c>
      <c r="Q95" s="230"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39"/>
      <c r="I96" s="440"/>
      <c r="J96" s="255"/>
      <c r="K96" s="243" t="str">
        <f>IF(H96="","",H96*VLOOKUP(G96,【参考】数式用!$A$4:$R$54,MATCH(P96,【参考】数式用!$M$3:$R$3,0)+12,FALSE))</f>
        <v/>
      </c>
      <c r="L96" s="244" t="str">
        <f>IF(H96="","",H96*VLOOKUP(G96,【参考】数式用!$A$4:$R$54,MATCH(Q96,【参考】数式用!$M$3:$R$3,0)+12,FALSE))</f>
        <v/>
      </c>
      <c r="O96" s="252" t="e">
        <f>VLOOKUP(G96,【参考】数式用!$A$4:$F$54,6,FALSE)</f>
        <v>#N/A</v>
      </c>
      <c r="P96" s="230" t="str">
        <f t="shared" si="3"/>
        <v>（①＋②）/（）</v>
      </c>
      <c r="Q96" s="230"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39"/>
      <c r="I97" s="440"/>
      <c r="J97" s="255"/>
      <c r="K97" s="243" t="str">
        <f>IF(H97="","",H97*VLOOKUP(G97,【参考】数式用!$A$4:$R$54,MATCH(P97,【参考】数式用!$M$3:$R$3,0)+12,FALSE))</f>
        <v/>
      </c>
      <c r="L97" s="244" t="str">
        <f>IF(H97="","",H97*VLOOKUP(G97,【参考】数式用!$A$4:$R$54,MATCH(Q97,【参考】数式用!$M$3:$R$3,0)+12,FALSE))</f>
        <v/>
      </c>
      <c r="O97" s="252" t="e">
        <f>VLOOKUP(G97,【参考】数式用!$A$4:$F$54,6,FALSE)</f>
        <v>#N/A</v>
      </c>
      <c r="P97" s="230" t="str">
        <f t="shared" si="3"/>
        <v>（①＋②）/（）</v>
      </c>
      <c r="Q97" s="230"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39"/>
      <c r="I98" s="440"/>
      <c r="J98" s="255"/>
      <c r="K98" s="243" t="str">
        <f>IF(H98="","",H98*VLOOKUP(G98,【参考】数式用!$A$4:$R$54,MATCH(P98,【参考】数式用!$M$3:$R$3,0)+12,FALSE))</f>
        <v/>
      </c>
      <c r="L98" s="244" t="str">
        <f>IF(H98="","",H98*VLOOKUP(G98,【参考】数式用!$A$4:$R$54,MATCH(Q98,【参考】数式用!$M$3:$R$3,0)+12,FALSE))</f>
        <v/>
      </c>
      <c r="O98" s="252" t="e">
        <f>VLOOKUP(G98,【参考】数式用!$A$4:$F$54,6,FALSE)</f>
        <v>#N/A</v>
      </c>
      <c r="P98" s="230" t="str">
        <f t="shared" si="3"/>
        <v>（①＋②）/（）</v>
      </c>
      <c r="Q98" s="230"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39"/>
      <c r="I99" s="440"/>
      <c r="J99" s="255"/>
      <c r="K99" s="243" t="str">
        <f>IF(H99="","",H99*VLOOKUP(G99,【参考】数式用!$A$4:$R$54,MATCH(P99,【参考】数式用!$M$3:$R$3,0)+12,FALSE))</f>
        <v/>
      </c>
      <c r="L99" s="244" t="str">
        <f>IF(H99="","",H99*VLOOKUP(G99,【参考】数式用!$A$4:$R$54,MATCH(Q99,【参考】数式用!$M$3:$R$3,0)+12,FALSE))</f>
        <v/>
      </c>
      <c r="O99" s="252" t="e">
        <f>VLOOKUP(G99,【参考】数式用!$A$4:$F$54,6,FALSE)</f>
        <v>#N/A</v>
      </c>
      <c r="P99" s="230" t="str">
        <f t="shared" si="3"/>
        <v>（①＋②）/（）</v>
      </c>
      <c r="Q99" s="230"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39"/>
      <c r="I100" s="440"/>
      <c r="J100" s="255"/>
      <c r="K100" s="243" t="str">
        <f>IF(H100="","",H100*VLOOKUP(G100,【参考】数式用!$A$4:$R$54,MATCH(P100,【参考】数式用!$M$3:$R$3,0)+12,FALSE))</f>
        <v/>
      </c>
      <c r="L100" s="244" t="str">
        <f>IF(H100="","",H100*VLOOKUP(G100,【参考】数式用!$A$4:$R$54,MATCH(Q100,【参考】数式用!$M$3:$R$3,0)+12,FALSE))</f>
        <v/>
      </c>
      <c r="O100" s="252" t="e">
        <f>VLOOKUP(G100,【参考】数式用!$A$4:$F$54,6,FALSE)</f>
        <v>#N/A</v>
      </c>
      <c r="P100" s="230" t="str">
        <f t="shared" si="3"/>
        <v>（①＋②）/（）</v>
      </c>
      <c r="Q100" s="230"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39"/>
      <c r="I101" s="440"/>
      <c r="J101" s="255"/>
      <c r="K101" s="243" t="str">
        <f>IF(H101="","",H101*VLOOKUP(G101,【参考】数式用!$A$4:$R$54,MATCH(P101,【参考】数式用!$M$3:$R$3,0)+12,FALSE))</f>
        <v/>
      </c>
      <c r="L101" s="244" t="str">
        <f>IF(H101="","",H101*VLOOKUP(G101,【参考】数式用!$A$4:$R$54,MATCH(Q101,【参考】数式用!$M$3:$R$3,0)+12,FALSE))</f>
        <v/>
      </c>
      <c r="O101" s="252" t="e">
        <f>VLOOKUP(G101,【参考】数式用!$A$4:$F$54,6,FALSE)</f>
        <v>#N/A</v>
      </c>
      <c r="P101" s="230" t="str">
        <f t="shared" si="3"/>
        <v>（①＋②）/（）</v>
      </c>
      <c r="Q101" s="230"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39"/>
      <c r="I102" s="440"/>
      <c r="J102" s="255"/>
      <c r="K102" s="243" t="str">
        <f>IF(H102="","",H102*VLOOKUP(G102,【参考】数式用!$A$4:$R$54,MATCH(P102,【参考】数式用!$M$3:$R$3,0)+12,FALSE))</f>
        <v/>
      </c>
      <c r="L102" s="244" t="str">
        <f>IF(H102="","",H102*VLOOKUP(G102,【参考】数式用!$A$4:$R$54,MATCH(Q102,【参考】数式用!$M$3:$R$3,0)+12,FALSE))</f>
        <v/>
      </c>
      <c r="O102" s="252" t="e">
        <f>VLOOKUP(G102,【参考】数式用!$A$4:$F$54,6,FALSE)</f>
        <v>#N/A</v>
      </c>
      <c r="P102" s="230" t="str">
        <f t="shared" si="3"/>
        <v>（①＋②）/（）</v>
      </c>
      <c r="Q102" s="230"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39"/>
      <c r="I103" s="440"/>
      <c r="J103" s="255"/>
      <c r="K103" s="243" t="str">
        <f>IF(H103="","",H103*VLOOKUP(G103,【参考】数式用!$A$4:$R$54,MATCH(P103,【参考】数式用!$M$3:$R$3,0)+12,FALSE))</f>
        <v/>
      </c>
      <c r="L103" s="244" t="str">
        <f>IF(H103="","",H103*VLOOKUP(G103,【参考】数式用!$A$4:$R$54,MATCH(Q103,【参考】数式用!$M$3:$R$3,0)+12,FALSE))</f>
        <v/>
      </c>
      <c r="O103" s="252" t="e">
        <f>VLOOKUP(G103,【参考】数式用!$A$4:$F$54,6,FALSE)</f>
        <v>#N/A</v>
      </c>
      <c r="P103" s="230" t="str">
        <f t="shared" si="3"/>
        <v>（①＋②）/（）</v>
      </c>
      <c r="Q103" s="230"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39"/>
      <c r="I104" s="440"/>
      <c r="J104" s="255"/>
      <c r="K104" s="243" t="str">
        <f>IF(H104="","",H104*VLOOKUP(G104,【参考】数式用!$A$4:$R$54,MATCH(P104,【参考】数式用!$M$3:$R$3,0)+12,FALSE))</f>
        <v/>
      </c>
      <c r="L104" s="244" t="str">
        <f>IF(H104="","",H104*VLOOKUP(G104,【参考】数式用!$A$4:$R$54,MATCH(Q104,【参考】数式用!$M$3:$R$3,0)+12,FALSE))</f>
        <v/>
      </c>
      <c r="O104" s="252" t="e">
        <f>VLOOKUP(G104,【参考】数式用!$A$4:$F$54,6,FALSE)</f>
        <v>#N/A</v>
      </c>
      <c r="P104" s="230" t="str">
        <f t="shared" si="3"/>
        <v>（①＋②）/（）</v>
      </c>
      <c r="Q104" s="230"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39"/>
      <c r="I105" s="440"/>
      <c r="J105" s="255"/>
      <c r="K105" s="243" t="str">
        <f>IF(H105="","",H105*VLOOKUP(G105,【参考】数式用!$A$4:$R$54,MATCH(P105,【参考】数式用!$M$3:$R$3,0)+12,FALSE))</f>
        <v/>
      </c>
      <c r="L105" s="244" t="str">
        <f>IF(H105="","",H105*VLOOKUP(G105,【参考】数式用!$A$4:$R$54,MATCH(Q105,【参考】数式用!$M$3:$R$3,0)+12,FALSE))</f>
        <v/>
      </c>
      <c r="O105" s="252" t="e">
        <f>VLOOKUP(G105,【参考】数式用!$A$4:$F$54,6,FALSE)</f>
        <v>#N/A</v>
      </c>
      <c r="P105" s="230" t="str">
        <f t="shared" si="3"/>
        <v>（①＋②）/（）</v>
      </c>
      <c r="Q105" s="230"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39"/>
      <c r="I106" s="440"/>
      <c r="J106" s="255"/>
      <c r="K106" s="243" t="str">
        <f>IF(H106="","",H106*VLOOKUP(G106,【参考】数式用!$A$4:$R$54,MATCH(P106,【参考】数式用!$M$3:$R$3,0)+12,FALSE))</f>
        <v/>
      </c>
      <c r="L106" s="244" t="str">
        <f>IF(H106="","",H106*VLOOKUP(G106,【参考】数式用!$A$4:$R$54,MATCH(Q106,【参考】数式用!$M$3:$R$3,0)+12,FALSE))</f>
        <v/>
      </c>
      <c r="O106" s="252" t="e">
        <f>VLOOKUP(G106,【参考】数式用!$A$4:$F$54,6,FALSE)</f>
        <v>#N/A</v>
      </c>
      <c r="P106" s="230" t="str">
        <f t="shared" si="3"/>
        <v>（①＋②）/（）</v>
      </c>
      <c r="Q106" s="230"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39"/>
      <c r="I107" s="440"/>
      <c r="J107" s="255"/>
      <c r="K107" s="243" t="str">
        <f>IF(H107="","",H107*VLOOKUP(G107,【参考】数式用!$A$4:$R$54,MATCH(P107,【参考】数式用!$M$3:$R$3,0)+12,FALSE))</f>
        <v/>
      </c>
      <c r="L107" s="244" t="str">
        <f>IF(H107="","",H107*VLOOKUP(G107,【参考】数式用!$A$4:$R$54,MATCH(Q107,【参考】数式用!$M$3:$R$3,0)+12,FALSE))</f>
        <v/>
      </c>
      <c r="O107" s="252" t="e">
        <f>VLOOKUP(G107,【参考】数式用!$A$4:$F$54,6,FALSE)</f>
        <v>#N/A</v>
      </c>
      <c r="P107" s="230" t="str">
        <f t="shared" si="3"/>
        <v>（①＋②）/（）</v>
      </c>
      <c r="Q107" s="230"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39"/>
      <c r="I108" s="440"/>
      <c r="J108" s="255"/>
      <c r="K108" s="243" t="str">
        <f>IF(H108="","",H108*VLOOKUP(G108,【参考】数式用!$A$4:$R$54,MATCH(P108,【参考】数式用!$M$3:$R$3,0)+12,FALSE))</f>
        <v/>
      </c>
      <c r="L108" s="244" t="str">
        <f>IF(H108="","",H108*VLOOKUP(G108,【参考】数式用!$A$4:$R$54,MATCH(Q108,【参考】数式用!$M$3:$R$3,0)+12,FALSE))</f>
        <v/>
      </c>
      <c r="O108" s="252" t="e">
        <f>VLOOKUP(G108,【参考】数式用!$A$4:$F$54,6,FALSE)</f>
        <v>#N/A</v>
      </c>
      <c r="P108" s="230" t="str">
        <f t="shared" si="3"/>
        <v>（①＋②）/（）</v>
      </c>
      <c r="Q108" s="230"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39"/>
      <c r="I109" s="440"/>
      <c r="J109" s="255"/>
      <c r="K109" s="243" t="str">
        <f>IF(H109="","",H109*VLOOKUP(G109,【参考】数式用!$A$4:$R$54,MATCH(P109,【参考】数式用!$M$3:$R$3,0)+12,FALSE))</f>
        <v/>
      </c>
      <c r="L109" s="244" t="str">
        <f>IF(H109="","",H109*VLOOKUP(G109,【参考】数式用!$A$4:$R$54,MATCH(Q109,【参考】数式用!$M$3:$R$3,0)+12,FALSE))</f>
        <v/>
      </c>
      <c r="O109" s="252" t="e">
        <f>VLOOKUP(G109,【参考】数式用!$A$4:$F$54,6,FALSE)</f>
        <v>#N/A</v>
      </c>
      <c r="P109" s="230" t="str">
        <f t="shared" si="3"/>
        <v>（①＋②）/（）</v>
      </c>
      <c r="Q109" s="230"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39"/>
      <c r="I110" s="440"/>
      <c r="J110" s="255"/>
      <c r="K110" s="243" t="str">
        <f>IF(H110="","",H110*VLOOKUP(G110,【参考】数式用!$A$4:$R$54,MATCH(P110,【参考】数式用!$M$3:$R$3,0)+12,FALSE))</f>
        <v/>
      </c>
      <c r="L110" s="244" t="str">
        <f>IF(H110="","",H110*VLOOKUP(G110,【参考】数式用!$A$4:$R$54,MATCH(Q110,【参考】数式用!$M$3:$R$3,0)+12,FALSE))</f>
        <v/>
      </c>
      <c r="O110" s="252" t="e">
        <f>VLOOKUP(G110,【参考】数式用!$A$4:$F$54,6,FALSE)</f>
        <v>#N/A</v>
      </c>
      <c r="P110" s="230" t="str">
        <f t="shared" si="3"/>
        <v>（①＋②）/（）</v>
      </c>
      <c r="Q110" s="230"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39"/>
      <c r="I111" s="440"/>
      <c r="J111" s="255"/>
      <c r="K111" s="243" t="str">
        <f>IF(H111="","",H111*VLOOKUP(G111,【参考】数式用!$A$4:$R$54,MATCH(P111,【参考】数式用!$M$3:$R$3,0)+12,FALSE))</f>
        <v/>
      </c>
      <c r="L111" s="244" t="str">
        <f>IF(H111="","",H111*VLOOKUP(G111,【参考】数式用!$A$4:$R$54,MATCH(Q111,【参考】数式用!$M$3:$R$3,0)+12,FALSE))</f>
        <v/>
      </c>
      <c r="O111" s="252" t="e">
        <f>VLOOKUP(G111,【参考】数式用!$A$4:$F$54,6,FALSE)</f>
        <v>#N/A</v>
      </c>
      <c r="P111" s="230" t="str">
        <f t="shared" si="3"/>
        <v>（①＋②）/（）</v>
      </c>
      <c r="Q111" s="230"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39"/>
      <c r="I112" s="440"/>
      <c r="J112" s="255"/>
      <c r="K112" s="243" t="str">
        <f>IF(H112="","",H112*VLOOKUP(G112,【参考】数式用!$A$4:$R$54,MATCH(P112,【参考】数式用!$M$3:$R$3,0)+12,FALSE))</f>
        <v/>
      </c>
      <c r="L112" s="244" t="str">
        <f>IF(H112="","",H112*VLOOKUP(G112,【参考】数式用!$A$4:$R$54,MATCH(Q112,【参考】数式用!$M$3:$R$3,0)+12,FALSE))</f>
        <v/>
      </c>
      <c r="O112" s="252" t="e">
        <f>VLOOKUP(G112,【参考】数式用!$A$4:$F$54,6,FALSE)</f>
        <v>#N/A</v>
      </c>
      <c r="P112" s="230" t="str">
        <f t="shared" si="3"/>
        <v>（①＋②）/（）</v>
      </c>
      <c r="Q112" s="230"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39"/>
      <c r="I113" s="440"/>
      <c r="J113" s="255"/>
      <c r="K113" s="243" t="str">
        <f>IF(H113="","",H113*VLOOKUP(G113,【参考】数式用!$A$4:$R$54,MATCH(P113,【参考】数式用!$M$3:$R$3,0)+12,FALSE))</f>
        <v/>
      </c>
      <c r="L113" s="244" t="str">
        <f>IF(H113="","",H113*VLOOKUP(G113,【参考】数式用!$A$4:$R$54,MATCH(Q113,【参考】数式用!$M$3:$R$3,0)+12,FALSE))</f>
        <v/>
      </c>
      <c r="O113" s="252" t="e">
        <f>VLOOKUP(G113,【参考】数式用!$A$4:$F$54,6,FALSE)</f>
        <v>#N/A</v>
      </c>
      <c r="P113" s="230" t="str">
        <f t="shared" si="3"/>
        <v>（①＋②）/（）</v>
      </c>
      <c r="Q113" s="230"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45"/>
      <c r="I114" s="446"/>
      <c r="J114" s="257"/>
      <c r="K114" s="247" t="str">
        <f>IF(H114="","",H114*VLOOKUP(G114,【参考】数式用!$A$4:$R$54,MATCH(P114,【参考】数式用!$M$3:$R$3,0)+12,FALSE))</f>
        <v/>
      </c>
      <c r="L114" s="248" t="str">
        <f>IF(H114="","",H114*VLOOKUP(G114,【参考】数式用!$A$4:$R$54,MATCH(Q114,【参考】数式用!$M$3:$R$3,0)+12,FALSE))</f>
        <v/>
      </c>
      <c r="O114" s="252" t="e">
        <f>VLOOKUP(G114,【参考】数式用!$A$4:$F$54,6,FALSE)</f>
        <v>#N/A</v>
      </c>
      <c r="P114" s="230" t="str">
        <f t="shared" si="3"/>
        <v>（①＋②）/（）</v>
      </c>
      <c r="Q114" s="230"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6328125" defaultRowHeight="12.75"/>
  <cols>
    <col min="1" max="1" width="48.19921875" bestFit="1" customWidth="1"/>
    <col min="2" max="2" width="9.1328125" customWidth="1"/>
    <col min="3" max="3" width="6" bestFit="1" customWidth="1"/>
    <col min="4" max="4" width="5" bestFit="1" customWidth="1"/>
    <col min="5" max="5" width="6" bestFit="1" customWidth="1"/>
    <col min="6" max="6" width="47.86328125" style="7" customWidth="1"/>
    <col min="7" max="8" width="8.86328125" style="7"/>
    <col min="9" max="9" width="16.46484375" style="7" customWidth="1"/>
    <col min="10" max="11" width="8.86328125" style="7"/>
    <col min="12" max="14" width="13.1328125" style="7" customWidth="1"/>
    <col min="15" max="15" width="15.46484375" style="7" customWidth="1"/>
    <col min="16" max="16" width="13.1328125" style="7" customWidth="1"/>
    <col min="17" max="17" width="16" style="7" customWidth="1"/>
    <col min="18" max="18" width="13.1328125" style="7" customWidth="1"/>
    <col min="19" max="19" width="18.19921875" style="7" customWidth="1"/>
    <col min="20" max="20" width="8.86328125" style="7"/>
    <col min="26" max="26" width="67.53125" customWidth="1"/>
  </cols>
  <sheetData>
    <row r="1" spans="1:28" ht="13.15" thickBot="1">
      <c r="A1" s="2" t="s">
        <v>1850</v>
      </c>
      <c r="B1" s="2"/>
      <c r="C1" s="2"/>
      <c r="D1" s="2"/>
      <c r="E1" s="2"/>
      <c r="F1"/>
      <c r="G1"/>
      <c r="H1"/>
      <c r="I1"/>
      <c r="J1"/>
      <c r="K1"/>
      <c r="L1"/>
      <c r="M1"/>
      <c r="N1"/>
      <c r="O1"/>
      <c r="P1"/>
      <c r="Q1"/>
      <c r="R1"/>
      <c r="S1"/>
      <c r="T1"/>
      <c r="U1" s="2" t="s">
        <v>76</v>
      </c>
      <c r="W1" s="2" t="s">
        <v>77</v>
      </c>
      <c r="X1" s="7"/>
      <c r="Z1" s="56" t="s">
        <v>78</v>
      </c>
      <c r="AB1" s="1" t="s">
        <v>79</v>
      </c>
    </row>
    <row r="2" spans="1:28" ht="25.9" thickBot="1">
      <c r="A2" s="509" t="s">
        <v>1851</v>
      </c>
      <c r="B2" s="511" t="s">
        <v>1874</v>
      </c>
      <c r="C2" s="503" t="s">
        <v>1852</v>
      </c>
      <c r="D2" s="504"/>
      <c r="E2" s="504"/>
      <c r="F2" s="501"/>
      <c r="G2" s="503" t="s">
        <v>1875</v>
      </c>
      <c r="H2" s="504"/>
      <c r="I2" s="504"/>
      <c r="J2" s="504"/>
      <c r="K2" s="504"/>
      <c r="L2" s="504"/>
      <c r="M2" s="503" t="s">
        <v>2044</v>
      </c>
      <c r="N2" s="504"/>
      <c r="O2" s="504"/>
      <c r="P2" s="504"/>
      <c r="Q2" s="504"/>
      <c r="R2" s="513"/>
      <c r="S2" s="501" t="s">
        <v>1876</v>
      </c>
      <c r="T2"/>
      <c r="U2" s="3" t="s">
        <v>31</v>
      </c>
      <c r="W2" s="3" t="s">
        <v>31</v>
      </c>
      <c r="X2" s="8" t="s">
        <v>80</v>
      </c>
      <c r="Z2" s="117" t="s">
        <v>81</v>
      </c>
      <c r="AB2" s="13" t="s">
        <v>82</v>
      </c>
    </row>
    <row r="3" spans="1:28" ht="21.4" thickBot="1">
      <c r="A3" s="510"/>
      <c r="B3" s="512"/>
      <c r="C3" s="143" t="s">
        <v>1853</v>
      </c>
      <c r="D3" s="144" t="s">
        <v>66</v>
      </c>
      <c r="E3" s="170" t="s">
        <v>67</v>
      </c>
      <c r="F3" s="502"/>
      <c r="G3" s="506" t="s">
        <v>1877</v>
      </c>
      <c r="H3" s="507"/>
      <c r="I3" s="508"/>
      <c r="J3" s="172" t="s">
        <v>1878</v>
      </c>
      <c r="K3" s="173" t="s">
        <v>1879</v>
      </c>
      <c r="L3" s="174" t="s">
        <v>1880</v>
      </c>
      <c r="M3" s="143" t="s">
        <v>2045</v>
      </c>
      <c r="N3" s="144" t="s">
        <v>2046</v>
      </c>
      <c r="O3" s="144" t="s">
        <v>2047</v>
      </c>
      <c r="P3" s="144" t="s">
        <v>2048</v>
      </c>
      <c r="Q3" s="144" t="s">
        <v>2049</v>
      </c>
      <c r="R3" s="238" t="s">
        <v>2050</v>
      </c>
      <c r="S3" s="505"/>
      <c r="T3"/>
      <c r="U3" s="4" t="s">
        <v>83</v>
      </c>
      <c r="W3" s="9" t="s">
        <v>83</v>
      </c>
      <c r="X3" s="10" t="s">
        <v>84</v>
      </c>
      <c r="Z3" s="118" t="s">
        <v>85</v>
      </c>
      <c r="AB3" s="14" t="s">
        <v>86</v>
      </c>
    </row>
    <row r="4" spans="1:28" ht="13.1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32" t="s">
        <v>1883</v>
      </c>
      <c r="T4"/>
      <c r="U4" s="5" t="s">
        <v>87</v>
      </c>
      <c r="W4" s="5" t="s">
        <v>83</v>
      </c>
      <c r="X4" s="11" t="s">
        <v>88</v>
      </c>
      <c r="Z4" s="119" t="s">
        <v>89</v>
      </c>
      <c r="AB4" s="15"/>
    </row>
    <row r="5" spans="1:28" ht="13.1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33"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33"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33"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33"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33"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33"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33"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33"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33"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33"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33"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33"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33"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33"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33"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33"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33"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33"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33"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33"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33"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33"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33"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33"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33"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33"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33"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33"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33"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33"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33"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33"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33"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33"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33"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33" t="s">
        <v>1883</v>
      </c>
      <c r="T40"/>
      <c r="U40" s="5" t="s">
        <v>161</v>
      </c>
      <c r="W40" s="5" t="s">
        <v>83</v>
      </c>
      <c r="X40" s="11" t="s">
        <v>162</v>
      </c>
      <c r="Z40" s="56"/>
    </row>
    <row r="41" spans="1:35" ht="13.1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39">
        <v>0</v>
      </c>
      <c r="S41" s="234"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32"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35"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35"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36"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36"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33" t="s">
        <v>1883</v>
      </c>
      <c r="T47"/>
      <c r="U47" s="5" t="s">
        <v>175</v>
      </c>
      <c r="W47" s="5" t="s">
        <v>83</v>
      </c>
      <c r="X47" s="11" t="s">
        <v>176</v>
      </c>
      <c r="AI47" s="56"/>
    </row>
    <row r="48" spans="1:35" ht="13.1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34" t="s">
        <v>2001</v>
      </c>
      <c r="T48"/>
      <c r="U48" s="5" t="s">
        <v>177</v>
      </c>
      <c r="W48" s="5" t="s">
        <v>83</v>
      </c>
      <c r="X48" s="11" t="s">
        <v>178</v>
      </c>
      <c r="AI48" s="56"/>
    </row>
    <row r="49" spans="1:26" ht="13.1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40">
        <f t="shared" si="8"/>
        <v>1</v>
      </c>
      <c r="N49" s="146">
        <f t="shared" si="4"/>
        <v>0</v>
      </c>
      <c r="O49" s="146">
        <f t="shared" si="5"/>
        <v>1</v>
      </c>
      <c r="P49" s="146">
        <f t="shared" si="6"/>
        <v>0</v>
      </c>
      <c r="Q49" s="146">
        <f t="shared" si="7"/>
        <v>1</v>
      </c>
      <c r="R49" s="148">
        <v>0</v>
      </c>
      <c r="S49" s="232"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33"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33" t="s">
        <v>2001</v>
      </c>
      <c r="T51"/>
      <c r="W51" s="5" t="s">
        <v>83</v>
      </c>
      <c r="X51" s="11" t="s">
        <v>182</v>
      </c>
      <c r="Z51" s="56"/>
    </row>
    <row r="52" spans="1:26">
      <c r="A52" s="149" t="s">
        <v>2009</v>
      </c>
      <c r="B52" s="187">
        <v>86</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33"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33" t="s">
        <v>2001</v>
      </c>
      <c r="T53"/>
      <c r="W53" s="5" t="s">
        <v>83</v>
      </c>
      <c r="X53" s="11" t="s">
        <v>184</v>
      </c>
      <c r="Z53" s="56"/>
    </row>
    <row r="54" spans="1:26" ht="13.1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37"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3.1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5riJ0QRJJF7R9SYMSjuuWnw5Gam/ZHyymzksfBO8iWEj/yhcu5uDJaNRMLkInxAX8DWMD9cApDZ6ozyzWLeIg==" saltValue="8Y5eEvOGqmT+ZIVFGjIuVA=="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2C9DC6-3605-43DF-B0AF-5C72DD1315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2026-01-30T11:43:31Z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