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2.18_【220正午〆】公営企業に係る経営比較分析表（令和６年度決算）の確認について\修正後回答\"/>
    </mc:Choice>
  </mc:AlternateContent>
  <xr:revisionPtr revIDLastSave="0" documentId="13_ncr:1_{291A2214-136A-4D04-A7F6-FD17C064AC55}" xr6:coauthVersionLast="47" xr6:coauthVersionMax="47" xr10:uidLastSave="{00000000-0000-0000-0000-000000000000}"/>
  <workbookProtection workbookAlgorithmName="SHA-512" workbookHashValue="YwyQQ3TfAQwV/W8VpB2adQGR85w3gMI3y5XmJ23IzWF8phEI7bL3xFK7qTS/Ge6kEt9Fe0s9LnaeFWrbw7L+YQ==" workbookSaltValue="KqrkF31e+pghp0lnFyOSH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BB10" i="4"/>
  <c r="AT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<sst xmlns="http://schemas.openxmlformats.org/spreadsheetml/2006/main" count="231" uniqueCount="116">
  <si>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</si>
  <si>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</si>
  <si>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</si>
  <si>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</si>
  <si>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</si>
  <si>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</si>
  <si>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</si>
  <si>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</si>
  <si>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</si>
  <si>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</si>
  <si>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</si>
  <si>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</si>
  <si>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</si>
  <si>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</si>
  <si>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</si>
  <si>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</si>
  <si>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</si>
  <si>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</si>
  <si>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</si>
  <si>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</si>
  <si>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</si>
  <si>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</si>
  <si>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</si>
  <si>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</si>
  <si>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</si>
  <si>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</si>
  <si>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</si>
  <si>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</si>
  <si>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</si>
  <si>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</si>
  <si>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</si>
  <si>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</si>
  <si>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</si>
  <si>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</si>
  <si>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</si>
  <si>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</si>
  <si>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</si>
  <si>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</si>
  <si>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</si>
  <si>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</si>
  <si>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</si>
  <si>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</si>
  <si>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</si>
  <si>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</si>
  <si>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</si>
  <si>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</si>
  <si>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</si>
  <si>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</si>
  <si>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</si>
  <si>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</si>
  <si>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</si>
  <si>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</si>
  <si>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</si>
  <si>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</si>
  <si>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</si>
  <si>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</si>
  <si>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</si>
  <si>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</si>
  <si>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</si>
  <si>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</si>
  <si>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</si>
  <si>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</si>
  <si>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</si>
  <si>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</si>
  <si>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</si>
  <si>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</si>
  <si>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</si>
  <si>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</si>
  <si>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</si>
  <si>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</si>
  <si>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</si>
  <si>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</si>
  <si>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</si>
  <si>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</si>
  <si>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</si>
  <si>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</si>
  <si>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</si>
  <si>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</si>
  <si>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</si>
  <si>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</si>
  <si>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</si>
  <si>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</si>
  <si>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</si>
  <si>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</si>
  <si>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</si>
  <si>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</si>
  <si>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</si>
  <si>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</si>
  <si>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</si>
  <si>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</si>
  <si>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</si>
  <si>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</si>
  <si>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</si>
  <si>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</si>
  <si>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</si>
  <si>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</si>
  <si>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</si>
  <si>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</si>
  <si>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</si>
  <si>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</si>
  <si>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</si>
  <si>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</si>
  <si>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</si>
  <si>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</si>
  <si>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</si>
  <si>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</si>
  <si>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</si>
  <si>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</si>
  <si>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</si>
  <si>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</si>
  <si>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</si>
  <si>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</si>
  <si>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</si>
  <si>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・経常収支比率は一般会計からの基準外繰入を抑制したため100％を下回ったが、繰越利益剰余金で補てんした。
・流動比率は100％を大きく下回っているが、企業債の償還時期に合わせ適切な資金調達を行っている。
・企業債残高対事業規模比率は類似団体平均を下回っており、減少傾向にある。
・経費回収率は令和５年度の使用料改定の効果により若干向上した。
・汚水処理原価は類似団体平均値と比較して低い値となっているが、経費回収率は100％を下回っており、引き続き持続可能な経営を実現するため適正な使用料水準の検討と見直しを図っていく。
・施設利用率は、類似団体平均と比較して、やや高い値となっている。
　今後の人口減少等を踏まえ、施設更新時に計画処理能力の見直し等を適宜行う必要がある。
・水洗化率は、類似団体平均値及び全国平均値よりも高い値となっている。
　今後も普及啓発を行い、接続促進に努めていく。</t>
    <rPh sb="8" eb="10">
      <t>イッパン</t>
    </rPh>
    <rPh sb="10" eb="12">
      <t>カイケイ</t>
    </rPh>
    <rPh sb="15" eb="17">
      <t>キジュン</t>
    </rPh>
    <rPh sb="17" eb="18">
      <t>ガイ</t>
    </rPh>
    <rPh sb="18" eb="20">
      <t>クリイレ</t>
    </rPh>
    <rPh sb="21" eb="23">
      <t>ヨクセイ</t>
    </rPh>
    <rPh sb="32" eb="34">
      <t>シタマワ</t>
    </rPh>
    <rPh sb="38" eb="40">
      <t>クリコシ</t>
    </rPh>
    <rPh sb="40" eb="42">
      <t>リエキ</t>
    </rPh>
    <rPh sb="42" eb="45">
      <t>ジョウヨキン</t>
    </rPh>
    <rPh sb="46" eb="47">
      <t>ホ</t>
    </rPh>
    <rPh sb="123" eb="125">
      <t>シタマワ</t>
    </rPh>
    <rPh sb="220" eb="221">
      <t>ヒ</t>
    </rPh>
    <rPh sb="222" eb="223">
      <t>ツヅ</t>
    </rPh>
    <rPh sb="247" eb="249">
      <t>ケントウ</t>
    </rPh>
    <rPh sb="250" eb="252">
      <t>ミナオ</t>
    </rPh>
    <rPh sb="254" eb="255">
      <t>ハカ</t>
    </rPh>
    <rPh sb="295" eb="297">
      <t>コンゴ</t>
    </rPh>
    <rPh sb="298" eb="302">
      <t>ジンコウゲンショウ</t>
    </rPh>
    <rPh sb="302" eb="303">
      <t>トウ</t>
    </rPh>
    <rPh sb="304" eb="305">
      <t>フ</t>
    </rPh>
    <rPh sb="308" eb="313">
      <t>シセツコウシンジ</t>
    </rPh>
    <rPh sb="314" eb="316">
      <t>ケイカク</t>
    </rPh>
    <rPh sb="316" eb="320">
      <t>ショリノウリョク</t>
    </rPh>
    <rPh sb="321" eb="323">
      <t>ミナオ</t>
    </rPh>
    <rPh sb="324" eb="325">
      <t>トウ</t>
    </rPh>
    <rPh sb="326" eb="328">
      <t>テキギ</t>
    </rPh>
    <rPh sb="328" eb="329">
      <t>オコナ</t>
    </rPh>
    <rPh sb="330" eb="332">
      <t>ヒツヨウ</t>
    </rPh>
    <phoneticPr fontId="4"/>
  </si>
  <si>
    <t>早期に老朽化対策を推進してきたため、類似団体平均値と比較して低い値となっている。
今後も、ストックマネジメント計画に基づき、長寿命化に取り組み、適正な更新を図っていく。</t>
    <phoneticPr fontId="4"/>
  </si>
  <si>
    <t>・経営戦略やストックマネジメント計画等に基づき経営の健全化並びに経費回収率の改善を図っていく。
・急速な人口減少に伴うサービス需要が減少傾向にあるため、継続的な接続促進啓発活動による有収水量の確保や適切な使用料設定を検討していく。
・施設の老朽化に伴う更新需要の増大に対応するため、引き続き、ストックマネジメント計画に基づき、適正な更新と長寿命化を図っていく。
・近年の物価高騰等により営業費用が増加傾向にある。包括的民間委託の拡大や新技術導入やＤＸ化による維持管理経費の削減を検討していく。</t>
    <rPh sb="29" eb="30">
      <t>ナラ</t>
    </rPh>
    <rPh sb="32" eb="34">
      <t>ケイヒ</t>
    </rPh>
    <rPh sb="34" eb="36">
      <t>カイシュウ</t>
    </rPh>
    <rPh sb="36" eb="37">
      <t>リツ</t>
    </rPh>
    <rPh sb="38" eb="40">
      <t>カイゼン</t>
    </rPh>
    <rPh sb="50" eb="52">
      <t>キュウソク</t>
    </rPh>
    <rPh sb="53" eb="55">
      <t>ジンコウ</t>
    </rPh>
    <rPh sb="55" eb="57">
      <t>ゲンショウ</t>
    </rPh>
    <rPh sb="58" eb="59">
      <t>トモナ</t>
    </rPh>
    <rPh sb="64" eb="66">
      <t>ジュヨウ</t>
    </rPh>
    <rPh sb="67" eb="69">
      <t>ゲンショウ</t>
    </rPh>
    <rPh sb="69" eb="71">
      <t>ケイコウ</t>
    </rPh>
    <rPh sb="92" eb="94">
      <t>ユウシュウ</t>
    </rPh>
    <rPh sb="94" eb="96">
      <t>スイリョウ</t>
    </rPh>
    <rPh sb="97" eb="99">
      <t>カクホ</t>
    </rPh>
    <rPh sb="100" eb="102">
      <t>テキセツ</t>
    </rPh>
    <rPh sb="103" eb="106">
      <t>シヨウリョウ</t>
    </rPh>
    <rPh sb="106" eb="108">
      <t>セッテイ</t>
    </rPh>
    <rPh sb="109" eb="111">
      <t>ケントウ</t>
    </rPh>
    <rPh sb="119" eb="121">
      <t>シセツ</t>
    </rPh>
    <rPh sb="122" eb="125">
      <t>ロウキュウカ</t>
    </rPh>
    <rPh sb="126" eb="127">
      <t>トモナ</t>
    </rPh>
    <rPh sb="128" eb="130">
      <t>コウシン</t>
    </rPh>
    <rPh sb="130" eb="132">
      <t>ジュヨウ</t>
    </rPh>
    <rPh sb="133" eb="135">
      <t>ゾウダイ</t>
    </rPh>
    <rPh sb="136" eb="138">
      <t>タイオウ</t>
    </rPh>
    <rPh sb="143" eb="144">
      <t>ヒ</t>
    </rPh>
    <rPh sb="145" eb="146">
      <t>ツヅ</t>
    </rPh>
    <rPh sb="158" eb="160">
      <t>ケイカク</t>
    </rPh>
    <rPh sb="161" eb="162">
      <t>モト</t>
    </rPh>
    <rPh sb="165" eb="167">
      <t>テキセイ</t>
    </rPh>
    <rPh sb="168" eb="170">
      <t>コウシン</t>
    </rPh>
    <rPh sb="171" eb="175">
      <t>チョウジュミョウカ</t>
    </rPh>
    <rPh sb="176" eb="177">
      <t>ハカ</t>
    </rPh>
    <rPh sb="185" eb="187">
      <t>キンネン</t>
    </rPh>
    <rPh sb="188" eb="190">
      <t>ブッカ</t>
    </rPh>
    <rPh sb="190" eb="192">
      <t>コウトウ</t>
    </rPh>
    <rPh sb="192" eb="193">
      <t>トウ</t>
    </rPh>
    <rPh sb="196" eb="199">
      <t>エイギョウヒ</t>
    </rPh>
    <rPh sb="199" eb="200">
      <t>ヨウ</t>
    </rPh>
    <rPh sb="201" eb="203">
      <t>ゾウカ</t>
    </rPh>
    <rPh sb="203" eb="205">
      <t>ケイコウ</t>
    </rPh>
    <rPh sb="217" eb="219">
      <t>カクダイ</t>
    </rPh>
    <rPh sb="220" eb="221">
      <t>シン</t>
    </rPh>
    <rPh sb="221" eb="223">
      <t>ギジュツ</t>
    </rPh>
    <rPh sb="223" eb="225">
      <t>ドウニュウ</t>
    </rPh>
    <rPh sb="228" eb="229">
      <t>カ</t>
    </rPh>
    <rPh sb="232" eb="234">
      <t>イジ</t>
    </rPh>
    <rPh sb="234" eb="236">
      <t>カンリ</t>
    </rPh>
    <rPh sb="242" eb="24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</si>
</sst>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0.02</c:v>
                </c:pt>
                <c:pt idx="1">
                  <c:v>0.02</c:v>
                </c:pt>
                <c:pt idx="2">
                  <c:v>0.02</c:v>
                </c:pt>
                <c:pt idx="3" formatCode="#,##0.00;&quot;△&quot;#,##0.00">
                  <c:v>0</c:v>
                </c:pt>
                <c:pt idx="4" formatCode="#,##0.00;&quot;△&quot;#,##0.00">
                  <c:v>0</c:v>
                </c:pt>
              </c:numCache>
            </c:numRef>
          </c:val>
          <c:extLst>
            <c:ext xmlns:c16="http://schemas.microsoft.com/office/drawing/2014/chart" uri="{C3380CC4-5D6E-409C-BE32-E72D297353CC}">
              <c16:uniqueId val="{00000000-8219-4ABC-8382-3248B73C89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8219-4ABC-8382-3248B73C89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76.77</c:v>
                </c:pt>
                <c:pt idx="1">
                  <c:v>77.33</c:v>
                </c:pt>
                <c:pt idx="2">
                  <c:v>72.59</c:v>
                </c:pt>
                <c:pt idx="3">
                  <c:v>67.44</c:v>
                </c:pt>
                <c:pt idx="4">
                  <c:v>69.5</c:v>
                </c:pt>
              </c:numCache>
            </c:numRef>
          </c:val>
          <c:extLst>
            <c:ext xmlns:c16="http://schemas.microsoft.com/office/drawing/2014/chart" uri="{C3380CC4-5D6E-409C-BE32-E72D297353CC}">
              <c16:uniqueId val="{00000000-8B06-437B-AC38-BF98A676E7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8B06-437B-AC38-BF98A676E7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98.18</c:v>
                </c:pt>
                <c:pt idx="1">
                  <c:v>98.25</c:v>
                </c:pt>
                <c:pt idx="2">
                  <c:v>98.33</c:v>
                </c:pt>
                <c:pt idx="3">
                  <c:v>98.32</c:v>
                </c:pt>
                <c:pt idx="4">
                  <c:v>98.37</c:v>
                </c:pt>
              </c:numCache>
            </c:numRef>
          </c:val>
          <c:extLst>
            <c:ext xmlns:c16="http://schemas.microsoft.com/office/drawing/2014/chart" uri="{C3380CC4-5D6E-409C-BE32-E72D297353CC}">
              <c16:uniqueId val="{00000000-1193-46DD-830B-F73CB1D036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1193-46DD-830B-F73CB1D036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99.84</c:v>
                </c:pt>
                <c:pt idx="1">
                  <c:v>100.52</c:v>
                </c:pt>
                <c:pt idx="2">
                  <c:v>99.53</c:v>
                </c:pt>
                <c:pt idx="3">
                  <c:v>101.6</c:v>
                </c:pt>
                <c:pt idx="4">
                  <c:v>98.76</c:v>
                </c:pt>
              </c:numCache>
            </c:numRef>
          </c:val>
          <c:extLst>
            <c:ext xmlns:c16="http://schemas.microsoft.com/office/drawing/2014/chart" uri="{C3380CC4-5D6E-409C-BE32-E72D297353CC}">
              <c16:uniqueId val="{00000000-A84F-49FF-92F8-6213225968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A84F-49FF-92F8-6213225968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23.71</c:v>
                </c:pt>
                <c:pt idx="1">
                  <c:v>26.38</c:v>
                </c:pt>
                <c:pt idx="2">
                  <c:v>28.79</c:v>
                </c:pt>
                <c:pt idx="3">
                  <c:v>31.17</c:v>
                </c:pt>
                <c:pt idx="4">
                  <c:v>33.54</c:v>
                </c:pt>
              </c:numCache>
            </c:numRef>
          </c:val>
          <c:extLst>
            <c:ext xmlns:c16="http://schemas.microsoft.com/office/drawing/2014/chart" uri="{C3380CC4-5D6E-409C-BE32-E72D297353CC}">
              <c16:uniqueId val="{00000000-F855-486B-AADB-7E027CCABD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F855-486B-AADB-7E027CCABD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4.13</c:v>
                </c:pt>
                <c:pt idx="1">
                  <c:v>4.12</c:v>
                </c:pt>
                <c:pt idx="2">
                  <c:v>5.36</c:v>
                </c:pt>
                <c:pt idx="3">
                  <c:v>5.85</c:v>
                </c:pt>
                <c:pt idx="4">
                  <c:v>6.41</c:v>
                </c:pt>
              </c:numCache>
            </c:numRef>
          </c:val>
          <c:extLst>
            <c:ext xmlns:c16="http://schemas.microsoft.com/office/drawing/2014/chart" uri="{C3380CC4-5D6E-409C-BE32-E72D297353CC}">
              <c16:uniqueId val="{00000000-00D0-4A85-9479-81DFE6ABB3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00D0-4A85-9479-81DFE6ABB3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C9-4B8F-B888-63C24FC3DD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44C9-4B8F-B888-63C24FC3DD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32.92</c:v>
                </c:pt>
                <c:pt idx="1">
                  <c:v>28.1</c:v>
                </c:pt>
                <c:pt idx="2">
                  <c:v>37.18</c:v>
                </c:pt>
                <c:pt idx="3">
                  <c:v>45.93</c:v>
                </c:pt>
                <c:pt idx="4">
                  <c:v>32.15</c:v>
                </c:pt>
              </c:numCache>
            </c:numRef>
          </c:val>
          <c:extLst>
            <c:ext xmlns:c16="http://schemas.microsoft.com/office/drawing/2014/chart" uri="{C3380CC4-5D6E-409C-BE32-E72D297353CC}">
              <c16:uniqueId val="{00000000-23F3-4C27-9A84-5848CC7101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23F3-4C27-9A84-5848CC7101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969.48</c:v>
                </c:pt>
                <c:pt idx="1">
                  <c:v>942.23</c:v>
                </c:pt>
                <c:pt idx="2">
                  <c:v>900.55</c:v>
                </c:pt>
                <c:pt idx="3">
                  <c:v>793.06</c:v>
                </c:pt>
                <c:pt idx="4">
                  <c:v>719.85</c:v>
                </c:pt>
              </c:numCache>
            </c:numRef>
          </c:val>
          <c:extLst>
            <c:ext xmlns:c16="http://schemas.microsoft.com/office/drawing/2014/chart" uri="{C3380CC4-5D6E-409C-BE32-E72D297353CC}">
              <c16:uniqueId val="{00000000-9B5D-404F-9AB8-19F5C7B791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9B5D-404F-9AB8-19F5C7B791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84.54</c:v>
                </c:pt>
                <c:pt idx="1">
                  <c:v>82.11</c:v>
                </c:pt>
                <c:pt idx="2">
                  <c:v>81.69</c:v>
                </c:pt>
                <c:pt idx="3">
                  <c:v>89.7</c:v>
                </c:pt>
                <c:pt idx="4">
                  <c:v>90.69</c:v>
                </c:pt>
              </c:numCache>
            </c:numRef>
          </c:val>
          <c:extLst>
            <c:ext xmlns:c16="http://schemas.microsoft.com/office/drawing/2014/chart" uri="{C3380CC4-5D6E-409C-BE32-E72D297353CC}">
              <c16:uniqueId val="{00000000-0925-4D3A-999F-D7A88E24CF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0925-4D3A-999F-D7A88E24CF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147.53</c:v>
                </c:pt>
                <c:pt idx="1">
                  <c:v>151.02000000000001</c:v>
                </c:pt>
                <c:pt idx="2">
                  <c:v>151.59</c:v>
                </c:pt>
                <c:pt idx="3">
                  <c:v>149.97999999999999</c:v>
                </c:pt>
                <c:pt idx="4">
                  <c:v>150.94</c:v>
                </c:pt>
              </c:numCache>
            </c:numRef>
          </c:val>
          <c:extLst>
            <c:ext xmlns:c16="http://schemas.microsoft.com/office/drawing/2014/chart" uri="{C3380CC4-5D6E-409C-BE32-E72D297353CC}">
              <c16:uniqueId val="{00000000-CD43-4A48-88F5-62C4BAC316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CD43-4A48-88F5-62C4BAC316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39"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長岡市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255261</v>
      </c>
      <c r="AM8" s="41"/>
      <c r="AN8" s="41"/>
      <c r="AO8" s="41"/>
      <c r="AP8" s="41"/>
      <c r="AQ8" s="41"/>
      <c r="AR8" s="41"/>
      <c r="AS8" s="41"/>
      <c r="AT8" s="34">
        <f>データ!T6</f>
        <v>891.05</v>
      </c>
      <c r="AU8" s="34"/>
      <c r="AV8" s="34"/>
      <c r="AW8" s="34"/>
      <c r="AX8" s="34"/>
      <c r="AY8" s="34"/>
      <c r="AZ8" s="34"/>
      <c r="BA8" s="34"/>
      <c r="BB8" s="34">
        <f>データ!U6</f>
        <v>286.47000000000003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78.760000000000005</v>
      </c>
      <c r="J10" s="34"/>
      <c r="K10" s="34"/>
      <c r="L10" s="34"/>
      <c r="M10" s="34"/>
      <c r="N10" s="34"/>
      <c r="O10" s="34"/>
      <c r="P10" s="34">
        <f>データ!P6</f>
        <v>85.83</v>
      </c>
      <c r="Q10" s="34"/>
      <c r="R10" s="34"/>
      <c r="S10" s="34"/>
      <c r="T10" s="34"/>
      <c r="U10" s="34"/>
      <c r="V10" s="34"/>
      <c r="W10" s="34">
        <f>データ!Q6</f>
        <v>79.47</v>
      </c>
      <c r="X10" s="34"/>
      <c r="Y10" s="34"/>
      <c r="Z10" s="34"/>
      <c r="AA10" s="34"/>
      <c r="AB10" s="34"/>
      <c r="AC10" s="34"/>
      <c r="AD10" s="41">
        <f>データ!R6</f>
        <v>2596</v>
      </c>
      <c r="AE10" s="41"/>
      <c r="AF10" s="41"/>
      <c r="AG10" s="41"/>
      <c r="AH10" s="41"/>
      <c r="AI10" s="41"/>
      <c r="AJ10" s="41"/>
      <c r="AK10" s="2"/>
      <c r="AL10" s="41">
        <f>データ!V6</f>
        <v>217901</v>
      </c>
      <c r="AM10" s="41"/>
      <c r="AN10" s="41"/>
      <c r="AO10" s="41"/>
      <c r="AP10" s="41"/>
      <c r="AQ10" s="41"/>
      <c r="AR10" s="41"/>
      <c r="AS10" s="41"/>
      <c r="AT10" s="34">
        <f>データ!W6</f>
        <v>64.7</v>
      </c>
      <c r="AU10" s="34"/>
      <c r="AV10" s="34"/>
      <c r="AW10" s="34"/>
      <c r="AX10" s="34"/>
      <c r="AY10" s="34"/>
      <c r="AZ10" s="34"/>
      <c r="BA10" s="34"/>
      <c r="BB10" s="34">
        <f>データ!X6</f>
        <v>3367.87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ShzMjfA5Ac/Q6gp7iZvNR97CyKT31MAG7E9jWqWp7ZFsY5kGxgHd/YUsU9cplb8Y3A5VDUvgDt5S9OXJi/crQ==" saltValue="WLblCizqrbMRLOFP067b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17</v>
      </c>
      <c r="F6" s="19">
        <f t="shared" si="3"/>
        <v>1</v>
      </c>
      <c r="G6" s="19">
        <f t="shared" si="3"/>
        <v>0</v>
      </c>
      <c r="H6" s="19" t="str">
        <f t="shared" si="3"/>
        <v>新潟県　長岡市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78.760000000000005</v>
      </c>
      <c r="P6" s="20">
        <f t="shared" si="3"/>
        <v>85.83</v>
      </c>
      <c r="Q6" s="20">
        <f t="shared" si="3"/>
        <v>79.47</v>
      </c>
      <c r="R6" s="20">
        <f t="shared" si="3"/>
        <v>2596</v>
      </c>
      <c r="S6" s="20">
        <f t="shared" si="3"/>
        <v>255261</v>
      </c>
      <c r="T6" s="20">
        <f t="shared" si="3"/>
        <v>891.05</v>
      </c>
      <c r="U6" s="20">
        <f t="shared" si="3"/>
        <v>286.47000000000003</v>
      </c>
      <c r="V6" s="20">
        <f t="shared" si="3"/>
        <v>217901</v>
      </c>
      <c r="W6" s="20">
        <f t="shared" si="3"/>
        <v>64.7</v>
      </c>
      <c r="X6" s="20">
        <f t="shared" si="3"/>
        <v>3367.87</v>
      </c>
      <c r="Y6" s="21">
        <f>IF(Y7="",NA(),Y7)</f>
        <v>99.84</v>
      </c>
      <c r="Z6" s="21">
        <f t="shared" ref="Z6:AH6" si="4">IF(Z7="",NA(),Z7)</f>
        <v>100.52</v>
      </c>
      <c r="AA6" s="21">
        <f t="shared" si="4"/>
        <v>99.53</v>
      </c>
      <c r="AB6" s="21">
        <f t="shared" si="4"/>
        <v>101.6</v>
      </c>
      <c r="AC6" s="21">
        <f t="shared" si="4"/>
        <v>98.76</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32.92</v>
      </c>
      <c r="AV6" s="21">
        <f t="shared" ref="AV6:BD6" si="6">IF(AV7="",NA(),AV7)</f>
        <v>28.1</v>
      </c>
      <c r="AW6" s="21">
        <f t="shared" si="6"/>
        <v>37.18</v>
      </c>
      <c r="AX6" s="21">
        <f t="shared" si="6"/>
        <v>45.93</v>
      </c>
      <c r="AY6" s="21">
        <f t="shared" si="6"/>
        <v>32.15</v>
      </c>
      <c r="AZ6" s="21">
        <f t="shared" si="6"/>
        <v>60.82</v>
      </c>
      <c r="BA6" s="21">
        <f t="shared" si="6"/>
        <v>63.48</v>
      </c>
      <c r="BB6" s="21">
        <f t="shared" si="6"/>
        <v>65.510000000000005</v>
      </c>
      <c r="BC6" s="21">
        <f t="shared" si="6"/>
        <v>72.78</v>
      </c>
      <c r="BD6" s="21">
        <f t="shared" si="6"/>
        <v>74.56</v>
      </c>
      <c r="BE6" s="20" t="str">
        <f>IF(BE7="","",IF(BE7="-","【-】","【"&amp;SUBSTITUTE(TEXT(BE7,"#,##0.00"),"-","△")&amp;"】"))</f>
        <v>【82.75】</v>
      </c>
      <c r="BF6" s="21">
        <f>IF(BF7="",NA(),BF7)</f>
        <v>969.48</v>
      </c>
      <c r="BG6" s="21">
        <f t="shared" ref="BG6:BO6" si="7">IF(BG7="",NA(),BG7)</f>
        <v>942.23</v>
      </c>
      <c r="BH6" s="21">
        <f t="shared" si="7"/>
        <v>900.55</v>
      </c>
      <c r="BI6" s="21">
        <f t="shared" si="7"/>
        <v>793.06</v>
      </c>
      <c r="BJ6" s="21">
        <f t="shared" si="7"/>
        <v>719.85</v>
      </c>
      <c r="BK6" s="21">
        <f t="shared" si="7"/>
        <v>920.83</v>
      </c>
      <c r="BL6" s="21">
        <f t="shared" si="7"/>
        <v>874.02</v>
      </c>
      <c r="BM6" s="21">
        <f t="shared" si="7"/>
        <v>827.43</v>
      </c>
      <c r="BN6" s="21">
        <f t="shared" si="7"/>
        <v>790.32</v>
      </c>
      <c r="BO6" s="21">
        <f t="shared" si="7"/>
        <v>747.33</v>
      </c>
      <c r="BP6" s="20" t="str">
        <f>IF(BP7="","",IF(BP7="-","【-】","【"&amp;SUBSTITUTE(TEXT(BP7,"#,##0.00"),"-","△")&amp;"】"))</f>
        <v>【602.56】</v>
      </c>
      <c r="BQ6" s="21">
        <f>IF(BQ7="",NA(),BQ7)</f>
        <v>84.54</v>
      </c>
      <c r="BR6" s="21">
        <f t="shared" ref="BR6:BZ6" si="8">IF(BR7="",NA(),BR7)</f>
        <v>82.11</v>
      </c>
      <c r="BS6" s="21">
        <f t="shared" si="8"/>
        <v>81.69</v>
      </c>
      <c r="BT6" s="21">
        <f t="shared" si="8"/>
        <v>89.7</v>
      </c>
      <c r="BU6" s="21">
        <f t="shared" si="8"/>
        <v>90.69</v>
      </c>
      <c r="BV6" s="21">
        <f t="shared" si="8"/>
        <v>99.82</v>
      </c>
      <c r="BW6" s="21">
        <f t="shared" si="8"/>
        <v>100.32</v>
      </c>
      <c r="BX6" s="21">
        <f t="shared" si="8"/>
        <v>99.71</v>
      </c>
      <c r="BY6" s="21">
        <f t="shared" si="8"/>
        <v>98.7</v>
      </c>
      <c r="BZ6" s="21">
        <f t="shared" si="8"/>
        <v>100.01</v>
      </c>
      <c r="CA6" s="20" t="str">
        <f>IF(CA7="","",IF(CA7="-","【-】","【"&amp;SUBSTITUTE(TEXT(CA7,"#,##0.00"),"-","△")&amp;"】"))</f>
        <v>【97.94】</v>
      </c>
      <c r="CB6" s="21">
        <f>IF(CB7="",NA(),CB7)</f>
        <v>147.53</v>
      </c>
      <c r="CC6" s="21">
        <f t="shared" ref="CC6:CK6" si="9">IF(CC7="",NA(),CC7)</f>
        <v>151.02000000000001</v>
      </c>
      <c r="CD6" s="21">
        <f t="shared" si="9"/>
        <v>151.59</v>
      </c>
      <c r="CE6" s="21">
        <f t="shared" si="9"/>
        <v>149.97999999999999</v>
      </c>
      <c r="CF6" s="21">
        <f t="shared" si="9"/>
        <v>150.94</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76.77</v>
      </c>
      <c r="CN6" s="21">
        <f t="shared" ref="CN6:CV6" si="10">IF(CN7="",NA(),CN7)</f>
        <v>77.33</v>
      </c>
      <c r="CO6" s="21">
        <f t="shared" si="10"/>
        <v>72.59</v>
      </c>
      <c r="CP6" s="21">
        <f t="shared" si="10"/>
        <v>67.44</v>
      </c>
      <c r="CQ6" s="21">
        <f t="shared" si="10"/>
        <v>69.5</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98.18</v>
      </c>
      <c r="CY6" s="21">
        <f t="shared" ref="CY6:DG6" si="11">IF(CY7="",NA(),CY7)</f>
        <v>98.25</v>
      </c>
      <c r="CZ6" s="21">
        <f t="shared" si="11"/>
        <v>98.33</v>
      </c>
      <c r="DA6" s="21">
        <f t="shared" si="11"/>
        <v>98.32</v>
      </c>
      <c r="DB6" s="21">
        <f t="shared" si="11"/>
        <v>98.37</v>
      </c>
      <c r="DC6" s="21">
        <f t="shared" si="11"/>
        <v>94.41</v>
      </c>
      <c r="DD6" s="21">
        <f t="shared" si="11"/>
        <v>94.43</v>
      </c>
      <c r="DE6" s="21">
        <f t="shared" si="11"/>
        <v>94.58</v>
      </c>
      <c r="DF6" s="21">
        <f t="shared" si="11"/>
        <v>94.69</v>
      </c>
      <c r="DG6" s="21">
        <f t="shared" si="11"/>
        <v>94.81</v>
      </c>
      <c r="DH6" s="20" t="str">
        <f>IF(DH7="","",IF(DH7="-","【-】","【"&amp;SUBSTITUTE(TEXT(DH7,"#,##0.00"),"-","△")&amp;"】"))</f>
        <v>【96.00】</v>
      </c>
      <c r="DI6" s="21">
        <f>IF(DI7="",NA(),DI7)</f>
        <v>23.71</v>
      </c>
      <c r="DJ6" s="21">
        <f t="shared" ref="DJ6:DR6" si="12">IF(DJ7="",NA(),DJ7)</f>
        <v>26.38</v>
      </c>
      <c r="DK6" s="21">
        <f t="shared" si="12"/>
        <v>28.79</v>
      </c>
      <c r="DL6" s="21">
        <f t="shared" si="12"/>
        <v>31.17</v>
      </c>
      <c r="DM6" s="21">
        <f t="shared" si="12"/>
        <v>33.54</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4.13</v>
      </c>
      <c r="DU6" s="21">
        <f t="shared" ref="DU6:EC6" si="13">IF(DU7="",NA(),DU7)</f>
        <v>4.12</v>
      </c>
      <c r="DV6" s="21">
        <f t="shared" si="13"/>
        <v>5.36</v>
      </c>
      <c r="DW6" s="21">
        <f t="shared" si="13"/>
        <v>5.85</v>
      </c>
      <c r="DX6" s="21">
        <f t="shared" si="13"/>
        <v>6.41</v>
      </c>
      <c r="DY6" s="21">
        <f t="shared" si="13"/>
        <v>5.18</v>
      </c>
      <c r="DZ6" s="21">
        <f t="shared" si="13"/>
        <v>6.01</v>
      </c>
      <c r="EA6" s="21">
        <f t="shared" si="13"/>
        <v>6.84</v>
      </c>
      <c r="EB6" s="21">
        <f t="shared" si="13"/>
        <v>7.69</v>
      </c>
      <c r="EC6" s="21">
        <f t="shared" si="13"/>
        <v>8.39</v>
      </c>
      <c r="ED6" s="20" t="str">
        <f>IF(ED7="","",IF(ED7="-","【-】","【"&amp;SUBSTITUTE(TEXT(ED7,"#,##0.00"),"-","△")&amp;"】"))</f>
        <v>【9.46】</v>
      </c>
      <c r="EE6" s="21">
        <f>IF(EE7="",NA(),EE7)</f>
        <v>0.02</v>
      </c>
      <c r="EF6" s="21">
        <f t="shared" ref="EF6:EN6" si="14">IF(EF7="",NA(),EF7)</f>
        <v>0.02</v>
      </c>
      <c r="EG6" s="21">
        <f t="shared" si="14"/>
        <v>0.02</v>
      </c>
      <c r="EH6" s="20">
        <f t="shared" si="14"/>
        <v>0</v>
      </c>
      <c r="EI6" s="20">
        <f t="shared" si="14"/>
        <v>0</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152021</v>
      </c>
      <c r="D7" s="23">
        <v>46</v>
      </c>
      <c r="E7" s="23">
        <v>17</v>
      </c>
      <c r="F7" s="23">
        <v>1</v>
      </c>
      <c r="G7" s="23">
        <v>0</v>
      </c>
      <c r="H7" s="23" t="s">
        <v>96</v>
      </c>
      <c r="I7" s="23" t="s">
        <v>97</v>
      </c>
      <c r="J7" s="23" t="s">
        <v>98</v>
      </c>
      <c r="K7" s="23" t="s">
        <v>99</v>
      </c>
      <c r="L7" s="23" t="s">
        <v>100</v>
      </c>
      <c r="M7" s="23" t="s">
        <v>101</v>
      </c>
      <c r="N7" s="24" t="s">
        <v>102</v>
      </c>
      <c r="O7" s="24">
        <v>78.760000000000005</v>
      </c>
      <c r="P7" s="24">
        <v>85.83</v>
      </c>
      <c r="Q7" s="24">
        <v>79.47</v>
      </c>
      <c r="R7" s="24">
        <v>2596</v>
      </c>
      <c r="S7" s="24">
        <v>255261</v>
      </c>
      <c r="T7" s="24">
        <v>891.05</v>
      </c>
      <c r="U7" s="24">
        <v>286.47000000000003</v>
      </c>
      <c r="V7" s="24">
        <v>217901</v>
      </c>
      <c r="W7" s="24">
        <v>64.7</v>
      </c>
      <c r="X7" s="24">
        <v>3367.87</v>
      </c>
      <c r="Y7" s="24">
        <v>99.84</v>
      </c>
      <c r="Z7" s="24">
        <v>100.52</v>
      </c>
      <c r="AA7" s="24">
        <v>99.53</v>
      </c>
      <c r="AB7" s="24">
        <v>101.6</v>
      </c>
      <c r="AC7" s="24">
        <v>98.76</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32.92</v>
      </c>
      <c r="AV7" s="24">
        <v>28.1</v>
      </c>
      <c r="AW7" s="24">
        <v>37.18</v>
      </c>
      <c r="AX7" s="24">
        <v>45.93</v>
      </c>
      <c r="AY7" s="24">
        <v>32.15</v>
      </c>
      <c r="AZ7" s="24">
        <v>60.82</v>
      </c>
      <c r="BA7" s="24">
        <v>63.48</v>
      </c>
      <c r="BB7" s="24">
        <v>65.510000000000005</v>
      </c>
      <c r="BC7" s="24">
        <v>72.78</v>
      </c>
      <c r="BD7" s="24">
        <v>74.56</v>
      </c>
      <c r="BE7" s="24">
        <v>82.75</v>
      </c>
      <c r="BF7" s="24">
        <v>969.48</v>
      </c>
      <c r="BG7" s="24">
        <v>942.23</v>
      </c>
      <c r="BH7" s="24">
        <v>900.55</v>
      </c>
      <c r="BI7" s="24">
        <v>793.06</v>
      </c>
      <c r="BJ7" s="24">
        <v>719.85</v>
      </c>
      <c r="BK7" s="24">
        <v>920.83</v>
      </c>
      <c r="BL7" s="24">
        <v>874.02</v>
      </c>
      <c r="BM7" s="24">
        <v>827.43</v>
      </c>
      <c r="BN7" s="24">
        <v>790.32</v>
      </c>
      <c r="BO7" s="24">
        <v>747.33</v>
      </c>
      <c r="BP7" s="24">
        <v>602.55999999999995</v>
      </c>
      <c r="BQ7" s="24">
        <v>84.54</v>
      </c>
      <c r="BR7" s="24">
        <v>82.11</v>
      </c>
      <c r="BS7" s="24">
        <v>81.69</v>
      </c>
      <c r="BT7" s="24">
        <v>89.7</v>
      </c>
      <c r="BU7" s="24">
        <v>90.69</v>
      </c>
      <c r="BV7" s="24">
        <v>99.82</v>
      </c>
      <c r="BW7" s="24">
        <v>100.32</v>
      </c>
      <c r="BX7" s="24">
        <v>99.71</v>
      </c>
      <c r="BY7" s="24">
        <v>98.7</v>
      </c>
      <c r="BZ7" s="24">
        <v>100.01</v>
      </c>
      <c r="CA7" s="24">
        <v>97.94</v>
      </c>
      <c r="CB7" s="24">
        <v>147.53</v>
      </c>
      <c r="CC7" s="24">
        <v>151.02000000000001</v>
      </c>
      <c r="CD7" s="24">
        <v>151.59</v>
      </c>
      <c r="CE7" s="24">
        <v>149.97999999999999</v>
      </c>
      <c r="CF7" s="24">
        <v>150.94</v>
      </c>
      <c r="CG7" s="24">
        <v>156.77000000000001</v>
      </c>
      <c r="CH7" s="24">
        <v>157.63999999999999</v>
      </c>
      <c r="CI7" s="24">
        <v>159.59</v>
      </c>
      <c r="CJ7" s="24">
        <v>160.65</v>
      </c>
      <c r="CK7" s="24">
        <v>160.6</v>
      </c>
      <c r="CL7" s="24">
        <v>140.97999999999999</v>
      </c>
      <c r="CM7" s="24">
        <v>76.77</v>
      </c>
      <c r="CN7" s="24">
        <v>77.33</v>
      </c>
      <c r="CO7" s="24">
        <v>72.59</v>
      </c>
      <c r="CP7" s="24">
        <v>67.44</v>
      </c>
      <c r="CQ7" s="24">
        <v>69.5</v>
      </c>
      <c r="CR7" s="24">
        <v>67</v>
      </c>
      <c r="CS7" s="24">
        <v>66.650000000000006</v>
      </c>
      <c r="CT7" s="24">
        <v>64.45</v>
      </c>
      <c r="CU7" s="24">
        <v>65.11</v>
      </c>
      <c r="CV7" s="24">
        <v>65.540000000000006</v>
      </c>
      <c r="CW7" s="24">
        <v>60.13</v>
      </c>
      <c r="CX7" s="24">
        <v>98.18</v>
      </c>
      <c r="CY7" s="24">
        <v>98.25</v>
      </c>
      <c r="CZ7" s="24">
        <v>98.33</v>
      </c>
      <c r="DA7" s="24">
        <v>98.32</v>
      </c>
      <c r="DB7" s="24">
        <v>98.37</v>
      </c>
      <c r="DC7" s="24">
        <v>94.41</v>
      </c>
      <c r="DD7" s="24">
        <v>94.43</v>
      </c>
      <c r="DE7" s="24">
        <v>94.58</v>
      </c>
      <c r="DF7" s="24">
        <v>94.69</v>
      </c>
      <c r="DG7" s="24">
        <v>94.81</v>
      </c>
      <c r="DH7" s="24">
        <v>96</v>
      </c>
      <c r="DI7" s="24">
        <v>23.71</v>
      </c>
      <c r="DJ7" s="24">
        <v>26.38</v>
      </c>
      <c r="DK7" s="24">
        <v>28.79</v>
      </c>
      <c r="DL7" s="24">
        <v>31.17</v>
      </c>
      <c r="DM7" s="24">
        <v>33.54</v>
      </c>
      <c r="DN7" s="24">
        <v>34.15</v>
      </c>
      <c r="DO7" s="24">
        <v>35.53</v>
      </c>
      <c r="DP7" s="24">
        <v>37.51</v>
      </c>
      <c r="DQ7" s="24">
        <v>38.869999999999997</v>
      </c>
      <c r="DR7" s="24">
        <v>40.36</v>
      </c>
      <c r="DS7" s="24">
        <v>42.2</v>
      </c>
      <c r="DT7" s="24">
        <v>4.13</v>
      </c>
      <c r="DU7" s="24">
        <v>4.12</v>
      </c>
      <c r="DV7" s="24">
        <v>5.36</v>
      </c>
      <c r="DW7" s="24">
        <v>5.85</v>
      </c>
      <c r="DX7" s="24">
        <v>6.41</v>
      </c>
      <c r="DY7" s="24">
        <v>5.18</v>
      </c>
      <c r="DZ7" s="24">
        <v>6.01</v>
      </c>
      <c r="EA7" s="24">
        <v>6.84</v>
      </c>
      <c r="EB7" s="24">
        <v>7.69</v>
      </c>
      <c r="EC7" s="24">
        <v>8.39</v>
      </c>
      <c r="ED7" s="24">
        <v>9.4600000000000009</v>
      </c>
      <c r="EE7" s="24">
        <v>0.02</v>
      </c>
      <c r="EF7" s="24">
        <v>0.02</v>
      </c>
      <c r="EG7" s="24">
        <v>0.02</v>
      </c>
      <c r="EH7" s="24">
        <v>0</v>
      </c>
      <c r="EI7" s="24">
        <v>0</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2026-02-18T02:34:18Z</dcterms:modified>
</cp:coreProperties>
</file>