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照会に対する回答\120_財政課\15_公営企業関係\10 公営企業に係る経営比較分析表(令和6年度)の分析等について\02 各課回答\道路管理課\"/>
    </mc:Choice>
  </mc:AlternateContent>
  <xr:revisionPtr revIDLastSave="0" documentId="8_{A64C5CD4-2476-43E5-B2FC-A564C711C309}" xr6:coauthVersionLast="47" xr6:coauthVersionMax="47" xr10:uidLastSave="{00000000-0000-0000-0000-000000000000}"/>
  <workbookProtection workbookAlgorithmName="SHA-512" workbookHashValue="D3+e4wuwdM8SnIr+ENlw0I4AVkhSzTB/cet62xbLEBuqLoK9aYfvunr+3LAASFASSxa3b0ElZQsRn1BGJFC7FQ==" workbookSaltValue="z5AEufe5w+5BGPdQqh8Nh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DQ7" i="5"/>
  <c r="JV32" i="4" s="1"/>
  <c r="DP7" i="5"/>
  <c r="JC32" i="4" s="1"/>
  <c r="DO7" i="5"/>
  <c r="MA31" i="4" s="1"/>
  <c r="DN7" i="5"/>
  <c r="DM7" i="5"/>
  <c r="KO31" i="4" s="1"/>
  <c r="DL7" i="5"/>
  <c r="JV31" i="4" s="1"/>
  <c r="DK7" i="5"/>
  <c r="JC31" i="4" s="1"/>
  <c r="DI7" i="5"/>
  <c r="DH7" i="5"/>
  <c r="DG7" i="5"/>
  <c r="DF7" i="5"/>
  <c r="KP78" i="4" s="1"/>
  <c r="DE7" i="5"/>
  <c r="DD7" i="5"/>
  <c r="MI77" i="4" s="1"/>
  <c r="DC7" i="5"/>
  <c r="LT77" i="4" s="1"/>
  <c r="DB7" i="5"/>
  <c r="LE77" i="4" s="1"/>
  <c r="DA7" i="5"/>
  <c r="CZ7" i="5"/>
  <c r="KA77" i="4" s="1"/>
  <c r="CN7" i="5"/>
  <c r="CM7" i="5"/>
  <c r="CV67" i="4" s="1"/>
  <c r="BZ7" i="5"/>
  <c r="BY7" i="5"/>
  <c r="LH53" i="4" s="1"/>
  <c r="BX7" i="5"/>
  <c r="BW7" i="5"/>
  <c r="BV7" i="5"/>
  <c r="BU7" i="5"/>
  <c r="BT7" i="5"/>
  <c r="LH52" i="4" s="1"/>
  <c r="BS7" i="5"/>
  <c r="KO52" i="4" s="1"/>
  <c r="BR7" i="5"/>
  <c r="BQ7" i="5"/>
  <c r="BO7" i="5"/>
  <c r="HJ53" i="4" s="1"/>
  <c r="BN7" i="5"/>
  <c r="GQ53" i="4" s="1"/>
  <c r="BM7" i="5"/>
  <c r="BL7" i="5"/>
  <c r="FE53" i="4" s="1"/>
  <c r="BK7" i="5"/>
  <c r="EL53" i="4" s="1"/>
  <c r="BJ7" i="5"/>
  <c r="HJ52" i="4" s="1"/>
  <c r="BI7" i="5"/>
  <c r="BH7" i="5"/>
  <c r="BG7" i="5"/>
  <c r="BF7" i="5"/>
  <c r="EL52" i="4" s="1"/>
  <c r="BD7" i="5"/>
  <c r="BC7" i="5"/>
  <c r="BB7" i="5"/>
  <c r="BG53" i="4" s="1"/>
  <c r="BA7" i="5"/>
  <c r="AN53" i="4" s="1"/>
  <c r="AZ7" i="5"/>
  <c r="AY7" i="5"/>
  <c r="CS52" i="4" s="1"/>
  <c r="AX7" i="5"/>
  <c r="BZ52" i="4" s="1"/>
  <c r="AW7" i="5"/>
  <c r="BG52" i="4" s="1"/>
  <c r="AV7" i="5"/>
  <c r="AU7" i="5"/>
  <c r="U52" i="4" s="1"/>
  <c r="AS7" i="5"/>
  <c r="HJ32" i="4" s="1"/>
  <c r="AR7" i="5"/>
  <c r="GQ32" i="4" s="1"/>
  <c r="AQ7" i="5"/>
  <c r="AP7" i="5"/>
  <c r="FE32" i="4" s="1"/>
  <c r="AO7" i="5"/>
  <c r="EL32" i="4" s="1"/>
  <c r="AN7" i="5"/>
  <c r="AM7" i="5"/>
  <c r="AL7" i="5"/>
  <c r="AK7" i="5"/>
  <c r="AJ7" i="5"/>
  <c r="AH7" i="5"/>
  <c r="AG7" i="5"/>
  <c r="AF7" i="5"/>
  <c r="AE7" i="5"/>
  <c r="AN32" i="4" s="1"/>
  <c r="AD7" i="5"/>
  <c r="AC7" i="5"/>
  <c r="CS31" i="4" s="1"/>
  <c r="AB7" i="5"/>
  <c r="BZ31" i="4" s="1"/>
  <c r="AA7" i="5"/>
  <c r="BG31" i="4" s="1"/>
  <c r="Z7" i="5"/>
  <c r="Y7" i="5"/>
  <c r="U31" i="4" s="1"/>
  <c r="X7" i="5"/>
  <c r="LJ10" i="4" s="1"/>
  <c r="W7" i="5"/>
  <c r="JQ10" i="4" s="1"/>
  <c r="V7" i="5"/>
  <c r="U7" i="5"/>
  <c r="LJ8" i="4" s="1"/>
  <c r="T7" i="5"/>
  <c r="S7" i="5"/>
  <c r="HX8" i="4" s="1"/>
  <c r="R7" i="5"/>
  <c r="Q7" i="5"/>
  <c r="P7" i="5"/>
  <c r="O7" i="5"/>
  <c r="B10" i="4" s="1"/>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MI78" i="4"/>
  <c r="LT78" i="4"/>
  <c r="LE78" i="4"/>
  <c r="KA78" i="4"/>
  <c r="IT78" i="4"/>
  <c r="IE78" i="4"/>
  <c r="HP78" i="4"/>
  <c r="HA78" i="4"/>
  <c r="GL78" i="4"/>
  <c r="BZ78" i="4"/>
  <c r="BK78" i="4"/>
  <c r="AV78" i="4"/>
  <c r="AG78" i="4"/>
  <c r="R78" i="4"/>
  <c r="KP77" i="4"/>
  <c r="IT77" i="4"/>
  <c r="IE77" i="4"/>
  <c r="HP77" i="4"/>
  <c r="HA77" i="4"/>
  <c r="GL77" i="4"/>
  <c r="BZ77" i="4"/>
  <c r="BK77" i="4"/>
  <c r="AV77" i="4"/>
  <c r="AG77" i="4"/>
  <c r="R77" i="4"/>
  <c r="CV76" i="4"/>
  <c r="MA53" i="4"/>
  <c r="KO53" i="4"/>
  <c r="JV53" i="4"/>
  <c r="JC53" i="4"/>
  <c r="FX53" i="4"/>
  <c r="CS53" i="4"/>
  <c r="BZ53" i="4"/>
  <c r="U53" i="4"/>
  <c r="MA52" i="4"/>
  <c r="JV52" i="4"/>
  <c r="JC52" i="4"/>
  <c r="GQ52" i="4"/>
  <c r="FX52" i="4"/>
  <c r="FE52" i="4"/>
  <c r="AN52" i="4"/>
  <c r="KO32" i="4"/>
  <c r="FX32" i="4"/>
  <c r="CS32" i="4"/>
  <c r="BZ32" i="4"/>
  <c r="BG32" i="4"/>
  <c r="U32" i="4"/>
  <c r="LH31" i="4"/>
  <c r="HJ31" i="4"/>
  <c r="GQ31" i="4"/>
  <c r="FX31" i="4"/>
  <c r="FE31" i="4"/>
  <c r="EL31" i="4"/>
  <c r="AN31" i="4"/>
  <c r="HX10" i="4"/>
  <c r="DU10" i="4"/>
  <c r="CF10" i="4"/>
  <c r="JQ8" i="4"/>
  <c r="FJ8" i="4"/>
  <c r="CF8" i="4"/>
  <c r="AQ8" i="4"/>
  <c r="B8" i="4"/>
  <c r="IE76" i="4" l="1"/>
  <c r="BZ51" i="4"/>
  <c r="GQ30" i="4"/>
  <c r="BZ30" i="4"/>
  <c r="BK76" i="4"/>
  <c r="LH51" i="4"/>
  <c r="LT76" i="4"/>
  <c r="GQ51" i="4"/>
  <c r="LH30" i="4"/>
  <c r="B11" i="5"/>
  <c r="F11" i="5"/>
  <c r="C11" i="5"/>
  <c r="D11" i="5"/>
  <c r="CS51" i="4" l="1"/>
  <c r="HJ30" i="4"/>
  <c r="CS30" i="4"/>
  <c r="BZ76" i="4"/>
  <c r="MA51" i="4"/>
  <c r="MI76" i="4"/>
  <c r="HJ51" i="4"/>
  <c r="MA30" i="4"/>
  <c r="IT76" i="4"/>
  <c r="U30" i="4"/>
  <c r="R76" i="4"/>
  <c r="JC51" i="4"/>
  <c r="KA76" i="4"/>
  <c r="EL51" i="4"/>
  <c r="JC30" i="4"/>
  <c r="GL76" i="4"/>
  <c r="U51" i="4"/>
  <c r="EL30" i="4"/>
  <c r="LE76" i="4"/>
  <c r="FX51" i="4"/>
  <c r="KO30" i="4"/>
  <c r="HP76" i="4"/>
  <c r="BG51" i="4"/>
  <c r="FX30" i="4"/>
  <c r="BG30" i="4"/>
  <c r="AV76" i="4"/>
  <c r="KO51" i="4"/>
  <c r="AG76" i="4"/>
  <c r="JV51" i="4"/>
  <c r="KP76" i="4"/>
  <c r="FE51" i="4"/>
  <c r="JV30" i="4"/>
  <c r="HA76" i="4"/>
  <c r="AN51" i="4"/>
  <c r="FE30" i="4"/>
  <c r="AN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<sst xmlns="http://schemas.openxmlformats.org/spreadsheetml/2006/main" count="278" uniqueCount="133">
  <si>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</si>
  <si>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</si>
  <si>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</si>
  <si>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</si>
  <si>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</si>
  <si>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</si>
  <si>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</si>
  <si>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</si>
  <si>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</si>
  <si>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</si>
  <si>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</si>
  <si>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</si>
  <si>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</si>
  <si>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</si>
  <si>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</si>
  <si>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</si>
  <si>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</si>
  <si>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</si>
  <si>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</si>
  <si>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</si>
  <si>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</si>
  <si>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</si>
  <si>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</si>
  <si>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</si>
  <si>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</si>
  <si>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</si>
  <si>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</si>
  <si>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</si>
  <si>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</si>
  <si>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</si>
  <si>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</si>
  <si>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</si>
  <si>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</si>
  <si>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</si>
  <si>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</si>
  <si>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</si>
  <si>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</si>
  <si>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</si>
  <si>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</si>
  <si>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</si>
  <si>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</si>
  <si>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</si>
  <si>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</si>
  <si>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</si>
  <si>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</si>
  <si>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</si>
  <si>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</si>
  <si>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</si>
  <si>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</si>
  <si>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</si>
  <si>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</si>
  <si>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</si>
  <si>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</si>
  <si>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</si>
  <si>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</si>
  <si>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</si>
  <si>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</si>
  <si>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</si>
  <si>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</si>
  <si>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</si>
  <si>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</si>
  <si>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</si>
  <si>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</si>
  <si>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</si>
  <si>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</si>
  <si>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</si>
  <si>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</si>
  <si>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</si>
  <si>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</si>
  <si>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</si>
  <si>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</si>
  <si>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</si>
  <si>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</si>
  <si>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</si>
  <si>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</si>
  <si>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</si>
  <si>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</si>
  <si>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</si>
  <si>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</si>
  <si>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</si>
  <si>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</si>
  <si>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</si>
  <si>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</si>
  <si>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</si>
  <si>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</si>
  <si>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</si>
  <si>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</si>
  <si>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</si>
  <si>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</si>
  <si>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</si>
  <si>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</si>
  <si>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</si>
  <si>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</si>
  <si>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</si>
  <si>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</si>
  <si>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</si>
  <si>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</si>
  <si>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</si>
  <si>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</si>
  <si>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</si>
  <si>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</si>
  <si>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</si>
  <si>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</si>
  <si>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</si>
  <si>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</si>
  <si>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</si>
  <si>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</si>
  <si>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</si>
  <si>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</si>
  <si>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</si>
  <si>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</si>
  <si>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新潟県　長岡市</t>
  </si>
  <si>
    <t>大手通り地下</t>
  </si>
  <si>
    <t>法非適用</t>
  </si>
  <si>
    <t>駐車場整備事業</t>
  </si>
  <si>
    <t>-</t>
  </si>
  <si>
    <t>Ａ２Ｂ１</t>
  </si>
  <si>
    <t>非設置</t>
  </si>
  <si>
    <t>該当数値なし</t>
  </si>
  <si>
    <t>その他駐車場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</si>
  <si>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</si>
  <si>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</si>
  <si>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</si>
  <si>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</si>
  <si>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</si>
  <si>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</si>
  <si>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</si>
  <si>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</si>
  <si>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</si>
  <si>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①「収益的収支比率」が100％を下回っているが、これは、地方債償還金相当額が影響しているものであり、事業全体の収支は赤字とはなっていない。
④「売上高GOP比率」及び⑤「EBITDA」がいずれもマイナスになっている。これは営業費用の財源を営業収益だけでは賄えず、他会計繰入金に依存しているためである。</t>
    <phoneticPr fontId="5"/>
  </si>
  <si>
    <t>平成9年に建築され、平成22年に新潟県から長岡市に管理権限が移管された施設である。
機械式の地下駐車場であり、維持管理に係るコストが大きい。</t>
    <rPh sb="0" eb="2">
      <t>ヘイセイ</t>
    </rPh>
    <rPh sb="3" eb="4">
      <t>ネン</t>
    </rPh>
    <rPh sb="5" eb="7">
      <t>ケンチク</t>
    </rPh>
    <rPh sb="10" eb="12">
      <t>ヘイセイ</t>
    </rPh>
    <rPh sb="14" eb="15">
      <t>ネン</t>
    </rPh>
    <rPh sb="16" eb="19">
      <t>ニイガタケン</t>
    </rPh>
    <rPh sb="21" eb="24">
      <t>ナガオカシ</t>
    </rPh>
    <rPh sb="25" eb="27">
      <t>カンリ</t>
    </rPh>
    <rPh sb="27" eb="29">
      <t>ケンゲン</t>
    </rPh>
    <rPh sb="30" eb="32">
      <t>イカン</t>
    </rPh>
    <rPh sb="35" eb="37">
      <t>シセツ</t>
    </rPh>
    <rPh sb="42" eb="45">
      <t>キカイシキ</t>
    </rPh>
    <rPh sb="46" eb="51">
      <t>チカチュウシャジョウ</t>
    </rPh>
    <rPh sb="55" eb="57">
      <t>イジ</t>
    </rPh>
    <rPh sb="57" eb="59">
      <t>カンリ</t>
    </rPh>
    <rPh sb="60" eb="61">
      <t>カカ</t>
    </rPh>
    <rPh sb="66" eb="67">
      <t>オオ</t>
    </rPh>
    <phoneticPr fontId="5"/>
  </si>
  <si>
    <t>稼働率は150％前後を推移している。
機械施設の老朽化により、現在は機械の稼働を停止しており、駐車可能台数の減少もあり、利用率が徐々に減少している状況である。</t>
    <rPh sb="0" eb="2">
      <t>カドウ</t>
    </rPh>
    <rPh sb="2" eb="3">
      <t>リツ</t>
    </rPh>
    <rPh sb="8" eb="10">
      <t>ゼンゴ</t>
    </rPh>
    <rPh sb="11" eb="13">
      <t>スイイ</t>
    </rPh>
    <rPh sb="19" eb="21">
      <t>キカイ</t>
    </rPh>
    <rPh sb="21" eb="23">
      <t>シセツ</t>
    </rPh>
    <rPh sb="24" eb="27">
      <t>ロウキュウカ</t>
    </rPh>
    <rPh sb="31" eb="33">
      <t>ゲンザイ</t>
    </rPh>
    <rPh sb="34" eb="36">
      <t>キカイ</t>
    </rPh>
    <rPh sb="37" eb="39">
      <t>カドウ</t>
    </rPh>
    <rPh sb="40" eb="42">
      <t>テイシ</t>
    </rPh>
    <rPh sb="47" eb="49">
      <t>チュウシャ</t>
    </rPh>
    <rPh sb="49" eb="51">
      <t>カノウ</t>
    </rPh>
    <rPh sb="51" eb="53">
      <t>ダイスウ</t>
    </rPh>
    <rPh sb="54" eb="56">
      <t>ゲンショウ</t>
    </rPh>
    <rPh sb="60" eb="63">
      <t>リヨウリツ</t>
    </rPh>
    <rPh sb="64" eb="66">
      <t>ジョジョ</t>
    </rPh>
    <rPh sb="67" eb="69">
      <t>ゲンショウ</t>
    </rPh>
    <rPh sb="73" eb="75">
      <t>ジョウキョウ</t>
    </rPh>
    <phoneticPr fontId="5"/>
  </si>
  <si>
    <t>施設の老朽化に伴う大規模修繕などの財源を確保するため、より効率的な経営となるように業務改善の取り組みを検討する。
また、現在の物価高に対応できるよう利用料金の値上げも検討する必要がある。
なお、本施設は利用料金制を取り入れた指定管理者による管理運営を導入している。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</si>
</sst>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B73-4911-854F-F3C5A982BE4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AB73-4911-854F-F3C5A982BE4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79C-4D90-9418-6FFDEF1AE58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379C-4D90-9418-6FFDEF1AE58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973-4E0E-8F84-9459F9966F1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973-4E0E-8F84-9459F9966F1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9E5-4405-9961-D571CAACA24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9E5-4405-9961-D571CAACA24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50.6</c:v>
                </c:pt>
                <c:pt idx="1">
                  <c:v>39</c:v>
                </c:pt>
                <c:pt idx="2">
                  <c:v>37.799999999999997</c:v>
                </c:pt>
                <c:pt idx="3">
                  <c:v>34.299999999999997</c:v>
                </c:pt>
                <c:pt idx="4">
                  <c:v>12.4</c:v>
                </c:pt>
              </c:numCache>
            </c:numRef>
          </c:val>
          <c:extLst>
            <c:ext xmlns:c16="http://schemas.microsoft.com/office/drawing/2014/chart" uri="{C3380CC4-5D6E-409C-BE32-E72D297353CC}">
              <c16:uniqueId val="{00000000-3144-4AFE-88AD-C5972A0360D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3144-4AFE-88AD-C5972A0360D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158</c:v>
                </c:pt>
                <c:pt idx="1">
                  <c:v>96</c:v>
                </c:pt>
                <c:pt idx="2">
                  <c:v>76</c:v>
                </c:pt>
                <c:pt idx="3">
                  <c:v>53</c:v>
                </c:pt>
                <c:pt idx="4">
                  <c:v>38</c:v>
                </c:pt>
              </c:numCache>
            </c:numRef>
          </c:val>
          <c:extLst>
            <c:ext xmlns:c16="http://schemas.microsoft.com/office/drawing/2014/chart" uri="{C3380CC4-5D6E-409C-BE32-E72D297353CC}">
              <c16:uniqueId val="{00000000-94EE-469B-A3AC-8CB185C0C1D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94EE-469B-A3AC-8CB185C0C1D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171.1</c:v>
                </c:pt>
                <c:pt idx="1">
                  <c:v>172.6</c:v>
                </c:pt>
                <c:pt idx="2">
                  <c:v>164.2</c:v>
                </c:pt>
                <c:pt idx="3">
                  <c:v>156.30000000000001</c:v>
                </c:pt>
                <c:pt idx="4">
                  <c:v>139.5</c:v>
                </c:pt>
              </c:numCache>
            </c:numRef>
          </c:val>
          <c:extLst>
            <c:ext xmlns:c16="http://schemas.microsoft.com/office/drawing/2014/chart" uri="{C3380CC4-5D6E-409C-BE32-E72D297353CC}">
              <c16:uniqueId val="{00000000-57BE-4C1E-AA87-EEC08776ABF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57BE-4C1E-AA87-EEC08776ABF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-105.3</c:v>
                </c:pt>
                <c:pt idx="1">
                  <c:v>-66.7</c:v>
                </c:pt>
                <c:pt idx="2">
                  <c:v>-62.8</c:v>
                </c:pt>
                <c:pt idx="3">
                  <c:v>-56.5</c:v>
                </c:pt>
                <c:pt idx="4">
                  <c:v>-15.5</c:v>
                </c:pt>
              </c:numCache>
            </c:numRef>
          </c:val>
          <c:extLst>
            <c:ext xmlns:c16="http://schemas.microsoft.com/office/drawing/2014/chart" uri="{C3380CC4-5D6E-409C-BE32-E72D297353CC}">
              <c16:uniqueId val="{00000000-B28A-43E3-A158-E78E8147C7B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B28A-43E3-A158-E78E8147C7B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-37145</c:v>
                </c:pt>
                <c:pt idx="1">
                  <c:v>-23631</c:v>
                </c:pt>
                <c:pt idx="2">
                  <c:v>-23757</c:v>
                </c:pt>
                <c:pt idx="3">
                  <c:v>-21689</c:v>
                </c:pt>
                <c:pt idx="4">
                  <c:v>-5259</c:v>
                </c:pt>
              </c:numCache>
            </c:numRef>
          </c:val>
          <c:extLst>
            <c:ext xmlns:c16="http://schemas.microsoft.com/office/drawing/2014/chart" uri="{C3380CC4-5D6E-409C-BE32-E72D297353CC}">
              <c16:uniqueId val="{00000000-37F0-4377-91A2-EA8D32139DF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37F0-4377-91A2-EA8D32139DF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1"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新潟県長岡市　大手通り地下</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3998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190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129</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100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50.6</v>
      </c>
      <c r="EM31" s="98"/>
      <c r="EN31" s="98"/>
      <c r="EO31" s="98"/>
      <c r="EP31" s="98"/>
      <c r="EQ31" s="98"/>
      <c r="ER31" s="98"/>
      <c r="ES31" s="98"/>
      <c r="ET31" s="98"/>
      <c r="EU31" s="98"/>
      <c r="EV31" s="98"/>
      <c r="EW31" s="98"/>
      <c r="EX31" s="98"/>
      <c r="EY31" s="98"/>
      <c r="EZ31" s="98"/>
      <c r="FA31" s="98"/>
      <c r="FB31" s="98"/>
      <c r="FC31" s="98"/>
      <c r="FD31" s="98"/>
      <c r="FE31" s="98">
        <f>データ!AK7</f>
        <v>39</v>
      </c>
      <c r="FF31" s="98"/>
      <c r="FG31" s="98"/>
      <c r="FH31" s="98"/>
      <c r="FI31" s="98"/>
      <c r="FJ31" s="98"/>
      <c r="FK31" s="98"/>
      <c r="FL31" s="98"/>
      <c r="FM31" s="98"/>
      <c r="FN31" s="98"/>
      <c r="FO31" s="98"/>
      <c r="FP31" s="98"/>
      <c r="FQ31" s="98"/>
      <c r="FR31" s="98"/>
      <c r="FS31" s="98"/>
      <c r="FT31" s="98"/>
      <c r="FU31" s="98"/>
      <c r="FV31" s="98"/>
      <c r="FW31" s="98"/>
      <c r="FX31" s="98">
        <f>データ!AL7</f>
        <v>37.799999999999997</v>
      </c>
      <c r="FY31" s="98"/>
      <c r="FZ31" s="98"/>
      <c r="GA31" s="98"/>
      <c r="GB31" s="98"/>
      <c r="GC31" s="98"/>
      <c r="GD31" s="98"/>
      <c r="GE31" s="98"/>
      <c r="GF31" s="98"/>
      <c r="GG31" s="98"/>
      <c r="GH31" s="98"/>
      <c r="GI31" s="98"/>
      <c r="GJ31" s="98"/>
      <c r="GK31" s="98"/>
      <c r="GL31" s="98"/>
      <c r="GM31" s="98"/>
      <c r="GN31" s="98"/>
      <c r="GO31" s="98"/>
      <c r="GP31" s="98"/>
      <c r="GQ31" s="98">
        <f>データ!AM7</f>
        <v>34.299999999999997</v>
      </c>
      <c r="GR31" s="98"/>
      <c r="GS31" s="98"/>
      <c r="GT31" s="98"/>
      <c r="GU31" s="98"/>
      <c r="GV31" s="98"/>
      <c r="GW31" s="98"/>
      <c r="GX31" s="98"/>
      <c r="GY31" s="98"/>
      <c r="GZ31" s="98"/>
      <c r="HA31" s="98"/>
      <c r="HB31" s="98"/>
      <c r="HC31" s="98"/>
      <c r="HD31" s="98"/>
      <c r="HE31" s="98"/>
      <c r="HF31" s="98"/>
      <c r="HG31" s="98"/>
      <c r="HH31" s="98"/>
      <c r="HI31" s="98"/>
      <c r="HJ31" s="98">
        <f>データ!AN7</f>
        <v>12.4</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171.1</v>
      </c>
      <c r="JD31" s="67"/>
      <c r="JE31" s="67"/>
      <c r="JF31" s="67"/>
      <c r="JG31" s="67"/>
      <c r="JH31" s="67"/>
      <c r="JI31" s="67"/>
      <c r="JJ31" s="67"/>
      <c r="JK31" s="67"/>
      <c r="JL31" s="67"/>
      <c r="JM31" s="67"/>
      <c r="JN31" s="67"/>
      <c r="JO31" s="67"/>
      <c r="JP31" s="67"/>
      <c r="JQ31" s="67"/>
      <c r="JR31" s="67"/>
      <c r="JS31" s="67"/>
      <c r="JT31" s="67"/>
      <c r="JU31" s="68"/>
      <c r="JV31" s="66">
        <f>データ!DL7</f>
        <v>172.6</v>
      </c>
      <c r="JW31" s="67"/>
      <c r="JX31" s="67"/>
      <c r="JY31" s="67"/>
      <c r="JZ31" s="67"/>
      <c r="KA31" s="67"/>
      <c r="KB31" s="67"/>
      <c r="KC31" s="67"/>
      <c r="KD31" s="67"/>
      <c r="KE31" s="67"/>
      <c r="KF31" s="67"/>
      <c r="KG31" s="67"/>
      <c r="KH31" s="67"/>
      <c r="KI31" s="67"/>
      <c r="KJ31" s="67"/>
      <c r="KK31" s="67"/>
      <c r="KL31" s="67"/>
      <c r="KM31" s="67"/>
      <c r="KN31" s="68"/>
      <c r="KO31" s="66">
        <f>データ!DM7</f>
        <v>164.2</v>
      </c>
      <c r="KP31" s="67"/>
      <c r="KQ31" s="67"/>
      <c r="KR31" s="67"/>
      <c r="KS31" s="67"/>
      <c r="KT31" s="67"/>
      <c r="KU31" s="67"/>
      <c r="KV31" s="67"/>
      <c r="KW31" s="67"/>
      <c r="KX31" s="67"/>
      <c r="KY31" s="67"/>
      <c r="KZ31" s="67"/>
      <c r="LA31" s="67"/>
      <c r="LB31" s="67"/>
      <c r="LC31" s="67"/>
      <c r="LD31" s="67"/>
      <c r="LE31" s="67"/>
      <c r="LF31" s="67"/>
      <c r="LG31" s="68"/>
      <c r="LH31" s="66">
        <f>データ!DN7</f>
        <v>156.30000000000001</v>
      </c>
      <c r="LI31" s="67"/>
      <c r="LJ31" s="67"/>
      <c r="LK31" s="67"/>
      <c r="LL31" s="67"/>
      <c r="LM31" s="67"/>
      <c r="LN31" s="67"/>
      <c r="LO31" s="67"/>
      <c r="LP31" s="67"/>
      <c r="LQ31" s="67"/>
      <c r="LR31" s="67"/>
      <c r="LS31" s="67"/>
      <c r="LT31" s="67"/>
      <c r="LU31" s="67"/>
      <c r="LV31" s="67"/>
      <c r="LW31" s="67"/>
      <c r="LX31" s="67"/>
      <c r="LY31" s="67"/>
      <c r="LZ31" s="68"/>
      <c r="MA31" s="66">
        <f>データ!DO7</f>
        <v>139.5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130</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131</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158</v>
      </c>
      <c r="V52" s="97"/>
      <c r="W52" s="97"/>
      <c r="X52" s="97"/>
      <c r="Y52" s="97"/>
      <c r="Z52" s="97"/>
      <c r="AA52" s="97"/>
      <c r="AB52" s="97"/>
      <c r="AC52" s="97"/>
      <c r="AD52" s="97"/>
      <c r="AE52" s="97"/>
      <c r="AF52" s="97"/>
      <c r="AG52" s="97"/>
      <c r="AH52" s="97"/>
      <c r="AI52" s="97"/>
      <c r="AJ52" s="97"/>
      <c r="AK52" s="97"/>
      <c r="AL52" s="97"/>
      <c r="AM52" s="97"/>
      <c r="AN52" s="97">
        <f>データ!AV7</f>
        <v>96</v>
      </c>
      <c r="AO52" s="97"/>
      <c r="AP52" s="97"/>
      <c r="AQ52" s="97"/>
      <c r="AR52" s="97"/>
      <c r="AS52" s="97"/>
      <c r="AT52" s="97"/>
      <c r="AU52" s="97"/>
      <c r="AV52" s="97"/>
      <c r="AW52" s="97"/>
      <c r="AX52" s="97"/>
      <c r="AY52" s="97"/>
      <c r="AZ52" s="97"/>
      <c r="BA52" s="97"/>
      <c r="BB52" s="97"/>
      <c r="BC52" s="97"/>
      <c r="BD52" s="97"/>
      <c r="BE52" s="97"/>
      <c r="BF52" s="97"/>
      <c r="BG52" s="97">
        <f>データ!AW7</f>
        <v>76</v>
      </c>
      <c r="BH52" s="97"/>
      <c r="BI52" s="97"/>
      <c r="BJ52" s="97"/>
      <c r="BK52" s="97"/>
      <c r="BL52" s="97"/>
      <c r="BM52" s="97"/>
      <c r="BN52" s="97"/>
      <c r="BO52" s="97"/>
      <c r="BP52" s="97"/>
      <c r="BQ52" s="97"/>
      <c r="BR52" s="97"/>
      <c r="BS52" s="97"/>
      <c r="BT52" s="97"/>
      <c r="BU52" s="97"/>
      <c r="BV52" s="97"/>
      <c r="BW52" s="97"/>
      <c r="BX52" s="97"/>
      <c r="BY52" s="97"/>
      <c r="BZ52" s="97">
        <f>データ!AX7</f>
        <v>53</v>
      </c>
      <c r="CA52" s="97"/>
      <c r="CB52" s="97"/>
      <c r="CC52" s="97"/>
      <c r="CD52" s="97"/>
      <c r="CE52" s="97"/>
      <c r="CF52" s="97"/>
      <c r="CG52" s="97"/>
      <c r="CH52" s="97"/>
      <c r="CI52" s="97"/>
      <c r="CJ52" s="97"/>
      <c r="CK52" s="97"/>
      <c r="CL52" s="97"/>
      <c r="CM52" s="97"/>
      <c r="CN52" s="97"/>
      <c r="CO52" s="97"/>
      <c r="CP52" s="97"/>
      <c r="CQ52" s="97"/>
      <c r="CR52" s="97"/>
      <c r="CS52" s="97">
        <f>データ!AY7</f>
        <v>38</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-105.3</v>
      </c>
      <c r="EM52" s="98"/>
      <c r="EN52" s="98"/>
      <c r="EO52" s="98"/>
      <c r="EP52" s="98"/>
      <c r="EQ52" s="98"/>
      <c r="ER52" s="98"/>
      <c r="ES52" s="98"/>
      <c r="ET52" s="98"/>
      <c r="EU52" s="98"/>
      <c r="EV52" s="98"/>
      <c r="EW52" s="98"/>
      <c r="EX52" s="98"/>
      <c r="EY52" s="98"/>
      <c r="EZ52" s="98"/>
      <c r="FA52" s="98"/>
      <c r="FB52" s="98"/>
      <c r="FC52" s="98"/>
      <c r="FD52" s="98"/>
      <c r="FE52" s="98">
        <f>データ!BG7</f>
        <v>-66.7</v>
      </c>
      <c r="FF52" s="98"/>
      <c r="FG52" s="98"/>
      <c r="FH52" s="98"/>
      <c r="FI52" s="98"/>
      <c r="FJ52" s="98"/>
      <c r="FK52" s="98"/>
      <c r="FL52" s="98"/>
      <c r="FM52" s="98"/>
      <c r="FN52" s="98"/>
      <c r="FO52" s="98"/>
      <c r="FP52" s="98"/>
      <c r="FQ52" s="98"/>
      <c r="FR52" s="98"/>
      <c r="FS52" s="98"/>
      <c r="FT52" s="98"/>
      <c r="FU52" s="98"/>
      <c r="FV52" s="98"/>
      <c r="FW52" s="98"/>
      <c r="FX52" s="98">
        <f>データ!BH7</f>
        <v>-62.8</v>
      </c>
      <c r="FY52" s="98"/>
      <c r="FZ52" s="98"/>
      <c r="GA52" s="98"/>
      <c r="GB52" s="98"/>
      <c r="GC52" s="98"/>
      <c r="GD52" s="98"/>
      <c r="GE52" s="98"/>
      <c r="GF52" s="98"/>
      <c r="GG52" s="98"/>
      <c r="GH52" s="98"/>
      <c r="GI52" s="98"/>
      <c r="GJ52" s="98"/>
      <c r="GK52" s="98"/>
      <c r="GL52" s="98"/>
      <c r="GM52" s="98"/>
      <c r="GN52" s="98"/>
      <c r="GO52" s="98"/>
      <c r="GP52" s="98"/>
      <c r="GQ52" s="98">
        <f>データ!BI7</f>
        <v>-56.5</v>
      </c>
      <c r="GR52" s="98"/>
      <c r="GS52" s="98"/>
      <c r="GT52" s="98"/>
      <c r="GU52" s="98"/>
      <c r="GV52" s="98"/>
      <c r="GW52" s="98"/>
      <c r="GX52" s="98"/>
      <c r="GY52" s="98"/>
      <c r="GZ52" s="98"/>
      <c r="HA52" s="98"/>
      <c r="HB52" s="98"/>
      <c r="HC52" s="98"/>
      <c r="HD52" s="98"/>
      <c r="HE52" s="98"/>
      <c r="HF52" s="98"/>
      <c r="HG52" s="98"/>
      <c r="HH52" s="98"/>
      <c r="HI52" s="98"/>
      <c r="HJ52" s="98">
        <f>データ!BJ7</f>
        <v>-15.5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-37145</v>
      </c>
      <c r="JD52" s="97"/>
      <c r="JE52" s="97"/>
      <c r="JF52" s="97"/>
      <c r="JG52" s="97"/>
      <c r="JH52" s="97"/>
      <c r="JI52" s="97"/>
      <c r="JJ52" s="97"/>
      <c r="JK52" s="97"/>
      <c r="JL52" s="97"/>
      <c r="JM52" s="97"/>
      <c r="JN52" s="97"/>
      <c r="JO52" s="97"/>
      <c r="JP52" s="97"/>
      <c r="JQ52" s="97"/>
      <c r="JR52" s="97"/>
      <c r="JS52" s="97"/>
      <c r="JT52" s="97"/>
      <c r="JU52" s="97"/>
      <c r="JV52" s="97">
        <f>データ!BR7</f>
        <v>-23631</v>
      </c>
      <c r="JW52" s="97"/>
      <c r="JX52" s="97"/>
      <c r="JY52" s="97"/>
      <c r="JZ52" s="97"/>
      <c r="KA52" s="97"/>
      <c r="KB52" s="97"/>
      <c r="KC52" s="97"/>
      <c r="KD52" s="97"/>
      <c r="KE52" s="97"/>
      <c r="KF52" s="97"/>
      <c r="KG52" s="97"/>
      <c r="KH52" s="97"/>
      <c r="KI52" s="97"/>
      <c r="KJ52" s="97"/>
      <c r="KK52" s="97"/>
      <c r="KL52" s="97"/>
      <c r="KM52" s="97"/>
      <c r="KN52" s="97"/>
      <c r="KO52" s="97">
        <f>データ!BS7</f>
        <v>-23757</v>
      </c>
      <c r="KP52" s="97"/>
      <c r="KQ52" s="97"/>
      <c r="KR52" s="97"/>
      <c r="KS52" s="97"/>
      <c r="KT52" s="97"/>
      <c r="KU52" s="97"/>
      <c r="KV52" s="97"/>
      <c r="KW52" s="97"/>
      <c r="KX52" s="97"/>
      <c r="KY52" s="97"/>
      <c r="KZ52" s="97"/>
      <c r="LA52" s="97"/>
      <c r="LB52" s="97"/>
      <c r="LC52" s="97"/>
      <c r="LD52" s="97"/>
      <c r="LE52" s="97"/>
      <c r="LF52" s="97"/>
      <c r="LG52" s="97"/>
      <c r="LH52" s="97">
        <f>データ!BT7</f>
        <v>-21689</v>
      </c>
      <c r="LI52" s="97"/>
      <c r="LJ52" s="97"/>
      <c r="LK52" s="97"/>
      <c r="LL52" s="97"/>
      <c r="LM52" s="97"/>
      <c r="LN52" s="97"/>
      <c r="LO52" s="97"/>
      <c r="LP52" s="97"/>
      <c r="LQ52" s="97"/>
      <c r="LR52" s="97"/>
      <c r="LS52" s="97"/>
      <c r="LT52" s="97"/>
      <c r="LU52" s="97"/>
      <c r="LV52" s="97"/>
      <c r="LW52" s="97"/>
      <c r="LX52" s="97"/>
      <c r="LY52" s="97"/>
      <c r="LZ52" s="97"/>
      <c r="MA52" s="97">
        <f>データ!BU7</f>
        <v>-5259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132</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300000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FReM5n8uHFn0MwvkLzZRbTYF6FZ6/kj5llluJaR2tVbE+0RHRiXSQMWazS+ek1sD11PUinuKG4PK/Qh8KMwb9A==" saltValue="k80y5Vmz+KQtKkwqobLjf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35" t="s">
        <v>65</v>
      </c>
      <c r="AK4" s="135"/>
      <c r="AL4" s="135"/>
      <c r="AM4" s="135"/>
      <c r="AN4" s="135"/>
      <c r="AO4" s="135"/>
      <c r="AP4" s="135"/>
      <c r="AQ4" s="135"/>
      <c r="AR4" s="135"/>
      <c r="AS4" s="135"/>
      <c r="AT4" s="135"/>
      <c r="AU4" s="145" t="s">
        <v>66</v>
      </c>
      <c r="AV4" s="135"/>
      <c r="AW4" s="135"/>
      <c r="AX4" s="135"/>
      <c r="AY4" s="135"/>
      <c r="AZ4" s="135"/>
      <c r="BA4" s="135"/>
      <c r="BB4" s="135"/>
      <c r="BC4" s="135"/>
      <c r="BD4" s="135"/>
      <c r="BE4" s="135"/>
      <c r="BF4" s="135" t="s">
        <v>67</v>
      </c>
      <c r="BG4" s="135"/>
      <c r="BH4" s="135"/>
      <c r="BI4" s="135"/>
      <c r="BJ4" s="135"/>
      <c r="BK4" s="135"/>
      <c r="BL4" s="135"/>
      <c r="BM4" s="135"/>
      <c r="BN4" s="135"/>
      <c r="BO4" s="135"/>
      <c r="BP4" s="135"/>
      <c r="BQ4" s="145" t="s">
        <v>68</v>
      </c>
      <c r="BR4" s="135"/>
      <c r="BS4" s="135"/>
      <c r="BT4" s="135"/>
      <c r="BU4" s="135"/>
      <c r="BV4" s="135"/>
      <c r="BW4" s="135"/>
      <c r="BX4" s="135"/>
      <c r="BY4" s="135"/>
      <c r="BZ4" s="135"/>
      <c r="CA4" s="135"/>
      <c r="CB4" s="135" t="s">
        <v>69</v>
      </c>
      <c r="CC4" s="135"/>
      <c r="CD4" s="135"/>
      <c r="CE4" s="135"/>
      <c r="CF4" s="135"/>
      <c r="CG4" s="135"/>
      <c r="CH4" s="135"/>
      <c r="CI4" s="135"/>
      <c r="CJ4" s="135"/>
      <c r="CK4" s="135"/>
      <c r="CL4" s="135"/>
      <c r="CM4" s="136" t="s">
        <v>70</v>
      </c>
      <c r="CN4" s="136" t="s">
        <v>71</v>
      </c>
      <c r="CO4" s="138" t="s">
        <v>72</v>
      </c>
      <c r="CP4" s="139"/>
      <c r="CQ4" s="139"/>
      <c r="CR4" s="139"/>
      <c r="CS4" s="139"/>
      <c r="CT4" s="139"/>
      <c r="CU4" s="139"/>
      <c r="CV4" s="139"/>
      <c r="CW4" s="139"/>
      <c r="CX4" s="139"/>
      <c r="CY4" s="140"/>
      <c r="CZ4" s="135" t="s">
        <v>73</v>
      </c>
      <c r="DA4" s="135"/>
      <c r="DB4" s="135"/>
      <c r="DC4" s="135"/>
      <c r="DD4" s="135"/>
      <c r="DE4" s="135"/>
      <c r="DF4" s="135"/>
      <c r="DG4" s="135"/>
      <c r="DH4" s="135"/>
      <c r="DI4" s="135"/>
      <c r="DJ4" s="135"/>
      <c r="DK4" s="138" t="s">
        <v>74</v>
      </c>
      <c r="DL4" s="139"/>
      <c r="DM4" s="139"/>
      <c r="DN4" s="139"/>
      <c r="DO4" s="139"/>
      <c r="DP4" s="139"/>
      <c r="DQ4" s="139"/>
      <c r="DR4" s="139"/>
      <c r="DS4" s="139"/>
      <c r="DT4" s="139"/>
      <c r="DU4" s="140"/>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102</v>
      </c>
      <c r="AM5" s="47" t="s">
        <v>93</v>
      </c>
      <c r="AN5" s="47" t="s">
        <v>103</v>
      </c>
      <c r="AO5" s="47" t="s">
        <v>95</v>
      </c>
      <c r="AP5" s="47" t="s">
        <v>96</v>
      </c>
      <c r="AQ5" s="47" t="s">
        <v>97</v>
      </c>
      <c r="AR5" s="47" t="s">
        <v>98</v>
      </c>
      <c r="AS5" s="47" t="s">
        <v>99</v>
      </c>
      <c r="AT5" s="47" t="s">
        <v>100</v>
      </c>
      <c r="AU5" s="47" t="s">
        <v>104</v>
      </c>
      <c r="AV5" s="47" t="s">
        <v>91</v>
      </c>
      <c r="AW5" s="47" t="s">
        <v>92</v>
      </c>
      <c r="AX5" s="47" t="s">
        <v>105</v>
      </c>
      <c r="AY5" s="47" t="s">
        <v>103</v>
      </c>
      <c r="AZ5" s="47" t="s">
        <v>95</v>
      </c>
      <c r="BA5" s="47" t="s">
        <v>96</v>
      </c>
      <c r="BB5" s="47" t="s">
        <v>97</v>
      </c>
      <c r="BC5" s="47" t="s">
        <v>98</v>
      </c>
      <c r="BD5" s="47" t="s">
        <v>99</v>
      </c>
      <c r="BE5" s="47" t="s">
        <v>100</v>
      </c>
      <c r="BF5" s="47" t="s">
        <v>90</v>
      </c>
      <c r="BG5" s="47" t="s">
        <v>101</v>
      </c>
      <c r="BH5" s="47" t="s">
        <v>102</v>
      </c>
      <c r="BI5" s="47" t="s">
        <v>105</v>
      </c>
      <c r="BJ5" s="47" t="s">
        <v>103</v>
      </c>
      <c r="BK5" s="47" t="s">
        <v>95</v>
      </c>
      <c r="BL5" s="47" t="s">
        <v>96</v>
      </c>
      <c r="BM5" s="47" t="s">
        <v>97</v>
      </c>
      <c r="BN5" s="47" t="s">
        <v>98</v>
      </c>
      <c r="BO5" s="47" t="s">
        <v>99</v>
      </c>
      <c r="BP5" s="47" t="s">
        <v>100</v>
      </c>
      <c r="BQ5" s="47" t="s">
        <v>90</v>
      </c>
      <c r="BR5" s="47" t="s">
        <v>91</v>
      </c>
      <c r="BS5" s="47" t="s">
        <v>92</v>
      </c>
      <c r="BT5" s="47" t="s">
        <v>105</v>
      </c>
      <c r="BU5" s="47" t="s">
        <v>103</v>
      </c>
      <c r="BV5" s="47" t="s">
        <v>95</v>
      </c>
      <c r="BW5" s="47" t="s">
        <v>96</v>
      </c>
      <c r="BX5" s="47" t="s">
        <v>97</v>
      </c>
      <c r="BY5" s="47" t="s">
        <v>98</v>
      </c>
      <c r="BZ5" s="47" t="s">
        <v>99</v>
      </c>
      <c r="CA5" s="47" t="s">
        <v>100</v>
      </c>
      <c r="CB5" s="47" t="s">
        <v>90</v>
      </c>
      <c r="CC5" s="47" t="s">
        <v>91</v>
      </c>
      <c r="CD5" s="47" t="s">
        <v>102</v>
      </c>
      <c r="CE5" s="47" t="s">
        <v>93</v>
      </c>
      <c r="CF5" s="47" t="s">
        <v>103</v>
      </c>
      <c r="CG5" s="47" t="s">
        <v>95</v>
      </c>
      <c r="CH5" s="47" t="s">
        <v>96</v>
      </c>
      <c r="CI5" s="47" t="s">
        <v>97</v>
      </c>
      <c r="CJ5" s="47" t="s">
        <v>98</v>
      </c>
      <c r="CK5" s="47" t="s">
        <v>99</v>
      </c>
      <c r="CL5" s="47" t="s">
        <v>100</v>
      </c>
      <c r="CM5" s="137"/>
      <c r="CN5" s="137"/>
      <c r="CO5" s="47" t="s">
        <v>104</v>
      </c>
      <c r="CP5" s="47" t="s">
        <v>101</v>
      </c>
      <c r="CQ5" s="47" t="s">
        <v>92</v>
      </c>
      <c r="CR5" s="47" t="s">
        <v>93</v>
      </c>
      <c r="CS5" s="47" t="s">
        <v>94</v>
      </c>
      <c r="CT5" s="47" t="s">
        <v>95</v>
      </c>
      <c r="CU5" s="47" t="s">
        <v>96</v>
      </c>
      <c r="CV5" s="47" t="s">
        <v>97</v>
      </c>
      <c r="CW5" s="47" t="s">
        <v>98</v>
      </c>
      <c r="CX5" s="47" t="s">
        <v>99</v>
      </c>
      <c r="CY5" s="47" t="s">
        <v>100</v>
      </c>
      <c r="CZ5" s="47" t="s">
        <v>90</v>
      </c>
      <c r="DA5" s="47" t="s">
        <v>91</v>
      </c>
      <c r="DB5" s="47" t="s">
        <v>102</v>
      </c>
      <c r="DC5" s="47" t="s">
        <v>93</v>
      </c>
      <c r="DD5" s="47" t="s">
        <v>94</v>
      </c>
      <c r="DE5" s="47" t="s">
        <v>95</v>
      </c>
      <c r="DF5" s="47" t="s">
        <v>96</v>
      </c>
      <c r="DG5" s="47" t="s">
        <v>97</v>
      </c>
      <c r="DH5" s="47" t="s">
        <v>98</v>
      </c>
      <c r="DI5" s="47" t="s">
        <v>99</v>
      </c>
      <c r="DJ5" s="47" t="s">
        <v>35</v>
      </c>
      <c r="DK5" s="47" t="s">
        <v>104</v>
      </c>
      <c r="DL5" s="47" t="s">
        <v>91</v>
      </c>
      <c r="DM5" s="47" t="s">
        <v>102</v>
      </c>
      <c r="DN5" s="47" t="s">
        <v>105</v>
      </c>
      <c r="DO5" s="47" t="s">
        <v>103</v>
      </c>
      <c r="DP5" s="47" t="s">
        <v>95</v>
      </c>
      <c r="DQ5" s="47" t="s">
        <v>96</v>
      </c>
      <c r="DR5" s="47" t="s">
        <v>97</v>
      </c>
      <c r="DS5" s="47" t="s">
        <v>98</v>
      </c>
      <c r="DT5" s="47" t="s">
        <v>99</v>
      </c>
      <c r="DU5" s="47" t="s">
        <v>100</v>
      </c>
    </row>
    <row r="6" spans="1:125" s="54" customFormat="1" x14ac:dyDescent="0.15">
      <c r="A6" s="37" t="s">
        <v>106</v>
      </c>
      <c r="B6" s="48">
        <f>B8</f>
        <v>2024</v>
      </c>
      <c r="C6" s="48">
        <f t="shared" ref="C6:X6" si="1">C8</f>
        <v>152021</v>
      </c>
      <c r="D6" s="48">
        <f t="shared" si="1"/>
        <v>47</v>
      </c>
      <c r="E6" s="48">
        <f t="shared" si="1"/>
        <v>14</v>
      </c>
      <c r="F6" s="48">
        <f t="shared" si="1"/>
        <v>0</v>
      </c>
      <c r="G6" s="48">
        <f t="shared" si="1"/>
        <v>3</v>
      </c>
      <c r="H6" s="48" t="str">
        <f>SUBSTITUTE(H8,"　","")</f>
        <v>新潟県長岡市</v>
      </c>
      <c r="I6" s="48" t="str">
        <f t="shared" si="1"/>
        <v>大手通り地下</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14</v>
      </c>
      <c r="S6" s="50" t="str">
        <f t="shared" si="1"/>
        <v>駅</v>
      </c>
      <c r="T6" s="50" t="str">
        <f t="shared" si="1"/>
        <v>無</v>
      </c>
      <c r="U6" s="51">
        <f t="shared" si="1"/>
        <v>3998</v>
      </c>
      <c r="V6" s="51">
        <f t="shared" si="1"/>
        <v>190</v>
      </c>
      <c r="W6" s="51">
        <f t="shared" si="1"/>
        <v>200</v>
      </c>
      <c r="X6" s="50" t="str">
        <f t="shared" si="1"/>
        <v>利用料金制</v>
      </c>
      <c r="Y6" s="52">
        <f>IF(Y8="-",NA(),Y8)</f>
        <v>100</v>
      </c>
      <c r="Z6" s="52">
        <f t="shared" ref="Z6:AH6" si="2">IF(Z8="-",NA(),Z8)</f>
        <v>100</v>
      </c>
      <c r="AA6" s="52">
        <f t="shared" si="2"/>
        <v>100</v>
      </c>
      <c r="AB6" s="52">
        <f t="shared" si="2"/>
        <v>100</v>
      </c>
      <c r="AC6" s="52">
        <f t="shared" si="2"/>
        <v>100</v>
      </c>
      <c r="AD6" s="52">
        <f t="shared" si="2"/>
        <v>111.3</v>
      </c>
      <c r="AE6" s="52">
        <f t="shared" si="2"/>
        <v>158.80000000000001</v>
      </c>
      <c r="AF6" s="52">
        <f t="shared" si="2"/>
        <v>120.9</v>
      </c>
      <c r="AG6" s="52">
        <f t="shared" si="2"/>
        <v>123.1</v>
      </c>
      <c r="AH6" s="52">
        <f t="shared" si="2"/>
        <v>116</v>
      </c>
      <c r="AI6" s="49" t="str">
        <f>IF(AI8="-","",IF(AI8="-","【-】","【"&amp;SUBSTITUTE(TEXT(AI8,"#,##0.0"),"-","△")&amp;"】"))</f>
        <v>【1,604.7】</v>
      </c>
      <c r="AJ6" s="52">
        <f>IF(AJ8="-",NA(),AJ8)</f>
        <v>50.6</v>
      </c>
      <c r="AK6" s="52">
        <f t="shared" ref="AK6:AS6" si="3">IF(AK8="-",NA(),AK8)</f>
        <v>39</v>
      </c>
      <c r="AL6" s="52">
        <f t="shared" si="3"/>
        <v>37.799999999999997</v>
      </c>
      <c r="AM6" s="52">
        <f t="shared" si="3"/>
        <v>34.299999999999997</v>
      </c>
      <c r="AN6" s="52">
        <f t="shared" si="3"/>
        <v>12.4</v>
      </c>
      <c r="AO6" s="52">
        <f t="shared" si="3"/>
        <v>10.1</v>
      </c>
      <c r="AP6" s="52">
        <f t="shared" si="3"/>
        <v>8.6</v>
      </c>
      <c r="AQ6" s="52">
        <f t="shared" si="3"/>
        <v>7.6</v>
      </c>
      <c r="AR6" s="52">
        <f t="shared" si="3"/>
        <v>6.6</v>
      </c>
      <c r="AS6" s="52">
        <f t="shared" si="3"/>
        <v>5.6</v>
      </c>
      <c r="AT6" s="49" t="str">
        <f>IF(AT8="-","",IF(AT8="-","【-】","【"&amp;SUBSTITUTE(TEXT(AT8,"#,##0.0"),"-","△")&amp;"】"))</f>
        <v>【3.8】</v>
      </c>
      <c r="AU6" s="53">
        <f>IF(AU8="-",NA(),AU8)</f>
        <v>158</v>
      </c>
      <c r="AV6" s="53">
        <f t="shared" ref="AV6:BD6" si="4">IF(AV8="-",NA(),AV8)</f>
        <v>96</v>
      </c>
      <c r="AW6" s="53">
        <f t="shared" si="4"/>
        <v>76</v>
      </c>
      <c r="AX6" s="53">
        <f t="shared" si="4"/>
        <v>53</v>
      </c>
      <c r="AY6" s="53">
        <f t="shared" si="4"/>
        <v>38</v>
      </c>
      <c r="AZ6" s="53">
        <f t="shared" si="4"/>
        <v>654</v>
      </c>
      <c r="BA6" s="53">
        <f t="shared" si="4"/>
        <v>2466</v>
      </c>
      <c r="BB6" s="53">
        <f t="shared" si="4"/>
        <v>58</v>
      </c>
      <c r="BC6" s="53">
        <f t="shared" si="4"/>
        <v>49</v>
      </c>
      <c r="BD6" s="53">
        <f t="shared" si="4"/>
        <v>25</v>
      </c>
      <c r="BE6" s="51" t="str">
        <f>IF(BE8="-","",IF(BE8="-","【-】","【"&amp;SUBSTITUTE(TEXT(BE8,"#,##0"),"-","△")&amp;"】"))</f>
        <v>【39】</v>
      </c>
      <c r="BF6" s="52">
        <f>IF(BF8="-",NA(),BF8)</f>
        <v>-105.3</v>
      </c>
      <c r="BG6" s="52">
        <f t="shared" ref="BG6:BO6" si="5">IF(BG8="-",NA(),BG8)</f>
        <v>-66.7</v>
      </c>
      <c r="BH6" s="52">
        <f t="shared" si="5"/>
        <v>-62.8</v>
      </c>
      <c r="BI6" s="52">
        <f t="shared" si="5"/>
        <v>-56.5</v>
      </c>
      <c r="BJ6" s="52">
        <f t="shared" si="5"/>
        <v>-15.5</v>
      </c>
      <c r="BK6" s="52">
        <f t="shared" si="5"/>
        <v>-81</v>
      </c>
      <c r="BL6" s="52">
        <f t="shared" si="5"/>
        <v>-25.1</v>
      </c>
      <c r="BM6" s="52">
        <f t="shared" si="5"/>
        <v>-18</v>
      </c>
      <c r="BN6" s="52">
        <f t="shared" si="5"/>
        <v>-20.7</v>
      </c>
      <c r="BO6" s="52">
        <f t="shared" si="5"/>
        <v>-20</v>
      </c>
      <c r="BP6" s="49" t="str">
        <f>IF(BP8="-","",IF(BP8="-","【-】","【"&amp;SUBSTITUTE(TEXT(BP8,"#,##0.0"),"-","△")&amp;"】"))</f>
        <v>【2.0】</v>
      </c>
      <c r="BQ6" s="53">
        <f>IF(BQ8="-",NA(),BQ8)</f>
        <v>-37145</v>
      </c>
      <c r="BR6" s="53">
        <f t="shared" ref="BR6:BZ6" si="6">IF(BR8="-",NA(),BR8)</f>
        <v>-23631</v>
      </c>
      <c r="BS6" s="53">
        <f t="shared" si="6"/>
        <v>-23757</v>
      </c>
      <c r="BT6" s="53">
        <f t="shared" si="6"/>
        <v>-21689</v>
      </c>
      <c r="BU6" s="53">
        <f t="shared" si="6"/>
        <v>-5259</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107</v>
      </c>
      <c r="CM6" s="51">
        <f t="shared" ref="CM6:CN6" si="7">CM8</f>
        <v>0</v>
      </c>
      <c r="CN6" s="51">
        <f t="shared" si="7"/>
        <v>300000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171.1</v>
      </c>
      <c r="DL6" s="52">
        <f t="shared" ref="DL6:DT6" si="9">IF(DL8="-",NA(),DL8)</f>
        <v>172.6</v>
      </c>
      <c r="DM6" s="52">
        <f t="shared" si="9"/>
        <v>164.2</v>
      </c>
      <c r="DN6" s="52">
        <f t="shared" si="9"/>
        <v>156.30000000000001</v>
      </c>
      <c r="DO6" s="52">
        <f t="shared" si="9"/>
        <v>139.5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109</v>
      </c>
      <c r="B7" s="48">
        <f t="shared" ref="B7:X7" si="10">B8</f>
        <v>2024</v>
      </c>
      <c r="C7" s="48">
        <f t="shared" si="10"/>
        <v>152021</v>
      </c>
      <c r="D7" s="48">
        <f t="shared" si="10"/>
        <v>47</v>
      </c>
      <c r="E7" s="48">
        <f t="shared" si="10"/>
        <v>14</v>
      </c>
      <c r="F7" s="48">
        <f t="shared" si="10"/>
        <v>0</v>
      </c>
      <c r="G7" s="48">
        <f t="shared" si="10"/>
        <v>3</v>
      </c>
      <c r="H7" s="48" t="str">
        <f t="shared" si="10"/>
        <v>新潟県　長岡市</v>
      </c>
      <c r="I7" s="48" t="str">
        <f t="shared" si="10"/>
        <v>大手通り地下</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14</v>
      </c>
      <c r="S7" s="50" t="str">
        <f t="shared" si="10"/>
        <v>駅</v>
      </c>
      <c r="T7" s="50" t="str">
        <f t="shared" si="10"/>
        <v>無</v>
      </c>
      <c r="U7" s="51">
        <f t="shared" si="10"/>
        <v>3998</v>
      </c>
      <c r="V7" s="51">
        <f t="shared" si="10"/>
        <v>190</v>
      </c>
      <c r="W7" s="51">
        <f t="shared" si="10"/>
        <v>200</v>
      </c>
      <c r="X7" s="50" t="str">
        <f t="shared" si="10"/>
        <v>利用料金制</v>
      </c>
      <c r="Y7" s="52">
        <f>Y8</f>
        <v>100</v>
      </c>
      <c r="Z7" s="52">
        <f t="shared" ref="Z7:AH7" si="11">Z8</f>
        <v>100</v>
      </c>
      <c r="AA7" s="52">
        <f t="shared" si="11"/>
        <v>100</v>
      </c>
      <c r="AB7" s="52">
        <f t="shared" si="11"/>
        <v>100</v>
      </c>
      <c r="AC7" s="52">
        <f t="shared" si="11"/>
        <v>100</v>
      </c>
      <c r="AD7" s="52">
        <f t="shared" si="11"/>
        <v>111.3</v>
      </c>
      <c r="AE7" s="52">
        <f t="shared" si="11"/>
        <v>158.80000000000001</v>
      </c>
      <c r="AF7" s="52">
        <f t="shared" si="11"/>
        <v>120.9</v>
      </c>
      <c r="AG7" s="52">
        <f t="shared" si="11"/>
        <v>123.1</v>
      </c>
      <c r="AH7" s="52">
        <f t="shared" si="11"/>
        <v>116</v>
      </c>
      <c r="AI7" s="49"/>
      <c r="AJ7" s="52">
        <f>AJ8</f>
        <v>50.6</v>
      </c>
      <c r="AK7" s="52">
        <f t="shared" ref="AK7:AS7" si="12">AK8</f>
        <v>39</v>
      </c>
      <c r="AL7" s="52">
        <f t="shared" si="12"/>
        <v>37.799999999999997</v>
      </c>
      <c r="AM7" s="52">
        <f t="shared" si="12"/>
        <v>34.299999999999997</v>
      </c>
      <c r="AN7" s="52">
        <f t="shared" si="12"/>
        <v>12.4</v>
      </c>
      <c r="AO7" s="52">
        <f t="shared" si="12"/>
        <v>10.1</v>
      </c>
      <c r="AP7" s="52">
        <f t="shared" si="12"/>
        <v>8.6</v>
      </c>
      <c r="AQ7" s="52">
        <f t="shared" si="12"/>
        <v>7.6</v>
      </c>
      <c r="AR7" s="52">
        <f t="shared" si="12"/>
        <v>6.6</v>
      </c>
      <c r="AS7" s="52">
        <f t="shared" si="12"/>
        <v>5.6</v>
      </c>
      <c r="AT7" s="49"/>
      <c r="AU7" s="53">
        <f>AU8</f>
        <v>158</v>
      </c>
      <c r="AV7" s="53">
        <f t="shared" ref="AV7:BD7" si="13">AV8</f>
        <v>96</v>
      </c>
      <c r="AW7" s="53">
        <f t="shared" si="13"/>
        <v>76</v>
      </c>
      <c r="AX7" s="53">
        <f t="shared" si="13"/>
        <v>53</v>
      </c>
      <c r="AY7" s="53">
        <f t="shared" si="13"/>
        <v>38</v>
      </c>
      <c r="AZ7" s="53">
        <f t="shared" si="13"/>
        <v>654</v>
      </c>
      <c r="BA7" s="53">
        <f t="shared" si="13"/>
        <v>2466</v>
      </c>
      <c r="BB7" s="53">
        <f t="shared" si="13"/>
        <v>58</v>
      </c>
      <c r="BC7" s="53">
        <f t="shared" si="13"/>
        <v>49</v>
      </c>
      <c r="BD7" s="53">
        <f t="shared" si="13"/>
        <v>25</v>
      </c>
      <c r="BE7" s="51"/>
      <c r="BF7" s="52">
        <f>BF8</f>
        <v>-105.3</v>
      </c>
      <c r="BG7" s="52">
        <f t="shared" ref="BG7:BO7" si="14">BG8</f>
        <v>-66.7</v>
      </c>
      <c r="BH7" s="52">
        <f t="shared" si="14"/>
        <v>-62.8</v>
      </c>
      <c r="BI7" s="52">
        <f t="shared" si="14"/>
        <v>-56.5</v>
      </c>
      <c r="BJ7" s="52">
        <f t="shared" si="14"/>
        <v>-15.5</v>
      </c>
      <c r="BK7" s="52">
        <f t="shared" si="14"/>
        <v>-81</v>
      </c>
      <c r="BL7" s="52">
        <f t="shared" si="14"/>
        <v>-25.1</v>
      </c>
      <c r="BM7" s="52">
        <f t="shared" si="14"/>
        <v>-18</v>
      </c>
      <c r="BN7" s="52">
        <f t="shared" si="14"/>
        <v>-20.7</v>
      </c>
      <c r="BO7" s="52">
        <f t="shared" si="14"/>
        <v>-20</v>
      </c>
      <c r="BP7" s="49"/>
      <c r="BQ7" s="53">
        <f>BQ8</f>
        <v>-37145</v>
      </c>
      <c r="BR7" s="53">
        <f t="shared" ref="BR7:BZ7" si="15">BR8</f>
        <v>-23631</v>
      </c>
      <c r="BS7" s="53">
        <f t="shared" si="15"/>
        <v>-23757</v>
      </c>
      <c r="BT7" s="53">
        <f t="shared" si="15"/>
        <v>-21689</v>
      </c>
      <c r="BU7" s="53">
        <f t="shared" si="15"/>
        <v>-5259</v>
      </c>
      <c r="BV7" s="53">
        <f t="shared" si="15"/>
        <v>4836</v>
      </c>
      <c r="BW7" s="53">
        <f t="shared" si="15"/>
        <v>37213</v>
      </c>
      <c r="BX7" s="53">
        <f t="shared" si="15"/>
        <v>17293</v>
      </c>
      <c r="BY7" s="53">
        <f t="shared" si="15"/>
        <v>15316</v>
      </c>
      <c r="BZ7" s="53">
        <f t="shared" si="15"/>
        <v>8831</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300000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171.1</v>
      </c>
      <c r="DL7" s="52">
        <f t="shared" ref="DL7:DT7" si="17">DL8</f>
        <v>172.6</v>
      </c>
      <c r="DM7" s="52">
        <f t="shared" si="17"/>
        <v>164.2</v>
      </c>
      <c r="DN7" s="52">
        <f t="shared" si="17"/>
        <v>156.30000000000001</v>
      </c>
      <c r="DO7" s="52">
        <f t="shared" si="17"/>
        <v>139.5</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152021</v>
      </c>
      <c r="D8" s="55">
        <v>47</v>
      </c>
      <c r="E8" s="55">
        <v>14</v>
      </c>
      <c r="F8" s="55">
        <v>0</v>
      </c>
      <c r="G8" s="55">
        <v>3</v>
      </c>
      <c r="H8" s="55" t="s">
        <v>111</v>
      </c>
      <c r="I8" s="55" t="s">
        <v>112</v>
      </c>
      <c r="J8" s="55" t="s">
        <v>113</v>
      </c>
      <c r="K8" s="55" t="s">
        <v>114</v>
      </c>
      <c r="L8" s="55" t="s">
        <v>115</v>
      </c>
      <c r="M8" s="55" t="s">
        <v>116</v>
      </c>
      <c r="N8" s="55" t="s">
        <v>117</v>
      </c>
      <c r="O8" s="56" t="s">
        <v>118</v>
      </c>
      <c r="P8" s="57" t="s">
        <v>119</v>
      </c>
      <c r="Q8" s="57" t="s">
        <v>120</v>
      </c>
      <c r="R8" s="58">
        <v>14</v>
      </c>
      <c r="S8" s="57" t="s">
        <v>121</v>
      </c>
      <c r="T8" s="57" t="s">
        <v>122</v>
      </c>
      <c r="U8" s="58">
        <v>3998</v>
      </c>
      <c r="V8" s="58">
        <v>190</v>
      </c>
      <c r="W8" s="58">
        <v>200</v>
      </c>
      <c r="X8" s="57" t="s">
        <v>123</v>
      </c>
      <c r="Y8" s="59">
        <v>100</v>
      </c>
      <c r="Z8" s="59">
        <v>100</v>
      </c>
      <c r="AA8" s="59">
        <v>100</v>
      </c>
      <c r="AB8" s="59">
        <v>100</v>
      </c>
      <c r="AC8" s="59">
        <v>100</v>
      </c>
      <c r="AD8" s="59">
        <v>111.3</v>
      </c>
      <c r="AE8" s="59">
        <v>158.80000000000001</v>
      </c>
      <c r="AF8" s="59">
        <v>120.9</v>
      </c>
      <c r="AG8" s="59">
        <v>123.1</v>
      </c>
      <c r="AH8" s="59">
        <v>116</v>
      </c>
      <c r="AI8" s="56">
        <v>1604.7</v>
      </c>
      <c r="AJ8" s="59">
        <v>50.6</v>
      </c>
      <c r="AK8" s="59">
        <v>39</v>
      </c>
      <c r="AL8" s="59">
        <v>37.799999999999997</v>
      </c>
      <c r="AM8" s="59">
        <v>34.299999999999997</v>
      </c>
      <c r="AN8" s="59">
        <v>12.4</v>
      </c>
      <c r="AO8" s="59">
        <v>10.1</v>
      </c>
      <c r="AP8" s="59">
        <v>8.6</v>
      </c>
      <c r="AQ8" s="59">
        <v>7.6</v>
      </c>
      <c r="AR8" s="59">
        <v>6.6</v>
      </c>
      <c r="AS8" s="59">
        <v>5.6</v>
      </c>
      <c r="AT8" s="56">
        <v>3.8</v>
      </c>
      <c r="AU8" s="60">
        <v>158</v>
      </c>
      <c r="AV8" s="60">
        <v>96</v>
      </c>
      <c r="AW8" s="60">
        <v>76</v>
      </c>
      <c r="AX8" s="60">
        <v>53</v>
      </c>
      <c r="AY8" s="60">
        <v>38</v>
      </c>
      <c r="AZ8" s="60">
        <v>654</v>
      </c>
      <c r="BA8" s="60">
        <v>2466</v>
      </c>
      <c r="BB8" s="60">
        <v>58</v>
      </c>
      <c r="BC8" s="60">
        <v>49</v>
      </c>
      <c r="BD8" s="60">
        <v>25</v>
      </c>
      <c r="BE8" s="60">
        <v>39</v>
      </c>
      <c r="BF8" s="59">
        <v>-105.3</v>
      </c>
      <c r="BG8" s="59">
        <v>-66.7</v>
      </c>
      <c r="BH8" s="59">
        <v>-62.8</v>
      </c>
      <c r="BI8" s="59">
        <v>-56.5</v>
      </c>
      <c r="BJ8" s="59">
        <v>-15.5</v>
      </c>
      <c r="BK8" s="59">
        <v>-81</v>
      </c>
      <c r="BL8" s="59">
        <v>-25.1</v>
      </c>
      <c r="BM8" s="59">
        <v>-18</v>
      </c>
      <c r="BN8" s="59">
        <v>-20.7</v>
      </c>
      <c r="BO8" s="59">
        <v>-20</v>
      </c>
      <c r="BP8" s="56">
        <v>2</v>
      </c>
      <c r="BQ8" s="60">
        <v>-37145</v>
      </c>
      <c r="BR8" s="60">
        <v>-23631</v>
      </c>
      <c r="BS8" s="60">
        <v>-23757</v>
      </c>
      <c r="BT8" s="61">
        <v>-21689</v>
      </c>
      <c r="BU8" s="61">
        <v>-5259</v>
      </c>
      <c r="BV8" s="60">
        <v>4836</v>
      </c>
      <c r="BW8" s="60">
        <v>37213</v>
      </c>
      <c r="BX8" s="60">
        <v>17293</v>
      </c>
      <c r="BY8" s="60">
        <v>15316</v>
      </c>
      <c r="BZ8" s="60">
        <v>8831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0</v>
      </c>
      <c r="CN8" s="58">
        <v>300000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88</v>
      </c>
      <c r="DF8" s="59">
        <v>77.3</v>
      </c>
      <c r="DG8" s="59">
        <v>51.8</v>
      </c>
      <c r="DH8" s="59">
        <v>45.3</v>
      </c>
      <c r="DI8" s="59">
        <v>30</v>
      </c>
      <c r="DJ8" s="56">
        <v>73.400000000000006</v>
      </c>
      <c r="DK8" s="59">
        <v>171.1</v>
      </c>
      <c r="DL8" s="59">
        <v>172.6</v>
      </c>
      <c r="DM8" s="59">
        <v>164.2</v>
      </c>
      <c r="DN8" s="59">
        <v>156.30000000000001</v>
      </c>
      <c r="DO8" s="59">
        <v>139.5</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雅人</dc:creator>
  <cp:lastModifiedBy>長岡市役所</cp:lastModifiedBy>
  <dcterms:created xsi:type="dcterms:W3CDTF">2026-01-28T07:17:26Z</dcterms:created>
  <dcterms:modified xsi:type="dcterms:W3CDTF">2026-01-28T07:17:26Z</dcterms:modified>
</cp:coreProperties>
</file>