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72.16.0.175\01-各課Data$\101-経営企画課\令和７（２０２５）年度\02_財政経営係\08_照会・回答・通知\01_県市町村課\00_県市町村課）県通知・調査等\R08.01.19公営企業に係る経営比較分析表（令和６年度決算）の分析等について\02_回答\"/>
    </mc:Choice>
  </mc:AlternateContent>
  <xr:revisionPtr revIDLastSave="0" documentId="13_ncr:1_{2618B463-0D74-4C37-A9DD-608F5F0CDC72}" xr6:coauthVersionLast="36" xr6:coauthVersionMax="36" xr10:uidLastSave="{00000000-0000-0000-0000-000000000000}"/>
  <workbookProtection workbookAlgorithmName="SHA-512" workbookHashValue="S0nrFWGSKEEOCW/ZJ6HggbLpefnAg529nJhRHBHEbC2JTQfmwhPpzG4wFWJYCUYa9NPXwbNayGsx154H476C7w==" workbookSaltValue="l46HxilPozy/bs0acHQcxw==" workbookSpinCount="100000" lockStructure="1"/>
  <bookViews>
    <workbookView xWindow="0" yWindow="0" windowWidth="23040" windowHeight="8844"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<sst xmlns="http://schemas.openxmlformats.org/spreadsheetml/2006/main" count="228" uniqueCount="113">
  <si>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</si>
  <si>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</si>
  <si>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</si>
  <si>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</si>
  <si>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</si>
  <si>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</si>
  <si>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</si>
  <si>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</si>
  <si>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</si>
  <si>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</si>
  <si>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</si>
  <si>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</si>
  <si>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</si>
  <si>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</si>
  <si>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</si>
  <si>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</si>
  <si>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</si>
  <si>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</si>
  <si>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</si>
  <si>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</si>
  <si>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</si>
  <si>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</si>
  <si>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</si>
  <si>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</si>
  <si>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</si>
  <si>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</si>
  <si>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</si>
  <si>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</si>
  <si>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</si>
  <si>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</si>
  <si>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</si>
  <si>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</si>
  <si>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</si>
  <si>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</si>
  <si>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</si>
  <si>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</si>
  <si>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</si>
  <si>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</si>
  <si>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</si>
  <si>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</si>
  <si>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</si>
  <si>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</si>
  <si>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</si>
  <si>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</si>
  <si>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</si>
  <si>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</si>
  <si>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</si>
  <si>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</si>
  <si>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</si>
  <si>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</si>
  <si>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</si>
  <si>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</si>
  <si>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</si>
  <si>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</si>
  <si>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</si>
  <si>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</si>
  <si>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</si>
  <si>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</si>
  <si>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</si>
  <si>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</si>
  <si>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</si>
  <si>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</si>
  <si>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</si>
  <si>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</si>
  <si>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</si>
  <si>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</si>
  <si>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</si>
  <si>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</si>
  <si>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</si>
  <si>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</si>
  <si>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</si>
  <si>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</si>
  <si>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</si>
  <si>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</si>
  <si>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</si>
  <si>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</si>
  <si>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</si>
  <si>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</si>
  <si>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</si>
  <si>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</si>
  <si>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</si>
  <si>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</si>
  <si>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</si>
  <si>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</si>
  <si>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</si>
  <si>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</si>
  <si>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</si>
  <si>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</si>
  <si>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</si>
  <si>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</si>
  <si>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</si>
  <si>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</si>
  <si>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</si>
  <si>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柏崎市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</si>
  <si>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</si>
  <si>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</si>
  <si>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</si>
  <si>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</si>
  <si>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</si>
  <si>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</si>
  <si>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</si>
  <si>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</si>
  <si>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</si>
  <si>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</si>
  <si>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</si>
  <si>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</si>
  <si>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</si>
  <si>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</si>
  <si>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</si>
  <si>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</si>
  <si>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新潟県中越沖地震に伴い、災害復旧により管路の更新が進んだため、管路経年化率は、類似団体平均及び全国平均を下回っている状況である。
 しかし、有形固定資産減価償却率が年々上昇しており、今後施設等の更新が増加することが見込まれる。
 また、企業債残高の増加に起因する借入額の抑制により、十分な投資が行えない状況が続いている。そのため、管路更新率は類似団体平均や全国平均を下回っており、今後も老朽化が進んでいくことが予想される。</t>
    <phoneticPr fontId="4"/>
  </si>
  <si>
    <t xml:space="preserve"> 令和6（2024）年度決算では、有収水量は減少したものの、料金改定を行ったことにより経常収支比率は100％を上回った。今後、更なる給水収益の減少が見込まれるため、不断の経営努力を継続しなければならない。
　また、企業債残高対給水収益比率が類似団体平均より高く、また、料金改定を行った後でも料金回収率は低いことから、今後も料金水準の適正化を検討する必要がある。
　配水量の減少に伴い施設利用率は類似団体平均に比べ、依然として低い傾向にある。有収水量が減少を続けている中、今後施設の更新需要の増加に伴う資本費の増加が予想されているため、ダウンサイジング等施設の有効利用について見直しをする必要がある。
　老朽管の更新や耐震化を進め、さらに漏水調査等の維持管理にも努めているが、漏水件数が増加したことにより、有収率は減少となった。今後も、老朽管の更新、耐震化をはじめ、漏水調査等の対策を進めることで、有収率の向上につなげていく。</t>
    <rPh sb="17" eb="19">
      <t>ユウシュウ</t>
    </rPh>
    <rPh sb="19" eb="21">
      <t>スイリョウ</t>
    </rPh>
    <rPh sb="30" eb="34">
      <t>リョウキンカイテイ</t>
    </rPh>
    <rPh sb="35" eb="36">
      <t>オコナ</t>
    </rPh>
    <rPh sb="55" eb="56">
      <t>ウエ</t>
    </rPh>
    <rPh sb="60" eb="62">
      <t>コンゴ</t>
    </rPh>
    <rPh sb="63" eb="64">
      <t>サラ</t>
    </rPh>
    <rPh sb="74" eb="76">
      <t>ミコ</t>
    </rPh>
    <rPh sb="82" eb="84">
      <t>フダン</t>
    </rPh>
    <rPh sb="90" eb="92">
      <t>ケイゾク</t>
    </rPh>
    <rPh sb="134" eb="138">
      <t>リョウキンカイテイ</t>
    </rPh>
    <rPh sb="139" eb="140">
      <t>オコナ</t>
    </rPh>
    <rPh sb="142" eb="143">
      <t>ノチ</t>
    </rPh>
    <phoneticPr fontId="4"/>
  </si>
  <si>
    <t>　令和6（2024）年度決算では、料金改定を行ったことにより当年度純利益を計上し、経常収支比率も100％を超えることができた。しかし、今後更なる人口減少などに伴う有収水量の減少や物価高騰等は継続するものと見込まれるため、継続的な経営健全化への取組みが必要である。
　企業債残高が多く、企業債残高対給水収益比率を抑制するために企業債の発行額を抑えていることから、十分な投資が行えない状況が続いている。
　今後は諸物価高騰に加え、管路の老朽化対策や耐震化による更新需要も増大する見込みであるため、適切な施設規模を検討するとともに、ダウンサイジングや各種経費の見直しを図る必要がある。</t>
    <rPh sb="6" eb="8">
      <t>アカジ</t>
    </rPh>
    <rPh sb="9" eb="11">
      <t>ミコ</t>
    </rPh>
    <rPh sb="14" eb="16">
      <t>ジョウキョウ</t>
    </rPh>
    <rPh sb="17" eb="21">
      <t>リョウキンカイテイ</t>
    </rPh>
    <rPh sb="22" eb="23">
      <t>オコナ</t>
    </rPh>
    <rPh sb="30" eb="33">
      <t>トウネンド</t>
    </rPh>
    <rPh sb="33" eb="36">
      <t>ジュンリエキ</t>
    </rPh>
    <rPh sb="37" eb="39">
      <t>ケイジョウ</t>
    </rPh>
    <rPh sb="41" eb="47">
      <t>ケイジョウシュウシヒリツ</t>
    </rPh>
    <rPh sb="53" eb="54">
      <t>コ</t>
    </rPh>
    <rPh sb="67" eb="69">
      <t>コンゴ</t>
    </rPh>
    <rPh sb="69" eb="70">
      <t>サラ</t>
    </rPh>
    <rPh sb="72" eb="76">
      <t>ジンコウゲンショウ</t>
    </rPh>
    <rPh sb="79" eb="80">
      <t>トモナ</t>
    </rPh>
    <rPh sb="81" eb="85">
      <t>ユウシュウスイリョウ</t>
    </rPh>
    <rPh sb="86" eb="88">
      <t>ゲンショウ</t>
    </rPh>
    <rPh sb="89" eb="94">
      <t>ブッカコウトウトウ</t>
    </rPh>
    <rPh sb="95" eb="97">
      <t>ケイゾク</t>
    </rPh>
    <rPh sb="102" eb="104">
      <t>ミコ</t>
    </rPh>
    <rPh sb="110" eb="113">
      <t>ケイゾクテキ</t>
    </rPh>
    <rPh sb="114" eb="116">
      <t>ケイエイ</t>
    </rPh>
    <rPh sb="116" eb="119">
      <t>ケンゼンカ</t>
    </rPh>
    <rPh sb="121" eb="122">
      <t>ト</t>
    </rPh>
    <rPh sb="122" eb="123">
      <t>ク</t>
    </rPh>
    <rPh sb="125" eb="127">
      <t>ヒツヨウ</t>
    </rPh>
    <rPh sb="139" eb="140">
      <t>オオ</t>
    </rPh>
    <rPh sb="162" eb="165">
      <t>キギョウサイ</t>
    </rPh>
    <rPh sb="166" eb="168">
      <t>ハッコウ</t>
    </rPh>
    <rPh sb="168" eb="169">
      <t>ガク</t>
    </rPh>
    <rPh sb="170" eb="171">
      <t>オサ</t>
    </rPh>
    <rPh sb="201" eb="203">
      <t>コンゴ</t>
    </rPh>
    <rPh sb="204" eb="209">
      <t>ショブッカコウトウ</t>
    </rPh>
    <rPh sb="210" eb="211">
      <t>クワ</t>
    </rPh>
    <rPh sb="272" eb="276">
      <t>カクシュケイヒ</t>
    </rPh>
    <rPh sb="277" eb="279">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</si>
</sst>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0.34</c:v>
                </c:pt>
                <c:pt idx="1">
                  <c:v>0.48</c:v>
                </c:pt>
                <c:pt idx="2">
                  <c:v>0.4</c:v>
                </c:pt>
                <c:pt idx="3">
                  <c:v>0.43</c:v>
                </c:pt>
                <c:pt idx="4">
                  <c:v>0.41</c:v>
                </c:pt>
              </c:numCache>
            </c:numRef>
          </c:val>
          <c:extLst>
            <c:ext xmlns:c16="http://schemas.microsoft.com/office/drawing/2014/chart" uri="{C3380CC4-5D6E-409C-BE32-E72D297353CC}">
              <c16:uniqueId val="{00000000-2CEE-4E6C-8990-E0C8886BC92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2CEE-4E6C-8990-E0C8886BC92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39.26</c:v>
                </c:pt>
                <c:pt idx="1">
                  <c:v>38.130000000000003</c:v>
                </c:pt>
                <c:pt idx="2">
                  <c:v>37.47</c:v>
                </c:pt>
                <c:pt idx="3">
                  <c:v>36.72</c:v>
                </c:pt>
                <c:pt idx="4">
                  <c:v>36.67</c:v>
                </c:pt>
              </c:numCache>
            </c:numRef>
          </c:val>
          <c:extLst>
            <c:ext xmlns:c16="http://schemas.microsoft.com/office/drawing/2014/chart" uri="{C3380CC4-5D6E-409C-BE32-E72D297353CC}">
              <c16:uniqueId val="{00000000-BF01-4475-AE5C-9007B1747F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BF01-4475-AE5C-9007B1747F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88.94</c:v>
                </c:pt>
                <c:pt idx="1">
                  <c:v>88.58</c:v>
                </c:pt>
                <c:pt idx="2">
                  <c:v>87.93</c:v>
                </c:pt>
                <c:pt idx="3">
                  <c:v>87.27</c:v>
                </c:pt>
                <c:pt idx="4">
                  <c:v>85.35</c:v>
                </c:pt>
              </c:numCache>
            </c:numRef>
          </c:val>
          <c:extLst>
            <c:ext xmlns:c16="http://schemas.microsoft.com/office/drawing/2014/chart" uri="{C3380CC4-5D6E-409C-BE32-E72D297353CC}">
              <c16:uniqueId val="{00000000-D15A-456E-B949-3ED665F0820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D15A-456E-B949-3ED665F0820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103.21</c:v>
                </c:pt>
                <c:pt idx="1">
                  <c:v>102.15</c:v>
                </c:pt>
                <c:pt idx="2">
                  <c:v>100.18</c:v>
                </c:pt>
                <c:pt idx="3">
                  <c:v>98</c:v>
                </c:pt>
                <c:pt idx="4">
                  <c:v>104.52</c:v>
                </c:pt>
              </c:numCache>
            </c:numRef>
          </c:val>
          <c:extLst>
            <c:ext xmlns:c16="http://schemas.microsoft.com/office/drawing/2014/chart" uri="{C3380CC4-5D6E-409C-BE32-E72D297353CC}">
              <c16:uniqueId val="{00000000-6007-42D5-B32E-172ECEFB8A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6007-42D5-B32E-172ECEFB8A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48.48</c:v>
                </c:pt>
                <c:pt idx="1">
                  <c:v>49.83</c:v>
                </c:pt>
                <c:pt idx="2">
                  <c:v>50.76</c:v>
                </c:pt>
                <c:pt idx="3">
                  <c:v>52.03</c:v>
                </c:pt>
                <c:pt idx="4">
                  <c:v>52.89</c:v>
                </c:pt>
              </c:numCache>
            </c:numRef>
          </c:val>
          <c:extLst>
            <c:ext xmlns:c16="http://schemas.microsoft.com/office/drawing/2014/chart" uri="{C3380CC4-5D6E-409C-BE32-E72D297353CC}">
              <c16:uniqueId val="{00000000-A324-4F82-BF44-76EF852EDDD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A324-4F82-BF44-76EF852EDDD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8.32</c:v>
                </c:pt>
                <c:pt idx="1">
                  <c:v>10.14</c:v>
                </c:pt>
                <c:pt idx="2">
                  <c:v>11.65</c:v>
                </c:pt>
                <c:pt idx="3">
                  <c:v>13.02</c:v>
                </c:pt>
                <c:pt idx="4">
                  <c:v>13.86</c:v>
                </c:pt>
              </c:numCache>
            </c:numRef>
          </c:val>
          <c:extLst>
            <c:ext xmlns:c16="http://schemas.microsoft.com/office/drawing/2014/chart" uri="{C3380CC4-5D6E-409C-BE32-E72D297353CC}">
              <c16:uniqueId val="{00000000-AEFD-4345-94DF-933605F0977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AEFD-4345-94DF-933605F0977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97-4712-BFD7-ADF5B38A581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D397-4712-BFD7-ADF5B38A581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229.93</c:v>
                </c:pt>
                <c:pt idx="1">
                  <c:v>234.72</c:v>
                </c:pt>
                <c:pt idx="2">
                  <c:v>246.5</c:v>
                </c:pt>
                <c:pt idx="3">
                  <c:v>188.62</c:v>
                </c:pt>
                <c:pt idx="4">
                  <c:v>163.80000000000001</c:v>
                </c:pt>
              </c:numCache>
            </c:numRef>
          </c:val>
          <c:extLst>
            <c:ext xmlns:c16="http://schemas.microsoft.com/office/drawing/2014/chart" uri="{C3380CC4-5D6E-409C-BE32-E72D297353CC}">
              <c16:uniqueId val="{00000000-F209-4DAE-9445-B6DC94AF083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F209-4DAE-9445-B6DC94AF083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781.65</c:v>
                </c:pt>
                <c:pt idx="1">
                  <c:v>802.34</c:v>
                </c:pt>
                <c:pt idx="2">
                  <c:v>815.51</c:v>
                </c:pt>
                <c:pt idx="3">
                  <c:v>815.19</c:v>
                </c:pt>
                <c:pt idx="4">
                  <c:v>724.89</c:v>
                </c:pt>
              </c:numCache>
            </c:numRef>
          </c:val>
          <c:extLst>
            <c:ext xmlns:c16="http://schemas.microsoft.com/office/drawing/2014/chart" uri="{C3380CC4-5D6E-409C-BE32-E72D297353CC}">
              <c16:uniqueId val="{00000000-3EC0-4DFB-B476-6B6ED1FA77A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3EC0-4DFB-B476-6B6ED1FA77A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91.62</c:v>
                </c:pt>
                <c:pt idx="1">
                  <c:v>89.27</c:v>
                </c:pt>
                <c:pt idx="2">
                  <c:v>87.85</c:v>
                </c:pt>
                <c:pt idx="3">
                  <c:v>84.91</c:v>
                </c:pt>
                <c:pt idx="4">
                  <c:v>94.64</c:v>
                </c:pt>
              </c:numCache>
            </c:numRef>
          </c:val>
          <c:extLst>
            <c:ext xmlns:c16="http://schemas.microsoft.com/office/drawing/2014/chart" uri="{C3380CC4-5D6E-409C-BE32-E72D297353CC}">
              <c16:uniqueId val="{00000000-F64B-4EDF-AB9C-218D75EB0F7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F64B-4EDF-AB9C-218D75EB0F7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196.86</c:v>
                </c:pt>
                <c:pt idx="1">
                  <c:v>201.9</c:v>
                </c:pt>
                <c:pt idx="2">
                  <c:v>205.12</c:v>
                </c:pt>
                <c:pt idx="3">
                  <c:v>212.77</c:v>
                </c:pt>
                <c:pt idx="4">
                  <c:v>216.85</c:v>
                </c:pt>
              </c:numCache>
            </c:numRef>
          </c:val>
          <c:extLst>
            <c:ext xmlns:c16="http://schemas.microsoft.com/office/drawing/2014/chart" uri="{C3380CC4-5D6E-409C-BE32-E72D297353CC}">
              <c16:uniqueId val="{00000000-B7AE-457B-B9D2-4CCEE793A1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B7AE-457B-B9D2-4CCEE793A1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2"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新潟県　柏崎市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76217</v>
      </c>
      <c r="AM8" s="65"/>
      <c r="AN8" s="65"/>
      <c r="AO8" s="65"/>
      <c r="AP8" s="65"/>
      <c r="AQ8" s="65"/>
      <c r="AR8" s="65"/>
      <c r="AS8" s="65"/>
      <c r="AT8" s="36">
        <f>データ!$S$6</f>
        <v>442.02</v>
      </c>
      <c r="AU8" s="37"/>
      <c r="AV8" s="37"/>
      <c r="AW8" s="37"/>
      <c r="AX8" s="37"/>
      <c r="AY8" s="37"/>
      <c r="AZ8" s="37"/>
      <c r="BA8" s="37"/>
      <c r="BB8" s="54">
        <f>データ!$T$6</f>
        <v>172.43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62.3</v>
      </c>
      <c r="J10" s="37"/>
      <c r="K10" s="37"/>
      <c r="L10" s="37"/>
      <c r="M10" s="37"/>
      <c r="N10" s="37"/>
      <c r="O10" s="64"/>
      <c r="P10" s="54">
        <f>データ!$P$6</f>
        <v>99.83</v>
      </c>
      <c r="Q10" s="54"/>
      <c r="R10" s="54"/>
      <c r="S10" s="54"/>
      <c r="T10" s="54"/>
      <c r="U10" s="54"/>
      <c r="V10" s="54"/>
      <c r="W10" s="65">
        <f>データ!$Q$6</f>
        <v>3916</v>
      </c>
      <c r="X10" s="65"/>
      <c r="Y10" s="65"/>
      <c r="Z10" s="65"/>
      <c r="AA10" s="65"/>
      <c r="AB10" s="65"/>
      <c r="AC10" s="65"/>
      <c r="AD10" s="2"/>
      <c r="AE10" s="2"/>
      <c r="AF10" s="2"/>
      <c r="AG10" s="2"/>
      <c r="AH10" s="2"/>
      <c r="AI10" s="2"/>
      <c r="AJ10" s="2"/>
      <c r="AK10" s="2"/>
      <c r="AL10" s="65">
        <f>データ!$U$6</f>
        <v>79696</v>
      </c>
      <c r="AM10" s="65"/>
      <c r="AN10" s="65"/>
      <c r="AO10" s="65"/>
      <c r="AP10" s="65"/>
      <c r="AQ10" s="65"/>
      <c r="AR10" s="65"/>
      <c r="AS10" s="65"/>
      <c r="AT10" s="36">
        <f>データ!$V$6</f>
        <v>223.63</v>
      </c>
      <c r="AU10" s="37"/>
      <c r="AV10" s="37"/>
      <c r="AW10" s="37"/>
      <c r="AX10" s="37"/>
      <c r="AY10" s="37"/>
      <c r="AZ10" s="37"/>
      <c r="BA10" s="37"/>
      <c r="BB10" s="54">
        <f>データ!$W$6</f>
        <v>356.37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EJXiGbbmsQfxEmkIT/gsuiuYrmPp2i81pio3rjqRMzXtglP1m6jnvZ0euRvEQ78m4wMkloYdvmO9SF74TByMA==" saltValue="bz8A3iLVKMTKABZX8Bl1o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152056</v>
      </c>
      <c r="D6" s="20">
        <f t="shared" si="3"/>
        <v>46</v>
      </c>
      <c r="E6" s="20">
        <f t="shared" si="3"/>
        <v>1</v>
      </c>
      <c r="F6" s="20">
        <f t="shared" si="3"/>
        <v>0</v>
      </c>
      <c r="G6" s="20">
        <f t="shared" si="3"/>
        <v>1</v>
      </c>
      <c r="H6" s="20" t="str">
        <f t="shared" si="3"/>
        <v>新潟県　柏崎市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62.3</v>
      </c>
      <c r="P6" s="21">
        <f t="shared" si="3"/>
        <v>99.83</v>
      </c>
      <c r="Q6" s="21">
        <f t="shared" si="3"/>
        <v>3916</v>
      </c>
      <c r="R6" s="21">
        <f t="shared" si="3"/>
        <v>76217</v>
      </c>
      <c r="S6" s="21">
        <f t="shared" si="3"/>
        <v>442.02</v>
      </c>
      <c r="T6" s="21">
        <f t="shared" si="3"/>
        <v>172.43</v>
      </c>
      <c r="U6" s="21">
        <f t="shared" si="3"/>
        <v>79696</v>
      </c>
      <c r="V6" s="21">
        <f t="shared" si="3"/>
        <v>223.63</v>
      </c>
      <c r="W6" s="21">
        <f t="shared" si="3"/>
        <v>356.37</v>
      </c>
      <c r="X6" s="22">
        <f>IF(X7="",NA(),X7)</f>
        <v>103.21</v>
      </c>
      <c r="Y6" s="22">
        <f t="shared" ref="Y6:AG6" si="4">IF(Y7="",NA(),Y7)</f>
        <v>102.15</v>
      </c>
      <c r="Z6" s="22">
        <f t="shared" si="4"/>
        <v>100.18</v>
      </c>
      <c r="AA6" s="22">
        <f t="shared" si="4"/>
        <v>98</v>
      </c>
      <c r="AB6" s="22">
        <f t="shared" si="4"/>
        <v>104.52</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229.93</v>
      </c>
      <c r="AU6" s="22">
        <f t="shared" ref="AU6:BC6" si="6">IF(AU7="",NA(),AU7)</f>
        <v>234.72</v>
      </c>
      <c r="AV6" s="22">
        <f t="shared" si="6"/>
        <v>246.5</v>
      </c>
      <c r="AW6" s="22">
        <f t="shared" si="6"/>
        <v>188.62</v>
      </c>
      <c r="AX6" s="22">
        <f t="shared" si="6"/>
        <v>163.80000000000001</v>
      </c>
      <c r="AY6" s="22">
        <f t="shared" si="6"/>
        <v>350.79</v>
      </c>
      <c r="AZ6" s="22">
        <f t="shared" si="6"/>
        <v>354.57</v>
      </c>
      <c r="BA6" s="22">
        <f t="shared" si="6"/>
        <v>357.74</v>
      </c>
      <c r="BB6" s="22">
        <f t="shared" si="6"/>
        <v>344.88</v>
      </c>
      <c r="BC6" s="22">
        <f t="shared" si="6"/>
        <v>326.02</v>
      </c>
      <c r="BD6" s="21" t="str">
        <f>IF(BD7="","",IF(BD7="-","【-】","【"&amp;SUBSTITUTE(TEXT(BD7,"#,##0.00"),"-","△")&amp;"】"))</f>
        <v>【239.69】</v>
      </c>
      <c r="BE6" s="22">
        <f>IF(BE7="",NA(),BE7)</f>
        <v>781.65</v>
      </c>
      <c r="BF6" s="22">
        <f t="shared" ref="BF6:BN6" si="7">IF(BF7="",NA(),BF7)</f>
        <v>802.34</v>
      </c>
      <c r="BG6" s="22">
        <f t="shared" si="7"/>
        <v>815.51</v>
      </c>
      <c r="BH6" s="22">
        <f t="shared" si="7"/>
        <v>815.19</v>
      </c>
      <c r="BI6" s="22">
        <f t="shared" si="7"/>
        <v>724.89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91.62</v>
      </c>
      <c r="BQ6" s="22">
        <f t="shared" ref="BQ6:BY6" si="8">IF(BQ7="",NA(),BQ7)</f>
        <v>89.27</v>
      </c>
      <c r="BR6" s="22">
        <f t="shared" si="8"/>
        <v>87.85</v>
      </c>
      <c r="BS6" s="22">
        <f t="shared" si="8"/>
        <v>84.91</v>
      </c>
      <c r="BT6" s="22">
        <f t="shared" si="8"/>
        <v>94.64</v>
      </c>
      <c r="BU6" s="22">
        <f t="shared" si="8"/>
        <v>100.85</v>
      </c>
      <c r="BV6" s="22">
        <f t="shared" si="8"/>
        <v>103.79</v>
      </c>
      <c r="BW6" s="22">
        <f t="shared" si="8"/>
        <v>98.3</v>
      </c>
      <c r="BX6" s="22">
        <f t="shared" si="8"/>
        <v>98.89</v>
      </c>
      <c r="BY6" s="22">
        <f t="shared" si="8"/>
        <v>99.25</v>
      </c>
      <c r="BZ6" s="21" t="str">
        <f>IF(BZ7="","",IF(BZ7="-","【-】","【"&amp;SUBSTITUTE(TEXT(BZ7,"#,##0.00"),"-","△")&amp;"】"))</f>
        <v>【97.59】</v>
      </c>
      <c r="CA6" s="22">
        <f>IF(CA7="",NA(),CA7)</f>
        <v>196.86</v>
      </c>
      <c r="CB6" s="22">
        <f t="shared" ref="CB6:CJ6" si="9">IF(CB7="",NA(),CB7)</f>
        <v>201.9</v>
      </c>
      <c r="CC6" s="22">
        <f t="shared" si="9"/>
        <v>205.12</v>
      </c>
      <c r="CD6" s="22">
        <f t="shared" si="9"/>
        <v>212.77</v>
      </c>
      <c r="CE6" s="22">
        <f t="shared" si="9"/>
        <v>216.85</v>
      </c>
      <c r="CF6" s="22">
        <f t="shared" si="9"/>
        <v>167.1</v>
      </c>
      <c r="CG6" s="22">
        <f t="shared" si="9"/>
        <v>167.86</v>
      </c>
      <c r="CH6" s="22">
        <f t="shared" si="9"/>
        <v>173.68</v>
      </c>
      <c r="CI6" s="22">
        <f t="shared" si="9"/>
        <v>174.52</v>
      </c>
      <c r="CJ6" s="22">
        <f t="shared" si="9"/>
        <v>178.92</v>
      </c>
      <c r="CK6" s="21" t="str">
        <f>IF(CK7="","",IF(CK7="-","【-】","【"&amp;SUBSTITUTE(TEXT(CK7,"#,##0.00"),"-","△")&amp;"】"))</f>
        <v>【181.66】</v>
      </c>
      <c r="CL6" s="22">
        <f>IF(CL7="",NA(),CL7)</f>
        <v>39.26</v>
      </c>
      <c r="CM6" s="22">
        <f t="shared" ref="CM6:CU6" si="10">IF(CM7="",NA(),CM7)</f>
        <v>38.130000000000003</v>
      </c>
      <c r="CN6" s="22">
        <f t="shared" si="10"/>
        <v>37.47</v>
      </c>
      <c r="CO6" s="22">
        <f t="shared" si="10"/>
        <v>36.72</v>
      </c>
      <c r="CP6" s="22">
        <f t="shared" si="10"/>
        <v>36.67</v>
      </c>
      <c r="CQ6" s="22">
        <f t="shared" si="10"/>
        <v>59.91</v>
      </c>
      <c r="CR6" s="22">
        <f t="shared" si="10"/>
        <v>59.4</v>
      </c>
      <c r="CS6" s="22">
        <f t="shared" si="10"/>
        <v>59.24</v>
      </c>
      <c r="CT6" s="22">
        <f t="shared" si="10"/>
        <v>58.77</v>
      </c>
      <c r="CU6" s="22">
        <f t="shared" si="10"/>
        <v>59.17</v>
      </c>
      <c r="CV6" s="21" t="str">
        <f>IF(CV7="","",IF(CV7="-","【-】","【"&amp;SUBSTITUTE(TEXT(CV7,"#,##0.00"),"-","△")&amp;"】"))</f>
        <v>【60.21】</v>
      </c>
      <c r="CW6" s="22">
        <f>IF(CW7="",NA(),CW7)</f>
        <v>88.94</v>
      </c>
      <c r="CX6" s="22">
        <f t="shared" ref="CX6:DF6" si="11">IF(CX7="",NA(),CX7)</f>
        <v>88.58</v>
      </c>
      <c r="CY6" s="22">
        <f t="shared" si="11"/>
        <v>87.93</v>
      </c>
      <c r="CZ6" s="22">
        <f t="shared" si="11"/>
        <v>87.27</v>
      </c>
      <c r="DA6" s="22">
        <f t="shared" si="11"/>
        <v>85.35</v>
      </c>
      <c r="DB6" s="22">
        <f t="shared" si="11"/>
        <v>87.26</v>
      </c>
      <c r="DC6" s="22">
        <f t="shared" si="11"/>
        <v>87.57</v>
      </c>
      <c r="DD6" s="22">
        <f t="shared" si="11"/>
        <v>87.26</v>
      </c>
      <c r="DE6" s="22">
        <f t="shared" si="11"/>
        <v>86.95</v>
      </c>
      <c r="DF6" s="22">
        <f t="shared" si="11"/>
        <v>86.58</v>
      </c>
      <c r="DG6" s="21" t="str">
        <f>IF(DG7="","",IF(DG7="-","【-】","【"&amp;SUBSTITUTE(TEXT(DG7,"#,##0.00"),"-","△")&amp;"】"))</f>
        <v>【89.21】</v>
      </c>
      <c r="DH6" s="22">
        <f>IF(DH7="",NA(),DH7)</f>
        <v>48.48</v>
      </c>
      <c r="DI6" s="22">
        <f t="shared" ref="DI6:DQ6" si="12">IF(DI7="",NA(),DI7)</f>
        <v>49.83</v>
      </c>
      <c r="DJ6" s="22">
        <f t="shared" si="12"/>
        <v>50.76</v>
      </c>
      <c r="DK6" s="22">
        <f t="shared" si="12"/>
        <v>52.03</v>
      </c>
      <c r="DL6" s="22">
        <f t="shared" si="12"/>
        <v>52.89</v>
      </c>
      <c r="DM6" s="22">
        <f t="shared" si="12"/>
        <v>49.2</v>
      </c>
      <c r="DN6" s="22">
        <f t="shared" si="12"/>
        <v>50.01</v>
      </c>
      <c r="DO6" s="22">
        <f t="shared" si="12"/>
        <v>50.99</v>
      </c>
      <c r="DP6" s="22">
        <f t="shared" si="12"/>
        <v>51.79</v>
      </c>
      <c r="DQ6" s="22">
        <f t="shared" si="12"/>
        <v>52.02</v>
      </c>
      <c r="DR6" s="21" t="str">
        <f>IF(DR7="","",IF(DR7="-","【-】","【"&amp;SUBSTITUTE(TEXT(DR7,"#,##0.00"),"-","△")&amp;"】"))</f>
        <v>【52.41】</v>
      </c>
      <c r="DS6" s="22">
        <f>IF(DS7="",NA(),DS7)</f>
        <v>8.32</v>
      </c>
      <c r="DT6" s="22">
        <f t="shared" ref="DT6:EB6" si="13">IF(DT7="",NA(),DT7)</f>
        <v>10.14</v>
      </c>
      <c r="DU6" s="22">
        <f t="shared" si="13"/>
        <v>11.65</v>
      </c>
      <c r="DV6" s="22">
        <f t="shared" si="13"/>
        <v>13.02</v>
      </c>
      <c r="DW6" s="22">
        <f t="shared" si="13"/>
        <v>13.86</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0.34</v>
      </c>
      <c r="EE6" s="22">
        <f t="shared" ref="EE6:EM6" si="14">IF(EE7="",NA(),EE7)</f>
        <v>0.48</v>
      </c>
      <c r="EF6" s="22">
        <f t="shared" si="14"/>
        <v>0.4</v>
      </c>
      <c r="EG6" s="22">
        <f t="shared" si="14"/>
        <v>0.43</v>
      </c>
      <c r="EH6" s="22">
        <f t="shared" si="14"/>
        <v>0.41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152056</v>
      </c>
      <c r="D7" s="24">
        <v>46</v>
      </c>
      <c r="E7" s="24">
        <v>1</v>
      </c>
      <c r="F7" s="24">
        <v>0</v>
      </c>
      <c r="G7" s="24">
        <v>1</v>
      </c>
      <c r="H7" s="24" t="s">
        <v>93</v>
      </c>
      <c r="I7" s="24" t="s">
        <v>94</v>
      </c>
      <c r="J7" s="24" t="s">
        <v>95</v>
      </c>
      <c r="K7" s="24" t="s">
        <v>96</v>
      </c>
      <c r="L7" s="24" t="s">
        <v>97</v>
      </c>
      <c r="M7" s="24" t="s">
        <v>98</v>
      </c>
      <c r="N7" s="25" t="s">
        <v>99</v>
      </c>
      <c r="O7" s="25">
        <v>62.3</v>
      </c>
      <c r="P7" s="25">
        <v>99.83</v>
      </c>
      <c r="Q7" s="25">
        <v>3916</v>
      </c>
      <c r="R7" s="25">
        <v>76217</v>
      </c>
      <c r="S7" s="25">
        <v>442.02</v>
      </c>
      <c r="T7" s="25">
        <v>172.43</v>
      </c>
      <c r="U7" s="25">
        <v>79696</v>
      </c>
      <c r="V7" s="25">
        <v>223.63</v>
      </c>
      <c r="W7" s="25">
        <v>356.37</v>
      </c>
      <c r="X7" s="25">
        <v>103.21</v>
      </c>
      <c r="Y7" s="25">
        <v>102.15</v>
      </c>
      <c r="Z7" s="25">
        <v>100.18</v>
      </c>
      <c r="AA7" s="25">
        <v>98</v>
      </c>
      <c r="AB7" s="25">
        <v>104.52</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229.93</v>
      </c>
      <c r="AU7" s="25">
        <v>234.72</v>
      </c>
      <c r="AV7" s="25">
        <v>246.5</v>
      </c>
      <c r="AW7" s="25">
        <v>188.62</v>
      </c>
      <c r="AX7" s="25">
        <v>163.80000000000001</v>
      </c>
      <c r="AY7" s="25">
        <v>350.79</v>
      </c>
      <c r="AZ7" s="25">
        <v>354.57</v>
      </c>
      <c r="BA7" s="25">
        <v>357.74</v>
      </c>
      <c r="BB7" s="25">
        <v>344.88</v>
      </c>
      <c r="BC7" s="25">
        <v>326.02</v>
      </c>
      <c r="BD7" s="25">
        <v>239.69</v>
      </c>
      <c r="BE7" s="25">
        <v>781.65</v>
      </c>
      <c r="BF7" s="25">
        <v>802.34</v>
      </c>
      <c r="BG7" s="25">
        <v>815.51</v>
      </c>
      <c r="BH7" s="25">
        <v>815.19</v>
      </c>
      <c r="BI7" s="25">
        <v>724.89</v>
      </c>
      <c r="BJ7" s="25">
        <v>322.92</v>
      </c>
      <c r="BK7" s="25">
        <v>303.45999999999998</v>
      </c>
      <c r="BL7" s="25">
        <v>307.27999999999997</v>
      </c>
      <c r="BM7" s="25">
        <v>304.02</v>
      </c>
      <c r="BN7" s="25">
        <v>300.54000000000002</v>
      </c>
      <c r="BO7" s="25">
        <v>264.86</v>
      </c>
      <c r="BP7" s="25">
        <v>91.62</v>
      </c>
      <c r="BQ7" s="25">
        <v>89.27</v>
      </c>
      <c r="BR7" s="25">
        <v>87.85</v>
      </c>
      <c r="BS7" s="25">
        <v>84.91</v>
      </c>
      <c r="BT7" s="25">
        <v>94.64</v>
      </c>
      <c r="BU7" s="25">
        <v>100.85</v>
      </c>
      <c r="BV7" s="25">
        <v>103.79</v>
      </c>
      <c r="BW7" s="25">
        <v>98.3</v>
      </c>
      <c r="BX7" s="25">
        <v>98.89</v>
      </c>
      <c r="BY7" s="25">
        <v>99.25</v>
      </c>
      <c r="BZ7" s="25">
        <v>97.59</v>
      </c>
      <c r="CA7" s="25">
        <v>196.86</v>
      </c>
      <c r="CB7" s="25">
        <v>201.9</v>
      </c>
      <c r="CC7" s="25">
        <v>205.12</v>
      </c>
      <c r="CD7" s="25">
        <v>212.77</v>
      </c>
      <c r="CE7" s="25">
        <v>216.85</v>
      </c>
      <c r="CF7" s="25">
        <v>167.1</v>
      </c>
      <c r="CG7" s="25">
        <v>167.86</v>
      </c>
      <c r="CH7" s="25">
        <v>173.68</v>
      </c>
      <c r="CI7" s="25">
        <v>174.52</v>
      </c>
      <c r="CJ7" s="25">
        <v>178.92</v>
      </c>
      <c r="CK7" s="25">
        <v>181.66</v>
      </c>
      <c r="CL7" s="25">
        <v>39.26</v>
      </c>
      <c r="CM7" s="25">
        <v>38.130000000000003</v>
      </c>
      <c r="CN7" s="25">
        <v>37.47</v>
      </c>
      <c r="CO7" s="25">
        <v>36.72</v>
      </c>
      <c r="CP7" s="25">
        <v>36.67</v>
      </c>
      <c r="CQ7" s="25">
        <v>59.91</v>
      </c>
      <c r="CR7" s="25">
        <v>59.4</v>
      </c>
      <c r="CS7" s="25">
        <v>59.24</v>
      </c>
      <c r="CT7" s="25">
        <v>58.77</v>
      </c>
      <c r="CU7" s="25">
        <v>59.17</v>
      </c>
      <c r="CV7" s="25">
        <v>60.21</v>
      </c>
      <c r="CW7" s="25">
        <v>88.94</v>
      </c>
      <c r="CX7" s="25">
        <v>88.58</v>
      </c>
      <c r="CY7" s="25">
        <v>87.93</v>
      </c>
      <c r="CZ7" s="25">
        <v>87.27</v>
      </c>
      <c r="DA7" s="25">
        <v>85.35</v>
      </c>
      <c r="DB7" s="25">
        <v>87.26</v>
      </c>
      <c r="DC7" s="25">
        <v>87.57</v>
      </c>
      <c r="DD7" s="25">
        <v>87.26</v>
      </c>
      <c r="DE7" s="25">
        <v>86.95</v>
      </c>
      <c r="DF7" s="25">
        <v>86.58</v>
      </c>
      <c r="DG7" s="25">
        <v>89.21</v>
      </c>
      <c r="DH7" s="25">
        <v>48.48</v>
      </c>
      <c r="DI7" s="25">
        <v>49.83</v>
      </c>
      <c r="DJ7" s="25">
        <v>50.76</v>
      </c>
      <c r="DK7" s="25">
        <v>52.03</v>
      </c>
      <c r="DL7" s="25">
        <v>52.89</v>
      </c>
      <c r="DM7" s="25">
        <v>49.2</v>
      </c>
      <c r="DN7" s="25">
        <v>50.01</v>
      </c>
      <c r="DO7" s="25">
        <v>50.99</v>
      </c>
      <c r="DP7" s="25">
        <v>51.79</v>
      </c>
      <c r="DQ7" s="25">
        <v>52.02</v>
      </c>
      <c r="DR7" s="25">
        <v>52.41</v>
      </c>
      <c r="DS7" s="25">
        <v>8.32</v>
      </c>
      <c r="DT7" s="25">
        <v>10.14</v>
      </c>
      <c r="DU7" s="25">
        <v>11.65</v>
      </c>
      <c r="DV7" s="25">
        <v>13.02</v>
      </c>
      <c r="DW7" s="25">
        <v>13.86</v>
      </c>
      <c r="DX7" s="25">
        <v>18.329999999999998</v>
      </c>
      <c r="DY7" s="25">
        <v>20.27</v>
      </c>
      <c r="DZ7" s="25">
        <v>21.69</v>
      </c>
      <c r="EA7" s="25">
        <v>23.19</v>
      </c>
      <c r="EB7" s="25">
        <v>24.61</v>
      </c>
      <c r="EC7" s="25">
        <v>26.78</v>
      </c>
      <c r="ED7" s="25">
        <v>0.34</v>
      </c>
      <c r="EE7" s="25">
        <v>0.48</v>
      </c>
      <c r="EF7" s="25">
        <v>0.4</v>
      </c>
      <c r="EG7" s="25">
        <v>0.43</v>
      </c>
      <c r="EH7" s="25">
        <v>0.41</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0000010903</cp:lastModifiedBy>
  <cp:lastPrinted>2026-02-02T02:17:13Z</cp:lastPrinted>
  <dcterms:modified xsi:type="dcterms:W3CDTF">2026-02-02T04:02:47Z</dcterms:modified>
</cp:coreProperties>
</file>