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WS-FILESV\01-各課Data$\101-経営企画課\令和７（２０２５）年度\02_財政経営係\08_照会・回答・通知\01_県市町村課\00_県市町村課）県通知・調査等\R08.01.19公営企業に係る経営比較分析表（令和６年度決算）の分析等について\02_回答\"/>
    </mc:Choice>
  </mc:AlternateContent>
  <xr:revisionPtr revIDLastSave="0" documentId="13_ncr:1_{5C569FA5-4528-4D83-8E26-E61F609E05BC}" xr6:coauthVersionLast="36" xr6:coauthVersionMax="36" xr10:uidLastSave="{00000000-0000-0000-0000-000000000000}"/>
  <workbookProtection workbookAlgorithmName="SHA-512" workbookHashValue="ZPVVleFWfB8RivMlPdE8hiMysWAQ8bfmhDP383r4PcYnD3J6w1bPLx+M/2q0034mk2N04S+dqNV2dol5NqVpEg==" workbookSaltValue="7iAu2nVXkDF4Kx3XON3ObQ==" workbookSpinCount="100000" lockStructure="1"/>
  <bookViews>
    <workbookView xWindow="0" yWindow="0" windowWidth="28800" windowHeight="1105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AT8" i="4" s="1"/>
  <c r="S6" i="5"/>
  <c r="AL8" i="4" s="1"/>
  <c r="R6" i="5"/>
  <c r="AD10" i="4" s="1"/>
  <c r="Q6" i="5"/>
  <c r="P6" i="5"/>
  <c r="P10" i="4" s="1"/>
  <c r="O6" i="5"/>
  <c r="I10" i="4" s="1"/>
  <c r="N6" i="5"/>
  <c r="B10" i="4" s="1"/>
  <c r="M6" i="5"/>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G85" i="4"/>
  <c r="BB10" i="4"/>
  <c r="W10" i="4"/>
  <c r="AD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<sst xmlns="http://schemas.openxmlformats.org/spreadsheetml/2006/main" count="231" uniqueCount="115">
  <si>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</si>
  <si>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</si>
  <si>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</si>
  <si>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</si>
  <si>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</si>
  <si>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</si>
  <si>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</si>
  <si>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</si>
  <si>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</si>
  <si>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</si>
  <si>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</si>
  <si>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</si>
  <si>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</si>
  <si>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</si>
  <si>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</si>
  <si>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</si>
  <si>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</si>
  <si>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</si>
  <si>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</si>
  <si>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</si>
  <si>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</si>
  <si>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</si>
  <si>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</si>
  <si>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</si>
  <si>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</si>
  <si>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</si>
  <si>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</si>
  <si>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</si>
  <si>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</si>
  <si>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</si>
  <si>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</si>
  <si>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</si>
  <si>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</si>
  <si>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</si>
  <si>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</si>
  <si>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</si>
  <si>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</si>
  <si>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</si>
  <si>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</si>
  <si>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</si>
  <si>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</si>
  <si>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</si>
  <si>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</si>
  <si>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</si>
  <si>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</si>
  <si>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</si>
  <si>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</si>
  <si>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</si>
  <si>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</si>
  <si>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</si>
  <si>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</si>
  <si>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</si>
  <si>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</si>
  <si>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</si>
  <si>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</si>
  <si>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</si>
  <si>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</si>
  <si>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</si>
  <si>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</si>
  <si>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</si>
  <si>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</si>
  <si>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</si>
  <si>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</si>
  <si>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</si>
  <si>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</si>
  <si>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</si>
  <si>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</si>
  <si>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</si>
  <si>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</si>
  <si>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</si>
  <si>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</si>
  <si>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</si>
  <si>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</si>
  <si>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</si>
  <si>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</si>
  <si>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</si>
  <si>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</si>
  <si>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</si>
  <si>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</si>
  <si>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</si>
  <si>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</si>
  <si>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</si>
  <si>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</si>
  <si>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</si>
  <si>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</si>
  <si>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</si>
  <si>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</si>
  <si>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</si>
  <si>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</si>
  <si>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</si>
  <si>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</si>
  <si>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</si>
  <si>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</si>
  <si>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</si>
  <si>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</si>
  <si>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柏崎市</t>
  </si>
  <si>
    <t>法適用</t>
  </si>
  <si>
    <t>下水道事業</t>
  </si>
  <si>
    <t>特定環境保全公共下水道</t>
  </si>
  <si>
    <t>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</si>
  <si>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</si>
  <si>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</si>
  <si>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</si>
  <si>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</si>
  <si>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</si>
  <si>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</si>
  <si>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</si>
  <si>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</si>
  <si>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</si>
  <si>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</si>
  <si>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</si>
  <si>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</si>
  <si>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有形固定資産減価償却率は、類似団体平均より高い数値となっている。平成11(1999)年の供用開始から25年が経過する石地アメニティライフセンターの改築更新を令和9(2027)年度から実施する予定となっている。
　管渠老朽化率は、新潟県中越沖地震に伴う災害復旧作業により管渠の更新が進んだため、耐用年数を超えた管渠は存在していない。今後も現況調査を継続的に実施し、更新、耐震性能の向上を図っていく。
　管渠改善については、今後も計画に基づいた汚水管、雨水管の更新を行うとともに、長寿命化を検討しながら経費削減を図っていく。</t>
    <phoneticPr fontId="4"/>
  </si>
  <si>
    <t>　令和6(2024)年度は有収水量の減少に伴う使用料収益の減少及び一般会計からの繰入金の減少に伴い、経常収支比率も悪化した。今後は人口減少による使用料収益の減少、一般会計からの繰入金の減少及び物価高騰等の影響から、経常収支比率及び経費回収率の更なる減少が見込まれる。
　今後は令和7（2025）年度に新たに策定した「水ビジョン～経営戦略～」に基づき、適切な更新、修繕を行う中で、使用料の改定時期の検討や新たな財源の確保、経費節減等の経営改善に取り組んでいく。</t>
    <phoneticPr fontId="4"/>
  </si>
  <si>
    <t>　経常収支比率は100％を上回り、累積欠損金比率が0であるため、経営の健全性は保たれている。しかしながら、令和6(2024)年度の経常収支比率については、前年度と比べ、有収水量の減少に伴う使用料収益の減少及び一般会計からの繰入金の減少により悪化した。また、施設の改築更新も計画されていることから、更なる減少が見込まれる。
　流動比率は100％未満であるが、類似団体平均より高い数値になっている。また、企業債の償還に充てる原資は、今後の使用料収入と繰入金から得る予定であり、支払能力不足にはなっていない。企業債残高対事業規模比率は、類似団体平均よりかなり低い数値であるが、今後は支払能力不足とならないよう、適切に企業債を借り入れる予定である。
　令和6(2024)年度の経費回収率は、使用料収入の減少が影響し、100％に満たず、経費を使用料で賄えていないことを示している。また、汚水処理原価は、令和3(2021)年度以降増加しており、令和6(2024)年度類似団体平均と同程度となった。
　水洗化率は類似団体平均より高い数値であり、面的整備が完了していることを示している。今後も接続率の向上に努めていく。
　今後も、人口減少などに伴う使用料収益の減少などを考慮し、経費の削減を始めとした経営努力を継続する。</t>
    <rPh sb="77" eb="78">
      <t>マエ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</si>
</sst>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2AE2-4E6E-B81F-533D8BFCB09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0.17</c:v>
                </c:pt>
                <c:pt idx="4">
                  <c:v>0.27</c:v>
                </c:pt>
              </c:numCache>
            </c:numRef>
          </c:val>
          <c:smooth val="0"/>
          <c:extLst>
            <c:ext xmlns:c16="http://schemas.microsoft.com/office/drawing/2014/chart" uri="{C3380CC4-5D6E-409C-BE32-E72D297353CC}">
              <c16:uniqueId val="{00000001-2AE2-4E6E-B81F-533D8BFCB09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15.25</c:v>
                </c:pt>
                <c:pt idx="1">
                  <c:v>14</c:v>
                </c:pt>
                <c:pt idx="2">
                  <c:v>13.5</c:v>
                </c:pt>
                <c:pt idx="3">
                  <c:v>14.25</c:v>
                </c:pt>
                <c:pt idx="4">
                  <c:v>14.17</c:v>
                </c:pt>
              </c:numCache>
            </c:numRef>
          </c:val>
          <c:extLst>
            <c:ext xmlns:c16="http://schemas.microsoft.com/office/drawing/2014/chart" uri="{C3380CC4-5D6E-409C-BE32-E72D297353CC}">
              <c16:uniqueId val="{00000000-481B-4668-9481-D0F7C50D156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45.6</c:v>
                </c:pt>
                <c:pt idx="4">
                  <c:v>44.79</c:v>
                </c:pt>
              </c:numCache>
            </c:numRef>
          </c:val>
          <c:smooth val="0"/>
          <c:extLst>
            <c:ext xmlns:c16="http://schemas.microsoft.com/office/drawing/2014/chart" uri="{C3380CC4-5D6E-409C-BE32-E72D297353CC}">
              <c16:uniqueId val="{00000001-481B-4668-9481-D0F7C50D156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92.82</c:v>
                </c:pt>
                <c:pt idx="1">
                  <c:v>92.74</c:v>
                </c:pt>
                <c:pt idx="2">
                  <c:v>92.65</c:v>
                </c:pt>
                <c:pt idx="3">
                  <c:v>92.64</c:v>
                </c:pt>
                <c:pt idx="4">
                  <c:v>92.55</c:v>
                </c:pt>
              </c:numCache>
            </c:numRef>
          </c:val>
          <c:extLst>
            <c:ext xmlns:c16="http://schemas.microsoft.com/office/drawing/2014/chart" uri="{C3380CC4-5D6E-409C-BE32-E72D297353CC}">
              <c16:uniqueId val="{00000000-1831-42B6-A736-E3479EDD241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88.66</c:v>
                </c:pt>
                <c:pt idx="4">
                  <c:v>88.68</c:v>
                </c:pt>
              </c:numCache>
            </c:numRef>
          </c:val>
          <c:smooth val="0"/>
          <c:extLst>
            <c:ext xmlns:c16="http://schemas.microsoft.com/office/drawing/2014/chart" uri="{C3380CC4-5D6E-409C-BE32-E72D297353CC}">
              <c16:uniqueId val="{00000001-1831-42B6-A736-E3479EDD241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113.11</c:v>
                </c:pt>
                <c:pt idx="1">
                  <c:v>118.49</c:v>
                </c:pt>
                <c:pt idx="2">
                  <c:v>113.78</c:v>
                </c:pt>
                <c:pt idx="3">
                  <c:v>104</c:v>
                </c:pt>
                <c:pt idx="4">
                  <c:v>102.58</c:v>
                </c:pt>
              </c:numCache>
            </c:numRef>
          </c:val>
          <c:extLst>
            <c:ext xmlns:c16="http://schemas.microsoft.com/office/drawing/2014/chart" uri="{C3380CC4-5D6E-409C-BE32-E72D297353CC}">
              <c16:uniqueId val="{00000000-2B5E-46CF-86F3-EF053FE68F6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102.68</c:v>
                </c:pt>
                <c:pt idx="4">
                  <c:v>103.79</c:v>
                </c:pt>
              </c:numCache>
            </c:numRef>
          </c:val>
          <c:smooth val="0"/>
          <c:extLst>
            <c:ext xmlns:c16="http://schemas.microsoft.com/office/drawing/2014/chart" uri="{C3380CC4-5D6E-409C-BE32-E72D297353CC}">
              <c16:uniqueId val="{00000001-2B5E-46CF-86F3-EF053FE68F6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36.07</c:v>
                </c:pt>
                <c:pt idx="1">
                  <c:v>38.020000000000003</c:v>
                </c:pt>
                <c:pt idx="2">
                  <c:v>38.020000000000003</c:v>
                </c:pt>
                <c:pt idx="3">
                  <c:v>41.9</c:v>
                </c:pt>
                <c:pt idx="4">
                  <c:v>43.83</c:v>
                </c:pt>
              </c:numCache>
            </c:numRef>
          </c:val>
          <c:extLst>
            <c:ext xmlns:c16="http://schemas.microsoft.com/office/drawing/2014/chart" uri="{C3380CC4-5D6E-409C-BE32-E72D297353CC}">
              <c16:uniqueId val="{00000000-CE8C-49B7-BAF5-75A054DE186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33.159999999999997</c:v>
                </c:pt>
                <c:pt idx="4">
                  <c:v>34.590000000000003</c:v>
                </c:pt>
              </c:numCache>
            </c:numRef>
          </c:val>
          <c:smooth val="0"/>
          <c:extLst>
            <c:ext xmlns:c16="http://schemas.microsoft.com/office/drawing/2014/chart" uri="{C3380CC4-5D6E-409C-BE32-E72D297353CC}">
              <c16:uniqueId val="{00000001-CE8C-49B7-BAF5-75A054DE186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53A-4FCB-A526-34EAC963C32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0.12</c:v>
                </c:pt>
                <c:pt idx="4">
                  <c:v>0.1</c:v>
                </c:pt>
              </c:numCache>
            </c:numRef>
          </c:val>
          <c:smooth val="0"/>
          <c:extLst>
            <c:ext xmlns:c16="http://schemas.microsoft.com/office/drawing/2014/chart" uri="{C3380CC4-5D6E-409C-BE32-E72D297353CC}">
              <c16:uniqueId val="{00000001-453A-4FCB-A526-34EAC963C32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8C8-4B7D-9B7B-B831A65E7EE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58.68</c:v>
                </c:pt>
                <c:pt idx="4">
                  <c:v>53.87</c:v>
                </c:pt>
              </c:numCache>
            </c:numRef>
          </c:val>
          <c:smooth val="0"/>
          <c:extLst>
            <c:ext xmlns:c16="http://schemas.microsoft.com/office/drawing/2014/chart" uri="{C3380CC4-5D6E-409C-BE32-E72D297353CC}">
              <c16:uniqueId val="{00000001-28C8-4B7D-9B7B-B831A65E7EE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53.11</c:v>
                </c:pt>
                <c:pt idx="1">
                  <c:v>41.56</c:v>
                </c:pt>
                <c:pt idx="2">
                  <c:v>50.83</c:v>
                </c:pt>
                <c:pt idx="3">
                  <c:v>45.4</c:v>
                </c:pt>
                <c:pt idx="4">
                  <c:v>54.19</c:v>
                </c:pt>
              </c:numCache>
            </c:numRef>
          </c:val>
          <c:extLst>
            <c:ext xmlns:c16="http://schemas.microsoft.com/office/drawing/2014/chart" uri="{C3380CC4-5D6E-409C-BE32-E72D297353CC}">
              <c16:uniqueId val="{00000000-CF49-4737-99CE-4D0EBCB0B1E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45.01</c:v>
                </c:pt>
                <c:pt idx="4">
                  <c:v>46.37</c:v>
                </c:pt>
              </c:numCache>
            </c:numRef>
          </c:val>
          <c:smooth val="0"/>
          <c:extLst>
            <c:ext xmlns:c16="http://schemas.microsoft.com/office/drawing/2014/chart" uri="{C3380CC4-5D6E-409C-BE32-E72D297353CC}">
              <c16:uniqueId val="{00000001-CF49-4737-99CE-4D0EBCB0B1E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1119.3699999999999</c:v>
                </c:pt>
                <c:pt idx="1">
                  <c:v>859.99</c:v>
                </c:pt>
                <c:pt idx="2">
                  <c:v>729.81</c:v>
                </c:pt>
                <c:pt idx="3">
                  <c:v>552.4</c:v>
                </c:pt>
                <c:pt idx="4">
                  <c:v>524.29999999999995</c:v>
                </c:pt>
              </c:numCache>
            </c:numRef>
          </c:val>
          <c:extLst>
            <c:ext xmlns:c16="http://schemas.microsoft.com/office/drawing/2014/chart" uri="{C3380CC4-5D6E-409C-BE32-E72D297353CC}">
              <c16:uniqueId val="{00000000-70B2-44E3-8E99-550B5428D8A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1141.98</c:v>
                </c:pt>
                <c:pt idx="4">
                  <c:v>1062.58</c:v>
                </c:pt>
              </c:numCache>
            </c:numRef>
          </c:val>
          <c:smooth val="0"/>
          <c:extLst>
            <c:ext xmlns:c16="http://schemas.microsoft.com/office/drawing/2014/chart" uri="{C3380CC4-5D6E-409C-BE32-E72D297353CC}">
              <c16:uniqueId val="{00000001-70B2-44E3-8E99-550B5428D8A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145.41</c:v>
                </c:pt>
                <c:pt idx="1">
                  <c:v>174.1</c:v>
                </c:pt>
                <c:pt idx="2">
                  <c:v>143.94999999999999</c:v>
                </c:pt>
                <c:pt idx="3">
                  <c:v>103.67</c:v>
                </c:pt>
                <c:pt idx="4">
                  <c:v>96.3</c:v>
                </c:pt>
              </c:numCache>
            </c:numRef>
          </c:val>
          <c:extLst>
            <c:ext xmlns:c16="http://schemas.microsoft.com/office/drawing/2014/chart" uri="{C3380CC4-5D6E-409C-BE32-E72D297353CC}">
              <c16:uniqueId val="{00000000-A057-4C27-9232-09F535C6288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82.27</c:v>
                </c:pt>
                <c:pt idx="4">
                  <c:v>80.36</c:v>
                </c:pt>
              </c:numCache>
            </c:numRef>
          </c:val>
          <c:smooth val="0"/>
          <c:extLst>
            <c:ext xmlns:c16="http://schemas.microsoft.com/office/drawing/2014/chart" uri="{C3380CC4-5D6E-409C-BE32-E72D297353CC}">
              <c16:uniqueId val="{00000001-A057-4C27-9232-09F535C6288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113.59</c:v>
                </c:pt>
                <c:pt idx="1">
                  <c:v>104.71</c:v>
                </c:pt>
                <c:pt idx="2">
                  <c:v>129.82</c:v>
                </c:pt>
                <c:pt idx="3">
                  <c:v>181.36</c:v>
                </c:pt>
                <c:pt idx="4">
                  <c:v>194.06</c:v>
                </c:pt>
              </c:numCache>
            </c:numRef>
          </c:val>
          <c:extLst>
            <c:ext xmlns:c16="http://schemas.microsoft.com/office/drawing/2014/chart" uri="{C3380CC4-5D6E-409C-BE32-E72D297353CC}">
              <c16:uniqueId val="{00000000-D264-4129-A5EF-3B3ECBC0A64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194.42</c:v>
                </c:pt>
                <c:pt idx="4">
                  <c:v>201.33</c:v>
                </c:pt>
              </c:numCache>
            </c:numRef>
          </c:val>
          <c:smooth val="0"/>
          <c:extLst>
            <c:ext xmlns:c16="http://schemas.microsoft.com/office/drawing/2014/chart" uri="{C3380CC4-5D6E-409C-BE32-E72D297353CC}">
              <c16:uniqueId val="{00000001-D264-4129-A5EF-3B3ECBC0A64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柏崎市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D1</v>
      </c>
      <c r="X8" s="34"/>
      <c r="Y8" s="34"/>
      <c r="Z8" s="34"/>
      <c r="AA8" s="34"/>
      <c r="AB8" s="34"/>
      <c r="AC8" s="34"/>
      <c r="AD8" s="35" t="str">
        <f>データ!$M$6</f>
        <v>非設置</v>
      </c>
      <c r="AE8" s="35"/>
      <c r="AF8" s="35"/>
      <c r="AG8" s="35"/>
      <c r="AH8" s="35"/>
      <c r="AI8" s="35"/>
      <c r="AJ8" s="35"/>
      <c r="AK8" s="3"/>
      <c r="AL8" s="36">
        <f>データ!S6</f>
        <v>76217</v>
      </c>
      <c r="AM8" s="36"/>
      <c r="AN8" s="36"/>
      <c r="AO8" s="36"/>
      <c r="AP8" s="36"/>
      <c r="AQ8" s="36"/>
      <c r="AR8" s="36"/>
      <c r="AS8" s="36"/>
      <c r="AT8" s="37">
        <f>データ!T6</f>
        <v>442.02</v>
      </c>
      <c r="AU8" s="37"/>
      <c r="AV8" s="37"/>
      <c r="AW8" s="37"/>
      <c r="AX8" s="37"/>
      <c r="AY8" s="37"/>
      <c r="AZ8" s="37"/>
      <c r="BA8" s="37"/>
      <c r="BB8" s="37">
        <f>データ!U6</f>
        <v>172.43</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74.14</v>
      </c>
      <c r="J10" s="37"/>
      <c r="K10" s="37"/>
      <c r="L10" s="37"/>
      <c r="M10" s="37"/>
      <c r="N10" s="37"/>
      <c r="O10" s="37"/>
      <c r="P10" s="37">
        <f>データ!P6</f>
        <v>5.75</v>
      </c>
      <c r="Q10" s="37"/>
      <c r="R10" s="37"/>
      <c r="S10" s="37"/>
      <c r="T10" s="37"/>
      <c r="U10" s="37"/>
      <c r="V10" s="37"/>
      <c r="W10" s="37">
        <f>データ!Q6</f>
        <v>76.95</v>
      </c>
      <c r="X10" s="37"/>
      <c r="Y10" s="37"/>
      <c r="Z10" s="37"/>
      <c r="AA10" s="37"/>
      <c r="AB10" s="37"/>
      <c r="AC10" s="37"/>
      <c r="AD10" s="36">
        <f>データ!R6</f>
        <v>3201</v>
      </c>
      <c r="AE10" s="36"/>
      <c r="AF10" s="36"/>
      <c r="AG10" s="36"/>
      <c r="AH10" s="36"/>
      <c r="AI10" s="36"/>
      <c r="AJ10" s="36"/>
      <c r="AK10" s="2"/>
      <c r="AL10" s="36">
        <f>データ!V6</f>
        <v>4349</v>
      </c>
      <c r="AM10" s="36"/>
      <c r="AN10" s="36"/>
      <c r="AO10" s="36"/>
      <c r="AP10" s="36"/>
      <c r="AQ10" s="36"/>
      <c r="AR10" s="36"/>
      <c r="AS10" s="36"/>
      <c r="AT10" s="37">
        <f>データ!W6</f>
        <v>3.31</v>
      </c>
      <c r="AU10" s="37"/>
      <c r="AV10" s="37"/>
      <c r="AW10" s="37"/>
      <c r="AX10" s="37"/>
      <c r="AY10" s="37"/>
      <c r="AZ10" s="37"/>
      <c r="BA10" s="37"/>
      <c r="BB10" s="37">
        <f>データ!X6</f>
        <v>1313.9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7ozgEhjiAd6RwGxAqKtMVx9r0eUbi0gZajMFg2THj3UfLERx4zJTqqF0oWpnTdfjEeQzngiZn96Nk+ykB+nAKw==" saltValue="sV6KHAeEaq2auTBwe4z4p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152056</v>
      </c>
      <c r="D6" s="19">
        <f t="shared" si="3"/>
        <v>46</v>
      </c>
      <c r="E6" s="19">
        <f t="shared" si="3"/>
        <v>17</v>
      </c>
      <c r="F6" s="19">
        <f t="shared" si="3"/>
        <v>4</v>
      </c>
      <c r="G6" s="19">
        <f t="shared" si="3"/>
        <v>0</v>
      </c>
      <c r="H6" s="19" t="str">
        <f t="shared" si="3"/>
        <v>新潟県　柏崎市</v>
      </c>
      <c r="I6" s="19" t="str">
        <f t="shared" si="3"/>
        <v>法適用</v>
      </c>
      <c r="J6" s="19" t="str">
        <f t="shared" si="3"/>
        <v>下水道事業</v>
      </c>
      <c r="K6" s="19" t="str">
        <f t="shared" si="3"/>
        <v>特定環境保全公共下水道</v>
      </c>
      <c r="L6" s="19" t="str">
        <f t="shared" si="3"/>
        <v>D1</v>
      </c>
      <c r="M6" s="19" t="str">
        <f t="shared" si="3"/>
        <v>非設置</v>
      </c>
      <c r="N6" s="20" t="str">
        <f t="shared" si="3"/>
        <v>-</v>
      </c>
      <c r="O6" s="20">
        <f t="shared" si="3"/>
        <v>74.14</v>
      </c>
      <c r="P6" s="20">
        <f t="shared" si="3"/>
        <v>5.75</v>
      </c>
      <c r="Q6" s="20">
        <f t="shared" si="3"/>
        <v>76.95</v>
      </c>
      <c r="R6" s="20">
        <f t="shared" si="3"/>
        <v>3201</v>
      </c>
      <c r="S6" s="20">
        <f t="shared" si="3"/>
        <v>76217</v>
      </c>
      <c r="T6" s="20">
        <f t="shared" si="3"/>
        <v>442.02</v>
      </c>
      <c r="U6" s="20">
        <f t="shared" si="3"/>
        <v>172.43</v>
      </c>
      <c r="V6" s="20">
        <f t="shared" si="3"/>
        <v>4349</v>
      </c>
      <c r="W6" s="20">
        <f t="shared" si="3"/>
        <v>3.31</v>
      </c>
      <c r="X6" s="20">
        <f t="shared" si="3"/>
        <v>1313.9</v>
      </c>
      <c r="Y6" s="21">
        <f>IF(Y7="",NA(),Y7)</f>
        <v>113.11</v>
      </c>
      <c r="Z6" s="21">
        <f t="shared" ref="Z6:AH6" si="4">IF(Z7="",NA(),Z7)</f>
        <v>118.49</v>
      </c>
      <c r="AA6" s="21">
        <f t="shared" si="4"/>
        <v>113.78</v>
      </c>
      <c r="AB6" s="21">
        <f t="shared" si="4"/>
        <v>104</v>
      </c>
      <c r="AC6" s="21">
        <f t="shared" si="4"/>
        <v>102.58</v>
      </c>
      <c r="AD6" s="21">
        <f t="shared" si="4"/>
        <v>105.78</v>
      </c>
      <c r="AE6" s="21">
        <f t="shared" si="4"/>
        <v>106.09</v>
      </c>
      <c r="AF6" s="21">
        <f t="shared" si="4"/>
        <v>106.44</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58.68</v>
      </c>
      <c r="AS6" s="21">
        <f t="shared" si="5"/>
        <v>53.87</v>
      </c>
      <c r="AT6" s="20" t="str">
        <f>IF(AT7="","",IF(AT7="-","【-】","【"&amp;SUBSTITUTE(TEXT(AT7,"#,##0.00"),"-","△")&amp;"】"))</f>
        <v>【63.54】</v>
      </c>
      <c r="AU6" s="21">
        <f>IF(AU7="",NA(),AU7)</f>
        <v>53.11</v>
      </c>
      <c r="AV6" s="21">
        <f t="shared" ref="AV6:BD6" si="6">IF(AV7="",NA(),AV7)</f>
        <v>41.56</v>
      </c>
      <c r="AW6" s="21">
        <f t="shared" si="6"/>
        <v>50.83</v>
      </c>
      <c r="AX6" s="21">
        <f t="shared" si="6"/>
        <v>45.4</v>
      </c>
      <c r="AY6" s="21">
        <f t="shared" si="6"/>
        <v>54.19</v>
      </c>
      <c r="AZ6" s="21">
        <f t="shared" si="6"/>
        <v>44.24</v>
      </c>
      <c r="BA6" s="21">
        <f t="shared" si="6"/>
        <v>43.07</v>
      </c>
      <c r="BB6" s="21">
        <f t="shared" si="6"/>
        <v>45.42</v>
      </c>
      <c r="BC6" s="21">
        <f t="shared" si="6"/>
        <v>45.01</v>
      </c>
      <c r="BD6" s="21">
        <f t="shared" si="6"/>
        <v>46.37</v>
      </c>
      <c r="BE6" s="20" t="str">
        <f>IF(BE7="","",IF(BE7="-","【-】","【"&amp;SUBSTITUTE(TEXT(BE7,"#,##0.00"),"-","△")&amp;"】"))</f>
        <v>【50.90】</v>
      </c>
      <c r="BF6" s="21">
        <f>IF(BF7="",NA(),BF7)</f>
        <v>1119.3699999999999</v>
      </c>
      <c r="BG6" s="21">
        <f t="shared" ref="BG6:BO6" si="7">IF(BG7="",NA(),BG7)</f>
        <v>859.99</v>
      </c>
      <c r="BH6" s="21">
        <f t="shared" si="7"/>
        <v>729.81</v>
      </c>
      <c r="BI6" s="21">
        <f t="shared" si="7"/>
        <v>552.4</v>
      </c>
      <c r="BJ6" s="21">
        <f t="shared" si="7"/>
        <v>524.29999999999995</v>
      </c>
      <c r="BK6" s="21">
        <f t="shared" si="7"/>
        <v>1258.43</v>
      </c>
      <c r="BL6" s="21">
        <f t="shared" si="7"/>
        <v>1163.75</v>
      </c>
      <c r="BM6" s="21">
        <f t="shared" si="7"/>
        <v>1195.47</v>
      </c>
      <c r="BN6" s="21">
        <f t="shared" si="7"/>
        <v>1141.98</v>
      </c>
      <c r="BO6" s="21">
        <f t="shared" si="7"/>
        <v>1062.58</v>
      </c>
      <c r="BP6" s="20" t="str">
        <f>IF(BP7="","",IF(BP7="-","【-】","【"&amp;SUBSTITUTE(TEXT(BP7,"#,##0.00"),"-","△")&amp;"】"))</f>
        <v>【1,099.15】</v>
      </c>
      <c r="BQ6" s="21">
        <f>IF(BQ7="",NA(),BQ7)</f>
        <v>145.41</v>
      </c>
      <c r="BR6" s="21">
        <f t="shared" ref="BR6:BZ6" si="8">IF(BR7="",NA(),BR7)</f>
        <v>174.1</v>
      </c>
      <c r="BS6" s="21">
        <f t="shared" si="8"/>
        <v>143.94999999999999</v>
      </c>
      <c r="BT6" s="21">
        <f t="shared" si="8"/>
        <v>103.67</v>
      </c>
      <c r="BU6" s="21">
        <f t="shared" si="8"/>
        <v>96.3</v>
      </c>
      <c r="BV6" s="21">
        <f t="shared" si="8"/>
        <v>73.36</v>
      </c>
      <c r="BW6" s="21">
        <f t="shared" si="8"/>
        <v>72.599999999999994</v>
      </c>
      <c r="BX6" s="21">
        <f t="shared" si="8"/>
        <v>69.430000000000007</v>
      </c>
      <c r="BY6" s="21">
        <f t="shared" si="8"/>
        <v>82.27</v>
      </c>
      <c r="BZ6" s="21">
        <f t="shared" si="8"/>
        <v>80.36</v>
      </c>
      <c r="CA6" s="20" t="str">
        <f>IF(CA7="","",IF(CA7="-","【-】","【"&amp;SUBSTITUTE(TEXT(CA7,"#,##0.00"),"-","△")&amp;"】"))</f>
        <v>【72.92】</v>
      </c>
      <c r="CB6" s="21">
        <f>IF(CB7="",NA(),CB7)</f>
        <v>113.59</v>
      </c>
      <c r="CC6" s="21">
        <f t="shared" ref="CC6:CK6" si="9">IF(CC7="",NA(),CC7)</f>
        <v>104.71</v>
      </c>
      <c r="CD6" s="21">
        <f t="shared" si="9"/>
        <v>129.82</v>
      </c>
      <c r="CE6" s="21">
        <f t="shared" si="9"/>
        <v>181.36</v>
      </c>
      <c r="CF6" s="21">
        <f t="shared" si="9"/>
        <v>194.06</v>
      </c>
      <c r="CG6" s="21">
        <f t="shared" si="9"/>
        <v>224.88</v>
      </c>
      <c r="CH6" s="21">
        <f t="shared" si="9"/>
        <v>228.64</v>
      </c>
      <c r="CI6" s="21">
        <f t="shared" si="9"/>
        <v>239.46</v>
      </c>
      <c r="CJ6" s="21">
        <f t="shared" si="9"/>
        <v>194.42</v>
      </c>
      <c r="CK6" s="21">
        <f t="shared" si="9"/>
        <v>201.33</v>
      </c>
      <c r="CL6" s="20" t="str">
        <f>IF(CL7="","",IF(CL7="-","【-】","【"&amp;SUBSTITUTE(TEXT(CL7,"#,##0.00"),"-","△")&amp;"】"))</f>
        <v>【225.78】</v>
      </c>
      <c r="CM6" s="21">
        <f>IF(CM7="",NA(),CM7)</f>
        <v>15.25</v>
      </c>
      <c r="CN6" s="21">
        <f t="shared" ref="CN6:CV6" si="10">IF(CN7="",NA(),CN7)</f>
        <v>14</v>
      </c>
      <c r="CO6" s="21">
        <f t="shared" si="10"/>
        <v>13.5</v>
      </c>
      <c r="CP6" s="21">
        <f t="shared" si="10"/>
        <v>14.25</v>
      </c>
      <c r="CQ6" s="21">
        <f t="shared" si="10"/>
        <v>14.17</v>
      </c>
      <c r="CR6" s="21">
        <f t="shared" si="10"/>
        <v>42.4</v>
      </c>
      <c r="CS6" s="21">
        <f t="shared" si="10"/>
        <v>42.28</v>
      </c>
      <c r="CT6" s="21">
        <f t="shared" si="10"/>
        <v>41.06</v>
      </c>
      <c r="CU6" s="21">
        <f t="shared" si="10"/>
        <v>45.6</v>
      </c>
      <c r="CV6" s="21">
        <f t="shared" si="10"/>
        <v>44.79</v>
      </c>
      <c r="CW6" s="20" t="str">
        <f>IF(CW7="","",IF(CW7="-","【-】","【"&amp;SUBSTITUTE(TEXT(CW7,"#,##0.00"),"-","△")&amp;"】"))</f>
        <v>【43.17】</v>
      </c>
      <c r="CX6" s="21">
        <f>IF(CX7="",NA(),CX7)</f>
        <v>92.82</v>
      </c>
      <c r="CY6" s="21">
        <f t="shared" ref="CY6:DG6" si="11">IF(CY7="",NA(),CY7)</f>
        <v>92.74</v>
      </c>
      <c r="CZ6" s="21">
        <f t="shared" si="11"/>
        <v>92.65</v>
      </c>
      <c r="DA6" s="21">
        <f t="shared" si="11"/>
        <v>92.64</v>
      </c>
      <c r="DB6" s="21">
        <f t="shared" si="11"/>
        <v>92.55</v>
      </c>
      <c r="DC6" s="21">
        <f t="shared" si="11"/>
        <v>84.19</v>
      </c>
      <c r="DD6" s="21">
        <f t="shared" si="11"/>
        <v>84.34</v>
      </c>
      <c r="DE6" s="21">
        <f t="shared" si="11"/>
        <v>84.34</v>
      </c>
      <c r="DF6" s="21">
        <f t="shared" si="11"/>
        <v>88.66</v>
      </c>
      <c r="DG6" s="21">
        <f t="shared" si="11"/>
        <v>88.68</v>
      </c>
      <c r="DH6" s="20" t="str">
        <f>IF(DH7="","",IF(DH7="-","【-】","【"&amp;SUBSTITUTE(TEXT(DH7,"#,##0.00"),"-","△")&amp;"】"))</f>
        <v>【86.31】</v>
      </c>
      <c r="DI6" s="21">
        <f>IF(DI7="",NA(),DI7)</f>
        <v>36.07</v>
      </c>
      <c r="DJ6" s="21">
        <f t="shared" ref="DJ6:DR6" si="12">IF(DJ7="",NA(),DJ7)</f>
        <v>38.020000000000003</v>
      </c>
      <c r="DK6" s="21">
        <f t="shared" si="12"/>
        <v>38.020000000000003</v>
      </c>
      <c r="DL6" s="21">
        <f t="shared" si="12"/>
        <v>41.9</v>
      </c>
      <c r="DM6" s="21">
        <f t="shared" si="12"/>
        <v>43.83</v>
      </c>
      <c r="DN6" s="21">
        <f t="shared" si="12"/>
        <v>21.36</v>
      </c>
      <c r="DO6" s="21">
        <f t="shared" si="12"/>
        <v>22.79</v>
      </c>
      <c r="DP6" s="21">
        <f t="shared" si="12"/>
        <v>24.8</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0.12</v>
      </c>
      <c r="EC6" s="21">
        <f t="shared" si="13"/>
        <v>0.1</v>
      </c>
      <c r="ED6" s="20" t="str">
        <f>IF(ED7="","",IF(ED7="-","【-】","【"&amp;SUBSTITUTE(TEXT(ED7,"#,##0.00"),"-","△")&amp;"】"))</f>
        <v>【0.06】</v>
      </c>
      <c r="EE6" s="20">
        <f>IF(EE7="",NA(),EE7)</f>
        <v>0</v>
      </c>
      <c r="EF6" s="20">
        <f t="shared" ref="EF6:EN6" si="14">IF(EF7="",NA(),EF7)</f>
        <v>0</v>
      </c>
      <c r="EG6" s="21">
        <f t="shared" si="14"/>
        <v>0.01</v>
      </c>
      <c r="EH6" s="20">
        <f t="shared" si="14"/>
        <v>0</v>
      </c>
      <c r="EI6" s="20">
        <f t="shared" si="14"/>
        <v>0</v>
      </c>
      <c r="EJ6" s="21">
        <f t="shared" si="14"/>
        <v>0.39</v>
      </c>
      <c r="EK6" s="21">
        <f t="shared" si="14"/>
        <v>0.1</v>
      </c>
      <c r="EL6" s="21">
        <f t="shared" si="14"/>
        <v>0.08</v>
      </c>
      <c r="EM6" s="21">
        <f t="shared" si="14"/>
        <v>0.17</v>
      </c>
      <c r="EN6" s="21">
        <f t="shared" si="14"/>
        <v>0.27</v>
      </c>
      <c r="EO6" s="20" t="str">
        <f>IF(EO7="","",IF(EO7="-","【-】","【"&amp;SUBSTITUTE(TEXT(EO7,"#,##0.00"),"-","△")&amp;"】"))</f>
        <v>【0.15】</v>
      </c>
    </row>
    <row r="7" spans="1:148" s="22" customFormat="1" x14ac:dyDescent="0.15">
      <c r="A7" s="14"/>
      <c r="B7" s="23">
        <v>2024</v>
      </c>
      <c r="C7" s="23">
        <v>152056</v>
      </c>
      <c r="D7" s="23">
        <v>46</v>
      </c>
      <c r="E7" s="23">
        <v>17</v>
      </c>
      <c r="F7" s="23">
        <v>4</v>
      </c>
      <c r="G7" s="23">
        <v>0</v>
      </c>
      <c r="H7" s="23" t="s">
        <v>95</v>
      </c>
      <c r="I7" s="23" t="s">
        <v>96</v>
      </c>
      <c r="J7" s="23" t="s">
        <v>97</v>
      </c>
      <c r="K7" s="23" t="s">
        <v>98</v>
      </c>
      <c r="L7" s="23" t="s">
        <v>99</v>
      </c>
      <c r="M7" s="23" t="s">
        <v>100</v>
      </c>
      <c r="N7" s="24" t="s">
        <v>101</v>
      </c>
      <c r="O7" s="24">
        <v>74.14</v>
      </c>
      <c r="P7" s="24">
        <v>5.75</v>
      </c>
      <c r="Q7" s="24">
        <v>76.95</v>
      </c>
      <c r="R7" s="24">
        <v>3201</v>
      </c>
      <c r="S7" s="24">
        <v>76217</v>
      </c>
      <c r="T7" s="24">
        <v>442.02</v>
      </c>
      <c r="U7" s="24">
        <v>172.43</v>
      </c>
      <c r="V7" s="24">
        <v>4349</v>
      </c>
      <c r="W7" s="24">
        <v>3.31</v>
      </c>
      <c r="X7" s="24">
        <v>1313.9</v>
      </c>
      <c r="Y7" s="24">
        <v>113.11</v>
      </c>
      <c r="Z7" s="24">
        <v>118.49</v>
      </c>
      <c r="AA7" s="24">
        <v>113.78</v>
      </c>
      <c r="AB7" s="24">
        <v>104</v>
      </c>
      <c r="AC7" s="24">
        <v>102.58</v>
      </c>
      <c r="AD7" s="24">
        <v>105.78</v>
      </c>
      <c r="AE7" s="24">
        <v>106.09</v>
      </c>
      <c r="AF7" s="24">
        <v>106.44</v>
      </c>
      <c r="AG7" s="24">
        <v>102.68</v>
      </c>
      <c r="AH7" s="24">
        <v>103.79</v>
      </c>
      <c r="AI7" s="24">
        <v>105.07</v>
      </c>
      <c r="AJ7" s="24">
        <v>0</v>
      </c>
      <c r="AK7" s="24">
        <v>0</v>
      </c>
      <c r="AL7" s="24">
        <v>0</v>
      </c>
      <c r="AM7" s="24">
        <v>0</v>
      </c>
      <c r="AN7" s="24">
        <v>0</v>
      </c>
      <c r="AO7" s="24">
        <v>63.96</v>
      </c>
      <c r="AP7" s="24">
        <v>69.42</v>
      </c>
      <c r="AQ7" s="24">
        <v>72.86</v>
      </c>
      <c r="AR7" s="24">
        <v>58.68</v>
      </c>
      <c r="AS7" s="24">
        <v>53.87</v>
      </c>
      <c r="AT7" s="24">
        <v>63.54</v>
      </c>
      <c r="AU7" s="24">
        <v>53.11</v>
      </c>
      <c r="AV7" s="24">
        <v>41.56</v>
      </c>
      <c r="AW7" s="24">
        <v>50.83</v>
      </c>
      <c r="AX7" s="24">
        <v>45.4</v>
      </c>
      <c r="AY7" s="24">
        <v>54.19</v>
      </c>
      <c r="AZ7" s="24">
        <v>44.24</v>
      </c>
      <c r="BA7" s="24">
        <v>43.07</v>
      </c>
      <c r="BB7" s="24">
        <v>45.42</v>
      </c>
      <c r="BC7" s="24">
        <v>45.01</v>
      </c>
      <c r="BD7" s="24">
        <v>46.37</v>
      </c>
      <c r="BE7" s="24">
        <v>50.9</v>
      </c>
      <c r="BF7" s="24">
        <v>1119.3699999999999</v>
      </c>
      <c r="BG7" s="24">
        <v>859.99</v>
      </c>
      <c r="BH7" s="24">
        <v>729.81</v>
      </c>
      <c r="BI7" s="24">
        <v>552.4</v>
      </c>
      <c r="BJ7" s="24">
        <v>524.29999999999995</v>
      </c>
      <c r="BK7" s="24">
        <v>1258.43</v>
      </c>
      <c r="BL7" s="24">
        <v>1163.75</v>
      </c>
      <c r="BM7" s="24">
        <v>1195.47</v>
      </c>
      <c r="BN7" s="24">
        <v>1141.98</v>
      </c>
      <c r="BO7" s="24">
        <v>1062.58</v>
      </c>
      <c r="BP7" s="24">
        <v>1099.1500000000001</v>
      </c>
      <c r="BQ7" s="24">
        <v>145.41</v>
      </c>
      <c r="BR7" s="24">
        <v>174.1</v>
      </c>
      <c r="BS7" s="24">
        <v>143.94999999999999</v>
      </c>
      <c r="BT7" s="24">
        <v>103.67</v>
      </c>
      <c r="BU7" s="24">
        <v>96.3</v>
      </c>
      <c r="BV7" s="24">
        <v>73.36</v>
      </c>
      <c r="BW7" s="24">
        <v>72.599999999999994</v>
      </c>
      <c r="BX7" s="24">
        <v>69.430000000000007</v>
      </c>
      <c r="BY7" s="24">
        <v>82.27</v>
      </c>
      <c r="BZ7" s="24">
        <v>80.36</v>
      </c>
      <c r="CA7" s="24">
        <v>72.92</v>
      </c>
      <c r="CB7" s="24">
        <v>113.59</v>
      </c>
      <c r="CC7" s="24">
        <v>104.71</v>
      </c>
      <c r="CD7" s="24">
        <v>129.82</v>
      </c>
      <c r="CE7" s="24">
        <v>181.36</v>
      </c>
      <c r="CF7" s="24">
        <v>194.06</v>
      </c>
      <c r="CG7" s="24">
        <v>224.88</v>
      </c>
      <c r="CH7" s="24">
        <v>228.64</v>
      </c>
      <c r="CI7" s="24">
        <v>239.46</v>
      </c>
      <c r="CJ7" s="24">
        <v>194.42</v>
      </c>
      <c r="CK7" s="24">
        <v>201.33</v>
      </c>
      <c r="CL7" s="24">
        <v>225.78</v>
      </c>
      <c r="CM7" s="24">
        <v>15.25</v>
      </c>
      <c r="CN7" s="24">
        <v>14</v>
      </c>
      <c r="CO7" s="24">
        <v>13.5</v>
      </c>
      <c r="CP7" s="24">
        <v>14.25</v>
      </c>
      <c r="CQ7" s="24">
        <v>14.17</v>
      </c>
      <c r="CR7" s="24">
        <v>42.4</v>
      </c>
      <c r="CS7" s="24">
        <v>42.28</v>
      </c>
      <c r="CT7" s="24">
        <v>41.06</v>
      </c>
      <c r="CU7" s="24">
        <v>45.6</v>
      </c>
      <c r="CV7" s="24">
        <v>44.79</v>
      </c>
      <c r="CW7" s="24">
        <v>43.17</v>
      </c>
      <c r="CX7" s="24">
        <v>92.82</v>
      </c>
      <c r="CY7" s="24">
        <v>92.74</v>
      </c>
      <c r="CZ7" s="24">
        <v>92.65</v>
      </c>
      <c r="DA7" s="24">
        <v>92.64</v>
      </c>
      <c r="DB7" s="24">
        <v>92.55</v>
      </c>
      <c r="DC7" s="24">
        <v>84.19</v>
      </c>
      <c r="DD7" s="24">
        <v>84.34</v>
      </c>
      <c r="DE7" s="24">
        <v>84.34</v>
      </c>
      <c r="DF7" s="24">
        <v>88.66</v>
      </c>
      <c r="DG7" s="24">
        <v>88.68</v>
      </c>
      <c r="DH7" s="24">
        <v>86.31</v>
      </c>
      <c r="DI7" s="24">
        <v>36.07</v>
      </c>
      <c r="DJ7" s="24">
        <v>38.020000000000003</v>
      </c>
      <c r="DK7" s="24">
        <v>38.020000000000003</v>
      </c>
      <c r="DL7" s="24">
        <v>41.9</v>
      </c>
      <c r="DM7" s="24">
        <v>43.83</v>
      </c>
      <c r="DN7" s="24">
        <v>21.36</v>
      </c>
      <c r="DO7" s="24">
        <v>22.79</v>
      </c>
      <c r="DP7" s="24">
        <v>24.8</v>
      </c>
      <c r="DQ7" s="24">
        <v>33.159999999999997</v>
      </c>
      <c r="DR7" s="24">
        <v>34.590000000000003</v>
      </c>
      <c r="DS7" s="24">
        <v>30.82</v>
      </c>
      <c r="DT7" s="24">
        <v>0</v>
      </c>
      <c r="DU7" s="24">
        <v>0</v>
      </c>
      <c r="DV7" s="24">
        <v>0</v>
      </c>
      <c r="DW7" s="24">
        <v>0</v>
      </c>
      <c r="DX7" s="24">
        <v>0</v>
      </c>
      <c r="DY7" s="24">
        <v>0.01</v>
      </c>
      <c r="DZ7" s="24">
        <v>0.01</v>
      </c>
      <c r="EA7" s="24">
        <v>0.02</v>
      </c>
      <c r="EB7" s="24">
        <v>0.12</v>
      </c>
      <c r="EC7" s="24">
        <v>0.1</v>
      </c>
      <c r="ED7" s="24">
        <v>0.06</v>
      </c>
      <c r="EE7" s="24">
        <v>0</v>
      </c>
      <c r="EF7" s="24">
        <v>0</v>
      </c>
      <c r="EG7" s="24">
        <v>0.01</v>
      </c>
      <c r="EH7" s="24">
        <v>0</v>
      </c>
      <c r="EI7" s="24">
        <v>0</v>
      </c>
      <c r="EJ7" s="24">
        <v>0.39</v>
      </c>
      <c r="EK7" s="24">
        <v>0.1</v>
      </c>
      <c r="EL7" s="24">
        <v>0.08</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0000011406</cp:lastModifiedBy>
  <cp:lastPrinted>2026-02-02T05:05:31Z</cp:lastPrinted>
  <dcterms:modified xsi:type="dcterms:W3CDTF">2026-02-02T06:14:56Z</dcterms:modified>
</cp:coreProperties>
</file>