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WS-FILESV\01-各課Data$\101-経営企画課\令和７（２０２５）年度\02_財政経営係\08_照会・回答・通知\01_県市町村課\00_県市町村課）県通知・調査等\R08.01.19公営企業に係る経営比較分析表（令和６年度決算）の分析等について\02_回答\"/>
    </mc:Choice>
  </mc:AlternateContent>
  <xr:revisionPtr revIDLastSave="0" documentId="13_ncr:1_{D9115306-5242-42B2-A392-F5970B3B7A82}" xr6:coauthVersionLast="36" xr6:coauthVersionMax="36" xr10:uidLastSave="{00000000-0000-0000-0000-000000000000}"/>
  <workbookProtection workbookAlgorithmName="SHA-512" workbookHashValue="qK3Qg5NisMLi7thw6vdMLSV0yjPkoVRWTYobNSZTPhDPP4XiW2rFcnU3ax4NBcXsZ6MPvmCCdo54W3Htp7wXIw==" workbookSaltValue="slIkZwwA52QkWdjy6dfFZw==" workbookSpinCount="100000" lockStructure="1"/>
  <bookViews>
    <workbookView xWindow="0" yWindow="0" windowWidth="23040" windowHeight="88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<sst xmlns="http://schemas.openxmlformats.org/spreadsheetml/2006/main" count="231" uniqueCount="116">
  <si>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</si>
  <si>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</si>
  <si>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</si>
  <si>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</si>
  <si>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</si>
  <si>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</si>
  <si>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</si>
  <si>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</si>
  <si>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</si>
  <si>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</si>
  <si>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</si>
  <si>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</si>
  <si>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</si>
  <si>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</si>
  <si>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</si>
  <si>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</si>
  <si>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</si>
  <si>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</si>
  <si>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</si>
  <si>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</si>
  <si>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</si>
  <si>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</si>
  <si>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</si>
  <si>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</si>
  <si>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</si>
  <si>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</si>
  <si>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</si>
  <si>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</si>
  <si>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</si>
  <si>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</si>
  <si>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</si>
  <si>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</si>
  <si>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</si>
  <si>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</si>
  <si>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</si>
  <si>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</si>
  <si>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</si>
  <si>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</si>
  <si>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</si>
  <si>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</si>
  <si>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</si>
  <si>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</si>
  <si>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</si>
  <si>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</si>
  <si>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</si>
  <si>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</si>
  <si>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</si>
  <si>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</si>
  <si>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</si>
  <si>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</si>
  <si>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</si>
  <si>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</si>
  <si>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</si>
  <si>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</si>
  <si>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</si>
  <si>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</si>
  <si>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</si>
  <si>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</si>
  <si>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</si>
  <si>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</si>
  <si>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</si>
  <si>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</si>
  <si>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</si>
  <si>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</si>
  <si>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</si>
  <si>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</si>
  <si>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</si>
  <si>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</si>
  <si>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</si>
  <si>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</si>
  <si>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</si>
  <si>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</si>
  <si>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</si>
  <si>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</si>
  <si>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</si>
  <si>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</si>
  <si>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</si>
  <si>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</si>
  <si>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</si>
  <si>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</si>
  <si>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</si>
  <si>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</si>
  <si>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</si>
  <si>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</si>
  <si>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</si>
  <si>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</si>
  <si>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</si>
  <si>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</si>
  <si>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</si>
  <si>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</si>
  <si>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</si>
  <si>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</si>
  <si>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</si>
  <si>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</si>
  <si>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</si>
  <si>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</si>
  <si>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</si>
  <si>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</si>
  <si>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</si>
  <si>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</si>
  <si>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</si>
  <si>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</si>
  <si>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</si>
  <si>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</si>
  <si>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</si>
  <si>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</si>
  <si>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</si>
  <si>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</si>
  <si>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</si>
  <si>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</si>
  <si>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</si>
  <si>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</si>
  <si>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</si>
  <si>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より高い数値となっている。今後は、現在稼働している15箇所の処理場について、機能強化による長寿命化や、統廃合、公共下水道への編入も検討する予定となっている。
　管渠老朽化率は、新潟県中越沖地震に伴う災害復旧作業により管渠の更新が進んだため、耐用年数を超えた管渠は存在していない。今後も現況調査を継続的に実施し、更新、耐震性能の向上を図っていく。
　管渠改善については、今後も計画に基づいた汚水管の更新を行うとともに、長寿命化を検討しながら経費削減を図っていく。</t>
    <phoneticPr fontId="4"/>
  </si>
  <si>
    <t>　令和3(2021)年7月に使用料改定を行ったが、利益を計上できず、公共下水道事業等を含めた下水道事業全体の中で経営を維持している状態である。また、今後人口減少による使用料収益の減少、一般会計からの繰入金の減少及び物価高騰等の影響から、経常収支比率及び経費回収率の更なる減少が見込まれる。
　今後は令和7（2025）年度に新たに策定した「水ビジョン～経営戦略～」に基づき、適切な更新、修繕を行う中で、使用料の改定時期の検討や新たな財源の確保、経費節減等の経営改善に取り組んでいく。</t>
    <rPh sb="92" eb="96">
      <t>イッパンカイケイ</t>
    </rPh>
    <rPh sb="99" eb="102">
      <t>クリイレキン</t>
    </rPh>
    <rPh sb="103" eb="105">
      <t>ゲンショウ</t>
    </rPh>
    <rPh sb="105" eb="106">
      <t>オヨ</t>
    </rPh>
    <rPh sb="107" eb="112">
      <t>ブッカコウトウトウ</t>
    </rPh>
    <rPh sb="113" eb="115">
      <t>エイキョウ</t>
    </rPh>
    <rPh sb="124" eb="125">
      <t>オヨ</t>
    </rPh>
    <rPh sb="126" eb="131">
      <t>ケイヒカイシュウリツ</t>
    </rPh>
    <rPh sb="149" eb="151">
      <t>レイワ</t>
    </rPh>
    <rPh sb="158" eb="160">
      <t>ネンド</t>
    </rPh>
    <rPh sb="161" eb="162">
      <t>アラ</t>
    </rPh>
    <rPh sb="164" eb="166">
      <t>サクテイ</t>
    </rPh>
    <rPh sb="169" eb="170">
      <t>ミズ</t>
    </rPh>
    <rPh sb="175" eb="179">
      <t>ケイエイセンリャク</t>
    </rPh>
    <rPh sb="200" eb="203">
      <t>シヨウリョウ</t>
    </rPh>
    <rPh sb="204" eb="208">
      <t>カイテイジキ</t>
    </rPh>
    <rPh sb="209" eb="211">
      <t>ケントウ</t>
    </rPh>
    <rPh sb="212" eb="213">
      <t>アラ</t>
    </rPh>
    <phoneticPr fontId="4"/>
  </si>
  <si>
    <t>　令和3(2021)年7月に使用料改定を行ったが、経常収支比率は100％に満たず、累積欠損金も発生しており、赤字分を公共下水道事業等で補っている状況である。類似団体平均より低い数値となっており、今後は使用料収益及び一般会計からの繰入金の減少が見込まれ、また、施設の改築更新も計画されていることから、更なる減少が見込まれる。
　流動比率は100％未満であるが、類似団体平均より高い数値になっている。企業債の償還に充てる原資は、今後の使用料収入と繰入金から得る予定であり、支払能力の不足にはなっていない。企業債残高対事業規模比率は、令和2(2020)年度以降改善傾向となっている。
　令和6(2024)年度の経費回収率は、使用料収入の減少が影響し、令和5(2023)年度と比べ増加したが、依然として100％に満たず、経費を使用料で賄えていないことを示している。汚水処理原価は、類似団体平均より高く、有収水量1㎥当たりのコストは全国的に高水準であることが確認できる。
　水洗化率は類似団体平均より高い数値であるが、今後更なる接続率の向上に努めていく。
　今後も、人口減少などに伴う使用料収益の減少などを考慮し、経費の削減を始めとした経営努力を継続する。</t>
    <rPh sb="275" eb="277">
      <t>イコウ</t>
    </rPh>
    <rPh sb="279" eb="281">
      <t>ケイコウ</t>
    </rPh>
    <rPh sb="290" eb="292">
      <t>レイワ</t>
    </rPh>
    <rPh sb="299" eb="301">
      <t>ネンド</t>
    </rPh>
    <rPh sb="309" eb="314">
      <t>シヨウリョウシュウニュウ</t>
    </rPh>
    <rPh sb="315" eb="317">
      <t>ゲンショウ</t>
    </rPh>
    <rPh sb="318" eb="320">
      <t>エイキョウ</t>
    </rPh>
    <rPh sb="322" eb="324">
      <t>レイワ</t>
    </rPh>
    <rPh sb="334" eb="335">
      <t>クラ</t>
    </rPh>
    <rPh sb="336" eb="338">
      <t>ゾウカ</t>
    </rPh>
    <rPh sb="342" eb="344">
      <t>イゼン</t>
    </rPh>
    <rPh sb="394" eb="395">
      <t>タカ</t>
    </rPh>
    <rPh sb="445" eb="446">
      <t>タカ</t>
    </rPh>
    <rPh sb="447" eb="449">
      <t>スウチ</t>
    </rPh>
    <rPh sb="454" eb="456">
      <t>コンゴ</t>
    </rPh>
    <rPh sb="456" eb="457">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</si>
</sst>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86-4139-8038-72D6CF9E49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F86-4139-8038-72D6CF9E49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58.57</c:v>
                </c:pt>
                <c:pt idx="1">
                  <c:v>57.84</c:v>
                </c:pt>
                <c:pt idx="2">
                  <c:v>53.85</c:v>
                </c:pt>
                <c:pt idx="3">
                  <c:v>52.12</c:v>
                </c:pt>
                <c:pt idx="4">
                  <c:v>51.22</c:v>
                </c:pt>
              </c:numCache>
            </c:numRef>
          </c:val>
          <c:extLst>
            <c:ext xmlns:c16="http://schemas.microsoft.com/office/drawing/2014/chart" uri="{C3380CC4-5D6E-409C-BE32-E72D297353CC}">
              <c16:uniqueId val="{00000000-0669-457A-8FB4-246D3FA26C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0669-457A-8FB4-246D3FA26C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90.77</c:v>
                </c:pt>
                <c:pt idx="1">
                  <c:v>90.81</c:v>
                </c:pt>
                <c:pt idx="2">
                  <c:v>90.86</c:v>
                </c:pt>
                <c:pt idx="3">
                  <c:v>90.87</c:v>
                </c:pt>
                <c:pt idx="4">
                  <c:v>90.81</c:v>
                </c:pt>
              </c:numCache>
            </c:numRef>
          </c:val>
          <c:extLst>
            <c:ext xmlns:c16="http://schemas.microsoft.com/office/drawing/2014/chart" uri="{C3380CC4-5D6E-409C-BE32-E72D297353CC}">
              <c16:uniqueId val="{00000000-4F20-4A9C-A6A2-221F60E242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4F20-4A9C-A6A2-221F60E242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93.56</c:v>
                </c:pt>
                <c:pt idx="1">
                  <c:v>92.94</c:v>
                </c:pt>
                <c:pt idx="2">
                  <c:v>91.13</c:v>
                </c:pt>
                <c:pt idx="3">
                  <c:v>89.66</c:v>
                </c:pt>
                <c:pt idx="4">
                  <c:v>90.33</c:v>
                </c:pt>
              </c:numCache>
            </c:numRef>
          </c:val>
          <c:extLst>
            <c:ext xmlns:c16="http://schemas.microsoft.com/office/drawing/2014/chart" uri="{C3380CC4-5D6E-409C-BE32-E72D297353CC}">
              <c16:uniqueId val="{00000000-EE7A-45C9-BEF7-0C477936B5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E7A-45C9-BEF7-0C477936B5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32.159999999999997</c:v>
                </c:pt>
                <c:pt idx="1">
                  <c:v>33.86</c:v>
                </c:pt>
                <c:pt idx="2">
                  <c:v>36.03</c:v>
                </c:pt>
                <c:pt idx="3">
                  <c:v>38.17</c:v>
                </c:pt>
                <c:pt idx="4">
                  <c:v>40.29</c:v>
                </c:pt>
              </c:numCache>
            </c:numRef>
          </c:val>
          <c:extLst>
            <c:ext xmlns:c16="http://schemas.microsoft.com/office/drawing/2014/chart" uri="{C3380CC4-5D6E-409C-BE32-E72D297353CC}">
              <c16:uniqueId val="{00000000-487C-4BCC-B78F-7111D3BCDD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487C-4BCC-B78F-7111D3BCDD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09-4126-9EE4-7FE30BDB9F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7109-4126-9EE4-7FE30BDB9F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43.75</c:v>
                </c:pt>
                <c:pt idx="1">
                  <c:v>44.31</c:v>
                </c:pt>
                <c:pt idx="2">
                  <c:v>52.87</c:v>
                </c:pt>
                <c:pt idx="3">
                  <c:v>69.040000000000006</c:v>
                </c:pt>
                <c:pt idx="4">
                  <c:v>61.76</c:v>
                </c:pt>
              </c:numCache>
            </c:numRef>
          </c:val>
          <c:extLst>
            <c:ext xmlns:c16="http://schemas.microsoft.com/office/drawing/2014/chart" uri="{C3380CC4-5D6E-409C-BE32-E72D297353CC}">
              <c16:uniqueId val="{00000000-17CD-43B6-8C7E-9268BD1A2E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7CD-43B6-8C7E-9268BD1A2E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80.45</c:v>
                </c:pt>
                <c:pt idx="1">
                  <c:v>79</c:v>
                </c:pt>
                <c:pt idx="2">
                  <c:v>90.5</c:v>
                </c:pt>
                <c:pt idx="3">
                  <c:v>83.74</c:v>
                </c:pt>
                <c:pt idx="4">
                  <c:v>84.76</c:v>
                </c:pt>
              </c:numCache>
            </c:numRef>
          </c:val>
          <c:extLst>
            <c:ext xmlns:c16="http://schemas.microsoft.com/office/drawing/2014/chart" uri="{C3380CC4-5D6E-409C-BE32-E72D297353CC}">
              <c16:uniqueId val="{00000000-FE0A-4B10-AC48-3A2288E19D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FE0A-4B10-AC48-3A2288E19D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1069.44</c:v>
                </c:pt>
                <c:pt idx="1">
                  <c:v>975.68</c:v>
                </c:pt>
                <c:pt idx="2">
                  <c:v>855.87</c:v>
                </c:pt>
                <c:pt idx="3">
                  <c:v>848.36</c:v>
                </c:pt>
                <c:pt idx="4">
                  <c:v>786.25</c:v>
                </c:pt>
              </c:numCache>
            </c:numRef>
          </c:val>
          <c:extLst>
            <c:ext xmlns:c16="http://schemas.microsoft.com/office/drawing/2014/chart" uri="{C3380CC4-5D6E-409C-BE32-E72D297353CC}">
              <c16:uniqueId val="{00000000-50C1-4989-A259-EFBEBF5432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0C1-4989-A259-EFBEBF5432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62.4</c:v>
                </c:pt>
                <c:pt idx="1">
                  <c:v>65.760000000000005</c:v>
                </c:pt>
                <c:pt idx="2">
                  <c:v>61.44</c:v>
                </c:pt>
                <c:pt idx="3">
                  <c:v>56.95</c:v>
                </c:pt>
                <c:pt idx="4">
                  <c:v>59.7</c:v>
                </c:pt>
              </c:numCache>
            </c:numRef>
          </c:val>
          <c:extLst>
            <c:ext xmlns:c16="http://schemas.microsoft.com/office/drawing/2014/chart" uri="{C3380CC4-5D6E-409C-BE32-E72D297353CC}">
              <c16:uniqueId val="{00000000-6CDD-4BD7-9C44-0B263D46D0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6CDD-4BD7-9C44-0B263D46D0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230.01</c:v>
                </c:pt>
                <c:pt idx="1">
                  <c:v>240.51</c:v>
                </c:pt>
                <c:pt idx="2">
                  <c:v>269.43</c:v>
                </c:pt>
                <c:pt idx="3">
                  <c:v>284.14</c:v>
                </c:pt>
                <c:pt idx="4">
                  <c:v>278.02</c:v>
                </c:pt>
              </c:numCache>
            </c:numRef>
          </c:val>
          <c:extLst>
            <c:ext xmlns:c16="http://schemas.microsoft.com/office/drawing/2014/chart" uri="{C3380CC4-5D6E-409C-BE32-E72D297353CC}">
              <c16:uniqueId val="{00000000-2372-465C-8BD5-B0E394595F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2372-465C-8BD5-B0E394595F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柏崎市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76217</v>
      </c>
      <c r="AM8" s="45"/>
      <c r="AN8" s="45"/>
      <c r="AO8" s="45"/>
      <c r="AP8" s="45"/>
      <c r="AQ8" s="45"/>
      <c r="AR8" s="45"/>
      <c r="AS8" s="45"/>
      <c r="AT8" s="44">
        <f>データ!T6</f>
        <v>442.02</v>
      </c>
      <c r="AU8" s="44"/>
      <c r="AV8" s="44"/>
      <c r="AW8" s="44"/>
      <c r="AX8" s="44"/>
      <c r="AY8" s="44"/>
      <c r="AZ8" s="44"/>
      <c r="BA8" s="44"/>
      <c r="BB8" s="44">
        <f>データ!U6</f>
        <v>172.43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81.61</v>
      </c>
      <c r="J10" s="44"/>
      <c r="K10" s="44"/>
      <c r="L10" s="44"/>
      <c r="M10" s="44"/>
      <c r="N10" s="44"/>
      <c r="O10" s="44"/>
      <c r="P10" s="44">
        <f>データ!P6</f>
        <v>15.93</v>
      </c>
      <c r="Q10" s="44"/>
      <c r="R10" s="44"/>
      <c r="S10" s="44"/>
      <c r="T10" s="44"/>
      <c r="U10" s="44"/>
      <c r="V10" s="44"/>
      <c r="W10" s="44">
        <f>データ!Q6</f>
        <v>90.06</v>
      </c>
      <c r="X10" s="44"/>
      <c r="Y10" s="44"/>
      <c r="Z10" s="44"/>
      <c r="AA10" s="44"/>
      <c r="AB10" s="44"/>
      <c r="AC10" s="44"/>
      <c r="AD10" s="45">
        <f>データ!R6</f>
        <v>3201</v>
      </c>
      <c r="AE10" s="45"/>
      <c r="AF10" s="45"/>
      <c r="AG10" s="45"/>
      <c r="AH10" s="45"/>
      <c r="AI10" s="45"/>
      <c r="AJ10" s="45"/>
      <c r="AK10" s="2"/>
      <c r="AL10" s="45">
        <f>データ!V6</f>
        <v>12050</v>
      </c>
      <c r="AM10" s="45"/>
      <c r="AN10" s="45"/>
      <c r="AO10" s="45"/>
      <c r="AP10" s="45"/>
      <c r="AQ10" s="45"/>
      <c r="AR10" s="45"/>
      <c r="AS10" s="45"/>
      <c r="AT10" s="44">
        <f>データ!W6</f>
        <v>9.09</v>
      </c>
      <c r="AU10" s="44"/>
      <c r="AV10" s="44"/>
      <c r="AW10" s="44"/>
      <c r="AX10" s="44"/>
      <c r="AY10" s="44"/>
      <c r="AZ10" s="44"/>
      <c r="BA10" s="44"/>
      <c r="BB10" s="44">
        <f>データ!X6</f>
        <v>1325.63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Df2m7PFGfJW/Ss7mi3PikH8UR7xB+coDmyWCyt8dOSFByTF7uszsT9GXS6/18ZpGHmNuLPWToh+vyUUa/0fxQ==" saltValue="Um5/mr52iycpm52rSIVU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152056</v>
      </c>
      <c r="D6" s="19">
        <f t="shared" si="3"/>
        <v>46</v>
      </c>
      <c r="E6" s="19">
        <f t="shared" si="3"/>
        <v>17</v>
      </c>
      <c r="F6" s="19">
        <f t="shared" si="3"/>
        <v>5</v>
      </c>
      <c r="G6" s="19">
        <f t="shared" si="3"/>
        <v>0</v>
      </c>
      <c r="H6" s="19" t="str">
        <f t="shared" si="3"/>
        <v>新潟県　柏崎市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81.61</v>
      </c>
      <c r="P6" s="20">
        <f t="shared" si="3"/>
        <v>15.93</v>
      </c>
      <c r="Q6" s="20">
        <f t="shared" si="3"/>
        <v>90.06</v>
      </c>
      <c r="R6" s="20">
        <f t="shared" si="3"/>
        <v>3201</v>
      </c>
      <c r="S6" s="20">
        <f t="shared" si="3"/>
        <v>76217</v>
      </c>
      <c r="T6" s="20">
        <f t="shared" si="3"/>
        <v>442.02</v>
      </c>
      <c r="U6" s="20">
        <f t="shared" si="3"/>
        <v>172.43</v>
      </c>
      <c r="V6" s="20">
        <f t="shared" si="3"/>
        <v>12050</v>
      </c>
      <c r="W6" s="20">
        <f t="shared" si="3"/>
        <v>9.09</v>
      </c>
      <c r="X6" s="20">
        <f t="shared" si="3"/>
        <v>1325.63</v>
      </c>
      <c r="Y6" s="21">
        <f>IF(Y7="",NA(),Y7)</f>
        <v>93.56</v>
      </c>
      <c r="Z6" s="21">
        <f t="shared" ref="Z6:AH6" si="4">IF(Z7="",NA(),Z7)</f>
        <v>92.94</v>
      </c>
      <c r="AA6" s="21">
        <f t="shared" si="4"/>
        <v>91.13</v>
      </c>
      <c r="AB6" s="21">
        <f t="shared" si="4"/>
        <v>89.66</v>
      </c>
      <c r="AC6" s="21">
        <f t="shared" si="4"/>
        <v>90.33</v>
      </c>
      <c r="AD6" s="21">
        <f t="shared" si="4"/>
        <v>103.09</v>
      </c>
      <c r="AE6" s="21">
        <f t="shared" si="4"/>
        <v>102.11</v>
      </c>
      <c r="AF6" s="21">
        <f t="shared" si="4"/>
        <v>101.91</v>
      </c>
      <c r="AG6" s="21">
        <f t="shared" si="4"/>
        <v>103.07</v>
      </c>
      <c r="AH6" s="21">
        <f t="shared" si="4"/>
        <v>103.04</v>
      </c>
      <c r="AI6" s="20" t="str">
        <f>IF(AI7="","",IF(AI7="-","【-】","【"&amp;SUBSTITUTE(TEXT(AI7,"#,##0.00"),"-","△")&amp;"】"))</f>
        <v>【104.30】</v>
      </c>
      <c r="AJ6" s="21">
        <f>IF(AJ7="",NA(),AJ7)</f>
        <v>43.75</v>
      </c>
      <c r="AK6" s="21">
        <f t="shared" ref="AK6:AS6" si="5">IF(AK7="",NA(),AK7)</f>
        <v>44.31</v>
      </c>
      <c r="AL6" s="21">
        <f t="shared" si="5"/>
        <v>52.87</v>
      </c>
      <c r="AM6" s="21">
        <f t="shared" si="5"/>
        <v>69.040000000000006</v>
      </c>
      <c r="AN6" s="21">
        <f t="shared" si="5"/>
        <v>61.76</v>
      </c>
      <c r="AO6" s="21">
        <f t="shared" si="5"/>
        <v>101.24</v>
      </c>
      <c r="AP6" s="21">
        <f t="shared" si="5"/>
        <v>124.9</v>
      </c>
      <c r="AQ6" s="21">
        <f t="shared" si="5"/>
        <v>124.8</v>
      </c>
      <c r="AR6" s="21">
        <f t="shared" si="5"/>
        <v>120.64</v>
      </c>
      <c r="AS6" s="21">
        <f t="shared" si="5"/>
        <v>100.31</v>
      </c>
      <c r="AT6" s="20" t="str">
        <f>IF(AT7="","",IF(AT7="-","【-】","【"&amp;SUBSTITUTE(TEXT(AT7,"#,##0.00"),"-","△")&amp;"】"))</f>
        <v>【102.74】</v>
      </c>
      <c r="AU6" s="21">
        <f>IF(AU7="",NA(),AU7)</f>
        <v>80.45</v>
      </c>
      <c r="AV6" s="21">
        <f t="shared" ref="AV6:BD6" si="6">IF(AV7="",NA(),AV7)</f>
        <v>79</v>
      </c>
      <c r="AW6" s="21">
        <f t="shared" si="6"/>
        <v>90.5</v>
      </c>
      <c r="AX6" s="21">
        <f t="shared" si="6"/>
        <v>83.74</v>
      </c>
      <c r="AY6" s="21">
        <f t="shared" si="6"/>
        <v>84.76</v>
      </c>
      <c r="AZ6" s="21">
        <f t="shared" si="6"/>
        <v>37.24</v>
      </c>
      <c r="BA6" s="21">
        <f t="shared" si="6"/>
        <v>33.58</v>
      </c>
      <c r="BB6" s="21">
        <f t="shared" si="6"/>
        <v>35.42</v>
      </c>
      <c r="BC6" s="21">
        <f t="shared" si="6"/>
        <v>39.82</v>
      </c>
      <c r="BD6" s="21">
        <f t="shared" si="6"/>
        <v>41.03</v>
      </c>
      <c r="BE6" s="20" t="str">
        <f>IF(BE7="","",IF(BE7="-","【-】","【"&amp;SUBSTITUTE(TEXT(BE7,"#,##0.00"),"-","△")&amp;"】"))</f>
        <v>【47.19】</v>
      </c>
      <c r="BF6" s="21">
        <f>IF(BF7="",NA(),BF7)</f>
        <v>1069.44</v>
      </c>
      <c r="BG6" s="21">
        <f t="shared" ref="BG6:BO6" si="7">IF(BG7="",NA(),BG7)</f>
        <v>975.68</v>
      </c>
      <c r="BH6" s="21">
        <f t="shared" si="7"/>
        <v>855.87</v>
      </c>
      <c r="BI6" s="21">
        <f t="shared" si="7"/>
        <v>848.36</v>
      </c>
      <c r="BJ6" s="21">
        <f t="shared" si="7"/>
        <v>786.25</v>
      </c>
      <c r="BK6" s="21">
        <f t="shared" si="7"/>
        <v>783.8</v>
      </c>
      <c r="BL6" s="21">
        <f t="shared" si="7"/>
        <v>778.81</v>
      </c>
      <c r="BM6" s="21">
        <f t="shared" si="7"/>
        <v>718.49</v>
      </c>
      <c r="BN6" s="21">
        <f t="shared" si="7"/>
        <v>743.31</v>
      </c>
      <c r="BO6" s="21">
        <f t="shared" si="7"/>
        <v>796.8</v>
      </c>
      <c r="BP6" s="20" t="str">
        <f>IF(BP7="","",IF(BP7="-","【-】","【"&amp;SUBSTITUTE(TEXT(BP7,"#,##0.00"),"-","△")&amp;"】"))</f>
        <v>【798.10】</v>
      </c>
      <c r="BQ6" s="21">
        <f>IF(BQ7="",NA(),BQ7)</f>
        <v>62.4</v>
      </c>
      <c r="BR6" s="21">
        <f t="shared" ref="BR6:BZ6" si="8">IF(BR7="",NA(),BR7)</f>
        <v>65.760000000000005</v>
      </c>
      <c r="BS6" s="21">
        <f t="shared" si="8"/>
        <v>61.44</v>
      </c>
      <c r="BT6" s="21">
        <f t="shared" si="8"/>
        <v>56.95</v>
      </c>
      <c r="BU6" s="21">
        <f t="shared" si="8"/>
        <v>59.7</v>
      </c>
      <c r="BV6" s="21">
        <f t="shared" si="8"/>
        <v>68.11</v>
      </c>
      <c r="BW6" s="21">
        <f t="shared" si="8"/>
        <v>67.23</v>
      </c>
      <c r="BX6" s="21">
        <f t="shared" si="8"/>
        <v>61.82</v>
      </c>
      <c r="BY6" s="21">
        <f t="shared" si="8"/>
        <v>61.15</v>
      </c>
      <c r="BZ6" s="21">
        <f t="shared" si="8"/>
        <v>58.41</v>
      </c>
      <c r="CA6" s="20" t="str">
        <f>IF(CA7="","",IF(CA7="-","【-】","【"&amp;SUBSTITUTE(TEXT(CA7,"#,##0.00"),"-","△")&amp;"】"))</f>
        <v>【54.51】</v>
      </c>
      <c r="CB6" s="21">
        <f>IF(CB7="",NA(),CB7)</f>
        <v>230.01</v>
      </c>
      <c r="CC6" s="21">
        <f t="shared" ref="CC6:CK6" si="9">IF(CC7="",NA(),CC7)</f>
        <v>240.51</v>
      </c>
      <c r="CD6" s="21">
        <f t="shared" si="9"/>
        <v>269.43</v>
      </c>
      <c r="CE6" s="21">
        <f t="shared" si="9"/>
        <v>284.14</v>
      </c>
      <c r="CF6" s="21">
        <f t="shared" si="9"/>
        <v>278.02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58.57</v>
      </c>
      <c r="CN6" s="21">
        <f t="shared" ref="CN6:CV6" si="10">IF(CN7="",NA(),CN7)</f>
        <v>57.84</v>
      </c>
      <c r="CO6" s="21">
        <f t="shared" si="10"/>
        <v>53.85</v>
      </c>
      <c r="CP6" s="21">
        <f t="shared" si="10"/>
        <v>52.12</v>
      </c>
      <c r="CQ6" s="21">
        <f t="shared" si="10"/>
        <v>51.22</v>
      </c>
      <c r="CR6" s="21">
        <f t="shared" si="10"/>
        <v>55.26</v>
      </c>
      <c r="CS6" s="21">
        <f t="shared" si="10"/>
        <v>54.54</v>
      </c>
      <c r="CT6" s="21">
        <f t="shared" si="10"/>
        <v>52.9</v>
      </c>
      <c r="CU6" s="21">
        <f t="shared" si="10"/>
        <v>52.63</v>
      </c>
      <c r="CV6" s="21">
        <f t="shared" si="10"/>
        <v>52.34</v>
      </c>
      <c r="CW6" s="20" t="str">
        <f>IF(CW7="","",IF(CW7="-","【-】","【"&amp;SUBSTITUTE(TEXT(CW7,"#,##0.00"),"-","△")&amp;"】"))</f>
        <v>【49.92】</v>
      </c>
      <c r="CX6" s="21">
        <f>IF(CX7="",NA(),CX7)</f>
        <v>90.77</v>
      </c>
      <c r="CY6" s="21">
        <f t="shared" ref="CY6:DG6" si="11">IF(CY7="",NA(),CY7)</f>
        <v>90.81</v>
      </c>
      <c r="CZ6" s="21">
        <f t="shared" si="11"/>
        <v>90.86</v>
      </c>
      <c r="DA6" s="21">
        <f t="shared" si="11"/>
        <v>90.87</v>
      </c>
      <c r="DB6" s="21">
        <f t="shared" si="11"/>
        <v>90.81</v>
      </c>
      <c r="DC6" s="21">
        <f t="shared" si="11"/>
        <v>90.52</v>
      </c>
      <c r="DD6" s="21">
        <f t="shared" si="11"/>
        <v>90.3</v>
      </c>
      <c r="DE6" s="21">
        <f t="shared" si="11"/>
        <v>90.3</v>
      </c>
      <c r="DF6" s="21">
        <f t="shared" si="11"/>
        <v>90.32</v>
      </c>
      <c r="DG6" s="21">
        <f t="shared" si="11"/>
        <v>90.05</v>
      </c>
      <c r="DH6" s="20" t="str">
        <f>IF(DH7="","",IF(DH7="-","【-】","【"&amp;SUBSTITUTE(TEXT(DH7,"#,##0.00"),"-","△")&amp;"】"))</f>
        <v>【87.80】</v>
      </c>
      <c r="DI6" s="21">
        <f>IF(DI7="",NA(),DI7)</f>
        <v>32.159999999999997</v>
      </c>
      <c r="DJ6" s="21">
        <f t="shared" ref="DJ6:DR6" si="12">IF(DJ7="",NA(),DJ7)</f>
        <v>33.86</v>
      </c>
      <c r="DK6" s="21">
        <f t="shared" si="12"/>
        <v>36.03</v>
      </c>
      <c r="DL6" s="21">
        <f t="shared" si="12"/>
        <v>38.17</v>
      </c>
      <c r="DM6" s="21">
        <f t="shared" si="12"/>
        <v>40.29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152056</v>
      </c>
      <c r="D7" s="23">
        <v>46</v>
      </c>
      <c r="E7" s="23">
        <v>17</v>
      </c>
      <c r="F7" s="23">
        <v>5</v>
      </c>
      <c r="G7" s="23">
        <v>0</v>
      </c>
      <c r="H7" s="23" t="s">
        <v>96</v>
      </c>
      <c r="I7" s="23" t="s">
        <v>97</v>
      </c>
      <c r="J7" s="23" t="s">
        <v>98</v>
      </c>
      <c r="K7" s="23" t="s">
        <v>99</v>
      </c>
      <c r="L7" s="23" t="s">
        <v>100</v>
      </c>
      <c r="M7" s="23" t="s">
        <v>101</v>
      </c>
      <c r="N7" s="24" t="s">
        <v>102</v>
      </c>
      <c r="O7" s="24">
        <v>81.61</v>
      </c>
      <c r="P7" s="24">
        <v>15.93</v>
      </c>
      <c r="Q7" s="24">
        <v>90.06</v>
      </c>
      <c r="R7" s="24">
        <v>3201</v>
      </c>
      <c r="S7" s="24">
        <v>76217</v>
      </c>
      <c r="T7" s="24">
        <v>442.02</v>
      </c>
      <c r="U7" s="24">
        <v>172.43</v>
      </c>
      <c r="V7" s="24">
        <v>12050</v>
      </c>
      <c r="W7" s="24">
        <v>9.09</v>
      </c>
      <c r="X7" s="24">
        <v>1325.63</v>
      </c>
      <c r="Y7" s="24">
        <v>93.56</v>
      </c>
      <c r="Z7" s="24">
        <v>92.94</v>
      </c>
      <c r="AA7" s="24">
        <v>91.13</v>
      </c>
      <c r="AB7" s="24">
        <v>89.66</v>
      </c>
      <c r="AC7" s="24">
        <v>90.33</v>
      </c>
      <c r="AD7" s="24">
        <v>103.09</v>
      </c>
      <c r="AE7" s="24">
        <v>102.11</v>
      </c>
      <c r="AF7" s="24">
        <v>101.91</v>
      </c>
      <c r="AG7" s="24">
        <v>103.07</v>
      </c>
      <c r="AH7" s="24">
        <v>103.04</v>
      </c>
      <c r="AI7" s="24">
        <v>104.3</v>
      </c>
      <c r="AJ7" s="24">
        <v>43.75</v>
      </c>
      <c r="AK7" s="24">
        <v>44.31</v>
      </c>
      <c r="AL7" s="24">
        <v>52.87</v>
      </c>
      <c r="AM7" s="24">
        <v>69.040000000000006</v>
      </c>
      <c r="AN7" s="24">
        <v>61.76</v>
      </c>
      <c r="AO7" s="24">
        <v>101.24</v>
      </c>
      <c r="AP7" s="24">
        <v>124.9</v>
      </c>
      <c r="AQ7" s="24">
        <v>124.8</v>
      </c>
      <c r="AR7" s="24">
        <v>120.64</v>
      </c>
      <c r="AS7" s="24">
        <v>100.31</v>
      </c>
      <c r="AT7" s="24">
        <v>102.74</v>
      </c>
      <c r="AU7" s="24">
        <v>80.45</v>
      </c>
      <c r="AV7" s="24">
        <v>79</v>
      </c>
      <c r="AW7" s="24">
        <v>90.5</v>
      </c>
      <c r="AX7" s="24">
        <v>83.74</v>
      </c>
      <c r="AY7" s="24">
        <v>84.76</v>
      </c>
      <c r="AZ7" s="24">
        <v>37.24</v>
      </c>
      <c r="BA7" s="24">
        <v>33.58</v>
      </c>
      <c r="BB7" s="24">
        <v>35.42</v>
      </c>
      <c r="BC7" s="24">
        <v>39.82</v>
      </c>
      <c r="BD7" s="24">
        <v>41.03</v>
      </c>
      <c r="BE7" s="24">
        <v>47.19</v>
      </c>
      <c r="BF7" s="24">
        <v>1069.44</v>
      </c>
      <c r="BG7" s="24">
        <v>975.68</v>
      </c>
      <c r="BH7" s="24">
        <v>855.87</v>
      </c>
      <c r="BI7" s="24">
        <v>848.36</v>
      </c>
      <c r="BJ7" s="24">
        <v>786.25</v>
      </c>
      <c r="BK7" s="24">
        <v>783.8</v>
      </c>
      <c r="BL7" s="24">
        <v>778.81</v>
      </c>
      <c r="BM7" s="24">
        <v>718.49</v>
      </c>
      <c r="BN7" s="24">
        <v>743.31</v>
      </c>
      <c r="BO7" s="24">
        <v>796.8</v>
      </c>
      <c r="BP7" s="24">
        <v>798.1</v>
      </c>
      <c r="BQ7" s="24">
        <v>62.4</v>
      </c>
      <c r="BR7" s="24">
        <v>65.760000000000005</v>
      </c>
      <c r="BS7" s="24">
        <v>61.44</v>
      </c>
      <c r="BT7" s="24">
        <v>56.95</v>
      </c>
      <c r="BU7" s="24">
        <v>59.7</v>
      </c>
      <c r="BV7" s="24">
        <v>68.11</v>
      </c>
      <c r="BW7" s="24">
        <v>67.23</v>
      </c>
      <c r="BX7" s="24">
        <v>61.82</v>
      </c>
      <c r="BY7" s="24">
        <v>61.15</v>
      </c>
      <c r="BZ7" s="24">
        <v>58.41</v>
      </c>
      <c r="CA7" s="24">
        <v>54.51</v>
      </c>
      <c r="CB7" s="24">
        <v>230.01</v>
      </c>
      <c r="CC7" s="24">
        <v>240.51</v>
      </c>
      <c r="CD7" s="24">
        <v>269.43</v>
      </c>
      <c r="CE7" s="24">
        <v>284.14</v>
      </c>
      <c r="CF7" s="24">
        <v>278.02</v>
      </c>
      <c r="CG7" s="24">
        <v>222.41</v>
      </c>
      <c r="CH7" s="24">
        <v>228.21</v>
      </c>
      <c r="CI7" s="24">
        <v>246.9</v>
      </c>
      <c r="CJ7" s="24">
        <v>250.43</v>
      </c>
      <c r="CK7" s="24">
        <v>267.33999999999997</v>
      </c>
      <c r="CL7" s="24">
        <v>286.33</v>
      </c>
      <c r="CM7" s="24">
        <v>58.57</v>
      </c>
      <c r="CN7" s="24">
        <v>57.84</v>
      </c>
      <c r="CO7" s="24">
        <v>53.85</v>
      </c>
      <c r="CP7" s="24">
        <v>52.12</v>
      </c>
      <c r="CQ7" s="24">
        <v>51.22</v>
      </c>
      <c r="CR7" s="24">
        <v>55.26</v>
      </c>
      <c r="CS7" s="24">
        <v>54.54</v>
      </c>
      <c r="CT7" s="24">
        <v>52.9</v>
      </c>
      <c r="CU7" s="24">
        <v>52.63</v>
      </c>
      <c r="CV7" s="24">
        <v>52.34</v>
      </c>
      <c r="CW7" s="24">
        <v>49.92</v>
      </c>
      <c r="CX7" s="24">
        <v>90.77</v>
      </c>
      <c r="CY7" s="24">
        <v>90.81</v>
      </c>
      <c r="CZ7" s="24">
        <v>90.86</v>
      </c>
      <c r="DA7" s="24">
        <v>90.87</v>
      </c>
      <c r="DB7" s="24">
        <v>90.81</v>
      </c>
      <c r="DC7" s="24">
        <v>90.52</v>
      </c>
      <c r="DD7" s="24">
        <v>90.3</v>
      </c>
      <c r="DE7" s="24">
        <v>90.3</v>
      </c>
      <c r="DF7" s="24">
        <v>90.32</v>
      </c>
      <c r="DG7" s="24">
        <v>90.05</v>
      </c>
      <c r="DH7" s="24">
        <v>87.8</v>
      </c>
      <c r="DI7" s="24">
        <v>32.159999999999997</v>
      </c>
      <c r="DJ7" s="24">
        <v>33.86</v>
      </c>
      <c r="DK7" s="24">
        <v>36.03</v>
      </c>
      <c r="DL7" s="24">
        <v>38.17</v>
      </c>
      <c r="DM7" s="24">
        <v>40.29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0000011406</cp:lastModifiedBy>
  <cp:lastPrinted>2026-02-02T04:08:42Z</cp:lastPrinted>
  <dcterms:modified xsi:type="dcterms:W3CDTF">2026-02-02T06:16:02Z</dcterms:modified>
</cp:coreProperties>
</file>