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ibatasvfl\下水道課\会計管理係\19_通知・調査・報告\05 経営比較分析表\R6年度決算分(R7年度照会)\R80218 再提出依頼\修正後シート\"/>
    </mc:Choice>
  </mc:AlternateContent>
  <xr:revisionPtr revIDLastSave="0" documentId="13_ncr:1_{36499279-3CD3-453D-9DFA-739A01EEE807}" xr6:coauthVersionLast="47" xr6:coauthVersionMax="47" xr10:uidLastSave="{00000000-0000-0000-0000-000000000000}"/>
  <workbookProtection workbookAlgorithmName="SHA-512" workbookHashValue="3ZXsu6Y2qzKlNn2S8CSmTNF2vSXdJz91vjLk8LKQFt6sisQV3hxFtej8Vd/3x4dLsPnwIulavHDBqVTaTValng==" workbookSaltValue="RwJfxdtF2/yBi9BBMrLQZ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L10" i="4"/>
  <c r="AL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<sst xmlns="http://schemas.openxmlformats.org/spreadsheetml/2006/main" count="231" uniqueCount="114">
  <si>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</si>
  <si>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</si>
  <si>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</si>
  <si>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</si>
  <si>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</si>
  <si>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</si>
  <si>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</si>
  <si>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</si>
  <si>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</si>
  <si>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</si>
  <si>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</si>
  <si>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</si>
  <si>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</si>
  <si>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</si>
  <si>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</si>
  <si>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</si>
  <si>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</si>
  <si>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</si>
  <si>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</si>
  <si>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</si>
  <si>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</si>
  <si>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</si>
  <si>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</si>
  <si>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</si>
  <si>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</si>
  <si>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</si>
  <si>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</si>
  <si>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</si>
  <si>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</si>
  <si>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</si>
  <si>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</si>
  <si>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</si>
  <si>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</si>
  <si>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</si>
  <si>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</si>
  <si>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</si>
  <si>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</si>
  <si>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</si>
  <si>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</si>
  <si>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</si>
  <si>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</si>
  <si>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</si>
  <si>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</si>
  <si>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</si>
  <si>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</si>
  <si>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</si>
  <si>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</si>
  <si>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</si>
  <si>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</si>
  <si>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</si>
  <si>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</si>
  <si>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</si>
  <si>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</si>
  <si>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</si>
  <si>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</si>
  <si>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</si>
  <si>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</si>
  <si>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</si>
  <si>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</si>
  <si>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</si>
  <si>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</si>
  <si>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</si>
  <si>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</si>
  <si>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</si>
  <si>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</si>
  <si>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</si>
  <si>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</si>
  <si>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</si>
  <si>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</si>
  <si>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</si>
  <si>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</si>
  <si>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</si>
  <si>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</si>
  <si>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</si>
  <si>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</si>
  <si>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</si>
  <si>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</si>
  <si>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</si>
  <si>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</si>
  <si>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</si>
  <si>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</si>
  <si>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</si>
  <si>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</si>
  <si>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</si>
  <si>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</si>
  <si>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</si>
  <si>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</si>
  <si>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</si>
  <si>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</si>
  <si>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</si>
  <si>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</si>
  <si>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</si>
  <si>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</si>
  <si>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</si>
  <si>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</si>
  <si>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新発田市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</si>
  <si>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</si>
  <si>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</si>
  <si>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</si>
  <si>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</si>
  <si>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</si>
  <si>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</si>
  <si>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</si>
  <si>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</si>
  <si>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</si>
  <si>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</si>
  <si>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</si>
  <si>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</si>
  <si>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</si>
  <si>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</si>
  <si>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</si>
  <si>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【経常収支比率】類似団体平均を下回るものの、100%以上を維持しています。
【累積欠損金比率】累積欠損金が無いため0%となっています。
【流動比率】類似団体平均を下回っています。前年度より値が低下しているのは、未払金の減に伴う現金・預金の減が影響しています。
【企業債残高対事業規模比率】現在、下水道の整備を進めている段階であり、その財源を企業債に依存しているため、類似団体平均よりは低いものの、大きな値となっています。
【経費回収率】類似団体平均を上回っていますが、汚水処理原価の増もあり100%を下回りました。100%以上確保できるよう、費用と収入のバランスを注視していきます。
【汚水処理原価】前年度比で上昇していますが、類似団体平均より低めの状況です。
【施設利用率】前年度と同水準ですが、類似団体よりは高い値となっています。
【水洗化率】前年度より上昇していますが、類似団体平均と比較して低い値となっています。当市は、下水道の供用開始が平成2年と遅く、浄化槽設置が進んでいたことなどが原因と考えられます。</t>
    <rPh sb="26" eb="28">
      <t>イジョウ</t>
    </rPh>
    <rPh sb="29" eb="31">
      <t>イジ</t>
    </rPh>
    <rPh sb="109" eb="110">
      <t>ゲン</t>
    </rPh>
    <rPh sb="111" eb="112">
      <t>トモナ</t>
    </rPh>
    <rPh sb="218" eb="224">
      <t>ルイジダンタイヘイキン</t>
    </rPh>
    <rPh sb="225" eb="227">
      <t>ウワマワ</t>
    </rPh>
    <rPh sb="234" eb="240">
      <t>オスイショリゲンカ</t>
    </rPh>
    <rPh sb="241" eb="242">
      <t>ゾウ</t>
    </rPh>
    <rPh sb="250" eb="252">
      <t>シタマワ</t>
    </rPh>
    <rPh sb="261" eb="263">
      <t>イジョウ</t>
    </rPh>
    <rPh sb="263" eb="265">
      <t>カクホ</t>
    </rPh>
    <phoneticPr fontId="4"/>
  </si>
  <si>
    <t>　処理場施設について、月岡浄化センターは令和8年度に耐震・改築更新実施設計を行い、令和9年度から工事を予定しています。加治川浄化センターについては令和8年度から改築更新実施設計を予定しています。
　管渠については昭和57年から整備を行っており、現状で法定耐用年数50年を越えるものはありませんが、相応の年数を経ていることから、今後は大規模な更新を要することが見込まれます。
　今後、処理場施設・管渠ともに、それぞれの更新時期に向けてストックマネジメントによる計画を立て、施設の長寿命化など適切な措置を講じます。</t>
    <phoneticPr fontId="4"/>
  </si>
  <si>
    <t>　全体の傾向として、整備途上であり、人口減少や節水型機器の普及等の影響による減収要因があることに加え、近年の物価高騰による費用の増加傾向もあることから、効率的な運営による費用の削減を引き続き行うことが必要と考えています。一方で、既存の処理場施設・管渠の経過年数から、更新需要が年々増大しつつあります。
　また、接続の指標となる水洗化率については、供用開始が遅かったこともあり、類似団体と比較して低い値となっています。戸別訪問や啓発活動により着実に未接続世帯を解消することで接続率を向上させ、使用料収入を確保していきます。
　当年度に公営企業会計に対応した経営戦略の見直しを実施しました。これに基づき、引き続き経営の改善に取り組んでいきます。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</si>
</sst>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36-4B06-913B-6E78ECB809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6136-4B06-913B-6E78ECB809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60.04</c:v>
                </c:pt>
                <c:pt idx="1">
                  <c:v>59.56</c:v>
                </c:pt>
                <c:pt idx="2">
                  <c:v>63.79</c:v>
                </c:pt>
                <c:pt idx="3">
                  <c:v>63.9</c:v>
                </c:pt>
                <c:pt idx="4">
                  <c:v>64.13</c:v>
                </c:pt>
              </c:numCache>
            </c:numRef>
          </c:val>
          <c:extLst>
            <c:ext xmlns:c16="http://schemas.microsoft.com/office/drawing/2014/chart" uri="{C3380CC4-5D6E-409C-BE32-E72D297353CC}">
              <c16:uniqueId val="{00000000-8E87-4A7E-A697-98FCDC85CC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8E87-4A7E-A697-98FCDC85CC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56.05</c:v>
                </c:pt>
                <c:pt idx="1">
                  <c:v>57.8</c:v>
                </c:pt>
                <c:pt idx="2">
                  <c:v>59.96</c:v>
                </c:pt>
                <c:pt idx="3">
                  <c:v>60.12</c:v>
                </c:pt>
                <c:pt idx="4">
                  <c:v>60.88</c:v>
                </c:pt>
              </c:numCache>
            </c:numRef>
          </c:val>
          <c:extLst>
            <c:ext xmlns:c16="http://schemas.microsoft.com/office/drawing/2014/chart" uri="{C3380CC4-5D6E-409C-BE32-E72D297353CC}">
              <c16:uniqueId val="{00000000-0F17-43B9-9D53-40CE78CB5B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0F17-43B9-9D53-40CE78CB5B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c:v>
                </c:pt>
                <c:pt idx="1">
                  <c:v>101.45</c:v>
                </c:pt>
                <c:pt idx="2">
                  <c:v>100.95</c:v>
                </c:pt>
                <c:pt idx="3">
                  <c:v>100.17</c:v>
                </c:pt>
                <c:pt idx="4">
                  <c:v>100.53</c:v>
                </c:pt>
              </c:numCache>
            </c:numRef>
          </c:val>
          <c:extLst>
            <c:ext xmlns:c16="http://schemas.microsoft.com/office/drawing/2014/chart" uri="{C3380CC4-5D6E-409C-BE32-E72D297353CC}">
              <c16:uniqueId val="{00000000-4783-43E1-8198-118E7DDA91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4783-43E1-8198-118E7DDA91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6.31</c:v>
                </c:pt>
                <c:pt idx="1">
                  <c:v>9.36</c:v>
                </c:pt>
                <c:pt idx="2">
                  <c:v>12.42</c:v>
                </c:pt>
                <c:pt idx="3">
                  <c:v>14.95</c:v>
                </c:pt>
                <c:pt idx="4">
                  <c:v>17.45</c:v>
                </c:pt>
              </c:numCache>
            </c:numRef>
          </c:val>
          <c:extLst>
            <c:ext xmlns:c16="http://schemas.microsoft.com/office/drawing/2014/chart" uri="{C3380CC4-5D6E-409C-BE32-E72D297353CC}">
              <c16:uniqueId val="{00000000-03A7-49D9-B6BE-9B4A197D20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03A7-49D9-B6BE-9B4A197D20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BB-4EA3-B084-AD3A49D2A9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1BB-4EA3-B084-AD3A49D2A9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E5-45D9-876C-B97778CB96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19E5-45D9-876C-B97778CB96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54.98</c:v>
                </c:pt>
                <c:pt idx="1">
                  <c:v>45.74</c:v>
                </c:pt>
                <c:pt idx="2">
                  <c:v>39.99</c:v>
                </c:pt>
                <c:pt idx="3">
                  <c:v>34.590000000000003</c:v>
                </c:pt>
                <c:pt idx="4">
                  <c:v>8.1999999999999993</c:v>
                </c:pt>
              </c:numCache>
            </c:numRef>
          </c:val>
          <c:extLst>
            <c:ext xmlns:c16="http://schemas.microsoft.com/office/drawing/2014/chart" uri="{C3380CC4-5D6E-409C-BE32-E72D297353CC}">
              <c16:uniqueId val="{00000000-CE67-4917-A88D-9CED150065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E67-4917-A88D-9CED150065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507.58</c:v>
                </c:pt>
                <c:pt idx="1">
                  <c:v>206.67</c:v>
                </c:pt>
                <c:pt idx="2">
                  <c:v>131.29</c:v>
                </c:pt>
                <c:pt idx="3">
                  <c:v>195.63</c:v>
                </c:pt>
                <c:pt idx="4">
                  <c:v>176.88</c:v>
                </c:pt>
              </c:numCache>
            </c:numRef>
          </c:val>
          <c:extLst>
            <c:ext xmlns:c16="http://schemas.microsoft.com/office/drawing/2014/chart" uri="{C3380CC4-5D6E-409C-BE32-E72D297353CC}">
              <c16:uniqueId val="{00000000-D864-4AB0-BD17-94C8B7A42F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D864-4AB0-BD17-94C8B7A42F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102.32</c:v>
                </c:pt>
                <c:pt idx="1">
                  <c:v>107.19</c:v>
                </c:pt>
                <c:pt idx="2">
                  <c:v>104.26</c:v>
                </c:pt>
                <c:pt idx="3">
                  <c:v>100.24</c:v>
                </c:pt>
                <c:pt idx="4">
                  <c:v>97.65</c:v>
                </c:pt>
              </c:numCache>
            </c:numRef>
          </c:val>
          <c:extLst>
            <c:ext xmlns:c16="http://schemas.microsoft.com/office/drawing/2014/chart" uri="{C3380CC4-5D6E-409C-BE32-E72D297353CC}">
              <c16:uniqueId val="{00000000-92CC-463A-B796-9EB27D7CF9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2CC-463A-B796-9EB27D7CF9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154.06</c:v>
                </c:pt>
                <c:pt idx="1">
                  <c:v>147.16999999999999</c:v>
                </c:pt>
                <c:pt idx="2">
                  <c:v>151.28</c:v>
                </c:pt>
                <c:pt idx="3">
                  <c:v>157.63999999999999</c:v>
                </c:pt>
                <c:pt idx="4">
                  <c:v>162.5</c:v>
                </c:pt>
              </c:numCache>
            </c:numRef>
          </c:val>
          <c:extLst>
            <c:ext xmlns:c16="http://schemas.microsoft.com/office/drawing/2014/chart" uri="{C3380CC4-5D6E-409C-BE32-E72D297353CC}">
              <c16:uniqueId val="{00000000-BC82-4A97-AA3E-475FA66B3B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BC82-4A97-AA3E-475FA66B3B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4" zoomScale="90" zoomScaleNormal="90" workbookViewId="0">
      <selection activeCell="BF80" sqref="BF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新発田市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91677</v>
      </c>
      <c r="AM8" s="44"/>
      <c r="AN8" s="44"/>
      <c r="AO8" s="44"/>
      <c r="AP8" s="44"/>
      <c r="AQ8" s="44"/>
      <c r="AR8" s="44"/>
      <c r="AS8" s="44"/>
      <c r="AT8" s="45">
        <f>データ!T6</f>
        <v>533.11</v>
      </c>
      <c r="AU8" s="45"/>
      <c r="AV8" s="45"/>
      <c r="AW8" s="45"/>
      <c r="AX8" s="45"/>
      <c r="AY8" s="45"/>
      <c r="AZ8" s="45"/>
      <c r="BA8" s="45"/>
      <c r="BB8" s="45">
        <f>データ!U6</f>
        <v>171.97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51.31</v>
      </c>
      <c r="J10" s="45"/>
      <c r="K10" s="45"/>
      <c r="L10" s="45"/>
      <c r="M10" s="45"/>
      <c r="N10" s="45"/>
      <c r="O10" s="45"/>
      <c r="P10" s="45">
        <f>データ!P6</f>
        <v>13.49</v>
      </c>
      <c r="Q10" s="45"/>
      <c r="R10" s="45"/>
      <c r="S10" s="45"/>
      <c r="T10" s="45"/>
      <c r="U10" s="45"/>
      <c r="V10" s="45"/>
      <c r="W10" s="45">
        <f>データ!Q6</f>
        <v>79.95</v>
      </c>
      <c r="X10" s="45"/>
      <c r="Y10" s="45"/>
      <c r="Z10" s="45"/>
      <c r="AA10" s="45"/>
      <c r="AB10" s="45"/>
      <c r="AC10" s="45"/>
      <c r="AD10" s="44">
        <f>データ!R6</f>
        <v>3146</v>
      </c>
      <c r="AE10" s="44"/>
      <c r="AF10" s="44"/>
      <c r="AG10" s="44"/>
      <c r="AH10" s="44"/>
      <c r="AI10" s="44"/>
      <c r="AJ10" s="44"/>
      <c r="AK10" s="2"/>
      <c r="AL10" s="44">
        <f>データ!V6</f>
        <v>12299</v>
      </c>
      <c r="AM10" s="44"/>
      <c r="AN10" s="44"/>
      <c r="AO10" s="44"/>
      <c r="AP10" s="44"/>
      <c r="AQ10" s="44"/>
      <c r="AR10" s="44"/>
      <c r="AS10" s="44"/>
      <c r="AT10" s="45">
        <f>データ!W6</f>
        <v>5.44</v>
      </c>
      <c r="AU10" s="45"/>
      <c r="AV10" s="45"/>
      <c r="AW10" s="45"/>
      <c r="AX10" s="45"/>
      <c r="AY10" s="45"/>
      <c r="AZ10" s="45"/>
      <c r="BA10" s="45"/>
      <c r="BB10" s="45">
        <f>データ!X6</f>
        <v>2260.85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SrU/1AHZwjRxBRQICzD/KtvrBFMepDhfV6bIuFLzevJA3aWnpWNGBRc9RKIczja2SNNIgebb5cr1J5iVcdFIw==" saltValue="c05UmNWzSenkZw3B4v2Y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152064</v>
      </c>
      <c r="D6" s="19">
        <f t="shared" si="3"/>
        <v>46</v>
      </c>
      <c r="E6" s="19">
        <f t="shared" si="3"/>
        <v>17</v>
      </c>
      <c r="F6" s="19">
        <f t="shared" si="3"/>
        <v>4</v>
      </c>
      <c r="G6" s="19">
        <f t="shared" si="3"/>
        <v>0</v>
      </c>
      <c r="H6" s="19" t="str">
        <f t="shared" si="3"/>
        <v>新潟県　新発田市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51.31</v>
      </c>
      <c r="P6" s="20">
        <f t="shared" si="3"/>
        <v>13.49</v>
      </c>
      <c r="Q6" s="20">
        <f t="shared" si="3"/>
        <v>79.95</v>
      </c>
      <c r="R6" s="20">
        <f t="shared" si="3"/>
        <v>3146</v>
      </c>
      <c r="S6" s="20">
        <f t="shared" si="3"/>
        <v>91677</v>
      </c>
      <c r="T6" s="20">
        <f t="shared" si="3"/>
        <v>533.11</v>
      </c>
      <c r="U6" s="20">
        <f t="shared" si="3"/>
        <v>171.97</v>
      </c>
      <c r="V6" s="20">
        <f t="shared" si="3"/>
        <v>12299</v>
      </c>
      <c r="W6" s="20">
        <f t="shared" si="3"/>
        <v>5.44</v>
      </c>
      <c r="X6" s="20">
        <f t="shared" si="3"/>
        <v>2260.85</v>
      </c>
      <c r="Y6" s="21">
        <f>IF(Y7="",NA(),Y7)</f>
        <v>100.5</v>
      </c>
      <c r="Z6" s="21">
        <f t="shared" ref="Z6:AH6" si="4">IF(Z7="",NA(),Z7)</f>
        <v>101.45</v>
      </c>
      <c r="AA6" s="21">
        <f t="shared" si="4"/>
        <v>100.95</v>
      </c>
      <c r="AB6" s="21">
        <f t="shared" si="4"/>
        <v>100.17</v>
      </c>
      <c r="AC6" s="21">
        <f t="shared" si="4"/>
        <v>100.53</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54.98</v>
      </c>
      <c r="AV6" s="21">
        <f t="shared" ref="AV6:BD6" si="6">IF(AV7="",NA(),AV7)</f>
        <v>45.74</v>
      </c>
      <c r="AW6" s="21">
        <f t="shared" si="6"/>
        <v>39.99</v>
      </c>
      <c r="AX6" s="21">
        <f t="shared" si="6"/>
        <v>34.590000000000003</v>
      </c>
      <c r="AY6" s="21">
        <f t="shared" si="6"/>
        <v>8.1999999999999993</v>
      </c>
      <c r="AZ6" s="21">
        <f t="shared" si="6"/>
        <v>46.85</v>
      </c>
      <c r="BA6" s="21">
        <f t="shared" si="6"/>
        <v>44.35</v>
      </c>
      <c r="BB6" s="21">
        <f t="shared" si="6"/>
        <v>41.51</v>
      </c>
      <c r="BC6" s="21">
        <f t="shared" si="6"/>
        <v>45.01</v>
      </c>
      <c r="BD6" s="21">
        <f t="shared" si="6"/>
        <v>46.37</v>
      </c>
      <c r="BE6" s="20" t="str">
        <f>IF(BE7="","",IF(BE7="-","【-】","【"&amp;SUBSTITUTE(TEXT(BE7,"#,##0.00"),"-","△")&amp;"】"))</f>
        <v>【50.90】</v>
      </c>
      <c r="BF6" s="21">
        <f>IF(BF7="",NA(),BF7)</f>
        <v>507.58</v>
      </c>
      <c r="BG6" s="21">
        <f t="shared" ref="BG6:BO6" si="7">IF(BG7="",NA(),BG7)</f>
        <v>206.67</v>
      </c>
      <c r="BH6" s="21">
        <f t="shared" si="7"/>
        <v>131.29</v>
      </c>
      <c r="BI6" s="21">
        <f t="shared" si="7"/>
        <v>195.63</v>
      </c>
      <c r="BJ6" s="21">
        <f t="shared" si="7"/>
        <v>176.88</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102.32</v>
      </c>
      <c r="BR6" s="21">
        <f t="shared" ref="BR6:BZ6" si="8">IF(BR7="",NA(),BR7)</f>
        <v>107.19</v>
      </c>
      <c r="BS6" s="21">
        <f t="shared" si="8"/>
        <v>104.26</v>
      </c>
      <c r="BT6" s="21">
        <f t="shared" si="8"/>
        <v>100.24</v>
      </c>
      <c r="BU6" s="21">
        <f t="shared" si="8"/>
        <v>97.65</v>
      </c>
      <c r="BV6" s="21">
        <f t="shared" si="8"/>
        <v>82.88</v>
      </c>
      <c r="BW6" s="21">
        <f t="shared" si="8"/>
        <v>82.53</v>
      </c>
      <c r="BX6" s="21">
        <f t="shared" si="8"/>
        <v>81.81</v>
      </c>
      <c r="BY6" s="21">
        <f t="shared" si="8"/>
        <v>82.27</v>
      </c>
      <c r="BZ6" s="21">
        <f t="shared" si="8"/>
        <v>80.36</v>
      </c>
      <c r="CA6" s="20" t="str">
        <f>IF(CA7="","",IF(CA7="-","【-】","【"&amp;SUBSTITUTE(TEXT(CA7,"#,##0.00"),"-","△")&amp;"】"))</f>
        <v>【72.92】</v>
      </c>
      <c r="CB6" s="21">
        <f>IF(CB7="",NA(),CB7)</f>
        <v>154.06</v>
      </c>
      <c r="CC6" s="21">
        <f t="shared" ref="CC6:CK6" si="9">IF(CC7="",NA(),CC7)</f>
        <v>147.16999999999999</v>
      </c>
      <c r="CD6" s="21">
        <f t="shared" si="9"/>
        <v>151.28</v>
      </c>
      <c r="CE6" s="21">
        <f t="shared" si="9"/>
        <v>157.63999999999999</v>
      </c>
      <c r="CF6" s="21">
        <f t="shared" si="9"/>
        <v>162.5</v>
      </c>
      <c r="CG6" s="21">
        <f t="shared" si="9"/>
        <v>187.76</v>
      </c>
      <c r="CH6" s="21">
        <f t="shared" si="9"/>
        <v>190.48</v>
      </c>
      <c r="CI6" s="21">
        <f t="shared" si="9"/>
        <v>193.59</v>
      </c>
      <c r="CJ6" s="21">
        <f t="shared" si="9"/>
        <v>194.42</v>
      </c>
      <c r="CK6" s="21">
        <f t="shared" si="9"/>
        <v>201.33</v>
      </c>
      <c r="CL6" s="20" t="str">
        <f>IF(CL7="","",IF(CL7="-","【-】","【"&amp;SUBSTITUTE(TEXT(CL7,"#,##0.00"),"-","△")&amp;"】"))</f>
        <v>【225.78】</v>
      </c>
      <c r="CM6" s="21">
        <f>IF(CM7="",NA(),CM7)</f>
        <v>60.04</v>
      </c>
      <c r="CN6" s="21">
        <f t="shared" ref="CN6:CV6" si="10">IF(CN7="",NA(),CN7)</f>
        <v>59.56</v>
      </c>
      <c r="CO6" s="21">
        <f t="shared" si="10"/>
        <v>63.79</v>
      </c>
      <c r="CP6" s="21">
        <f t="shared" si="10"/>
        <v>63.9</v>
      </c>
      <c r="CQ6" s="21">
        <f t="shared" si="10"/>
        <v>64.13</v>
      </c>
      <c r="CR6" s="21">
        <f t="shared" si="10"/>
        <v>45.87</v>
      </c>
      <c r="CS6" s="21">
        <f t="shared" si="10"/>
        <v>44.24</v>
      </c>
      <c r="CT6" s="21">
        <f t="shared" si="10"/>
        <v>45.3</v>
      </c>
      <c r="CU6" s="21">
        <f t="shared" si="10"/>
        <v>45.6</v>
      </c>
      <c r="CV6" s="21">
        <f t="shared" si="10"/>
        <v>44.79</v>
      </c>
      <c r="CW6" s="20" t="str">
        <f>IF(CW7="","",IF(CW7="-","【-】","【"&amp;SUBSTITUTE(TEXT(CW7,"#,##0.00"),"-","△")&amp;"】"))</f>
        <v>【43.17】</v>
      </c>
      <c r="CX6" s="21">
        <f>IF(CX7="",NA(),CX7)</f>
        <v>56.05</v>
      </c>
      <c r="CY6" s="21">
        <f t="shared" ref="CY6:DG6" si="11">IF(CY7="",NA(),CY7)</f>
        <v>57.8</v>
      </c>
      <c r="CZ6" s="21">
        <f t="shared" si="11"/>
        <v>59.96</v>
      </c>
      <c r="DA6" s="21">
        <f t="shared" si="11"/>
        <v>60.12</v>
      </c>
      <c r="DB6" s="21">
        <f t="shared" si="11"/>
        <v>60.88</v>
      </c>
      <c r="DC6" s="21">
        <f t="shared" si="11"/>
        <v>87.65</v>
      </c>
      <c r="DD6" s="21">
        <f t="shared" si="11"/>
        <v>88.15</v>
      </c>
      <c r="DE6" s="21">
        <f t="shared" si="11"/>
        <v>88.37</v>
      </c>
      <c r="DF6" s="21">
        <f t="shared" si="11"/>
        <v>88.66</v>
      </c>
      <c r="DG6" s="21">
        <f t="shared" si="11"/>
        <v>88.68</v>
      </c>
      <c r="DH6" s="20" t="str">
        <f>IF(DH7="","",IF(DH7="-","【-】","【"&amp;SUBSTITUTE(TEXT(DH7,"#,##0.00"),"-","△")&amp;"】"))</f>
        <v>【86.31】</v>
      </c>
      <c r="DI6" s="21">
        <f>IF(DI7="",NA(),DI7)</f>
        <v>6.31</v>
      </c>
      <c r="DJ6" s="21">
        <f t="shared" ref="DJ6:DR6" si="12">IF(DJ7="",NA(),DJ7)</f>
        <v>9.36</v>
      </c>
      <c r="DK6" s="21">
        <f t="shared" si="12"/>
        <v>12.42</v>
      </c>
      <c r="DL6" s="21">
        <f t="shared" si="12"/>
        <v>14.95</v>
      </c>
      <c r="DM6" s="21">
        <f t="shared" si="12"/>
        <v>17.45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152064</v>
      </c>
      <c r="D7" s="23">
        <v>46</v>
      </c>
      <c r="E7" s="23">
        <v>17</v>
      </c>
      <c r="F7" s="23">
        <v>4</v>
      </c>
      <c r="G7" s="23">
        <v>0</v>
      </c>
      <c r="H7" s="23" t="s">
        <v>95</v>
      </c>
      <c r="I7" s="23" t="s">
        <v>96</v>
      </c>
      <c r="J7" s="23" t="s">
        <v>97</v>
      </c>
      <c r="K7" s="23" t="s">
        <v>98</v>
      </c>
      <c r="L7" s="23" t="s">
        <v>99</v>
      </c>
      <c r="M7" s="23" t="s">
        <v>100</v>
      </c>
      <c r="N7" s="24" t="s">
        <v>101</v>
      </c>
      <c r="O7" s="24">
        <v>51.31</v>
      </c>
      <c r="P7" s="24">
        <v>13.49</v>
      </c>
      <c r="Q7" s="24">
        <v>79.95</v>
      </c>
      <c r="R7" s="24">
        <v>3146</v>
      </c>
      <c r="S7" s="24">
        <v>91677</v>
      </c>
      <c r="T7" s="24">
        <v>533.11</v>
      </c>
      <c r="U7" s="24">
        <v>171.97</v>
      </c>
      <c r="V7" s="24">
        <v>12299</v>
      </c>
      <c r="W7" s="24">
        <v>5.44</v>
      </c>
      <c r="X7" s="24">
        <v>2260.85</v>
      </c>
      <c r="Y7" s="24">
        <v>100.5</v>
      </c>
      <c r="Z7" s="24">
        <v>101.45</v>
      </c>
      <c r="AA7" s="24">
        <v>100.95</v>
      </c>
      <c r="AB7" s="24">
        <v>100.17</v>
      </c>
      <c r="AC7" s="24">
        <v>100.53</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54.98</v>
      </c>
      <c r="AV7" s="24">
        <v>45.74</v>
      </c>
      <c r="AW7" s="24">
        <v>39.99</v>
      </c>
      <c r="AX7" s="24">
        <v>34.590000000000003</v>
      </c>
      <c r="AY7" s="24">
        <v>8.1999999999999993</v>
      </c>
      <c r="AZ7" s="24">
        <v>46.85</v>
      </c>
      <c r="BA7" s="24">
        <v>44.35</v>
      </c>
      <c r="BB7" s="24">
        <v>41.51</v>
      </c>
      <c r="BC7" s="24">
        <v>45.01</v>
      </c>
      <c r="BD7" s="24">
        <v>46.37</v>
      </c>
      <c r="BE7" s="24">
        <v>50.9</v>
      </c>
      <c r="BF7" s="24">
        <v>507.58</v>
      </c>
      <c r="BG7" s="24">
        <v>206.67</v>
      </c>
      <c r="BH7" s="24">
        <v>131.29</v>
      </c>
      <c r="BI7" s="24">
        <v>195.63</v>
      </c>
      <c r="BJ7" s="24">
        <v>176.88</v>
      </c>
      <c r="BK7" s="24">
        <v>1268.6300000000001</v>
      </c>
      <c r="BL7" s="24">
        <v>1283.69</v>
      </c>
      <c r="BM7" s="24">
        <v>1160.22</v>
      </c>
      <c r="BN7" s="24">
        <v>1141.98</v>
      </c>
      <c r="BO7" s="24">
        <v>1062.58</v>
      </c>
      <c r="BP7" s="24">
        <v>1099.1500000000001</v>
      </c>
      <c r="BQ7" s="24">
        <v>102.32</v>
      </c>
      <c r="BR7" s="24">
        <v>107.19</v>
      </c>
      <c r="BS7" s="24">
        <v>104.26</v>
      </c>
      <c r="BT7" s="24">
        <v>100.24</v>
      </c>
      <c r="BU7" s="24">
        <v>97.65</v>
      </c>
      <c r="BV7" s="24">
        <v>82.88</v>
      </c>
      <c r="BW7" s="24">
        <v>82.53</v>
      </c>
      <c r="BX7" s="24">
        <v>81.81</v>
      </c>
      <c r="BY7" s="24">
        <v>82.27</v>
      </c>
      <c r="BZ7" s="24">
        <v>80.36</v>
      </c>
      <c r="CA7" s="24">
        <v>72.92</v>
      </c>
      <c r="CB7" s="24">
        <v>154.06</v>
      </c>
      <c r="CC7" s="24">
        <v>147.16999999999999</v>
      </c>
      <c r="CD7" s="24">
        <v>151.28</v>
      </c>
      <c r="CE7" s="24">
        <v>157.63999999999999</v>
      </c>
      <c r="CF7" s="24">
        <v>162.5</v>
      </c>
      <c r="CG7" s="24">
        <v>187.76</v>
      </c>
      <c r="CH7" s="24">
        <v>190.48</v>
      </c>
      <c r="CI7" s="24">
        <v>193.59</v>
      </c>
      <c r="CJ7" s="24">
        <v>194.42</v>
      </c>
      <c r="CK7" s="24">
        <v>201.33</v>
      </c>
      <c r="CL7" s="24">
        <v>225.78</v>
      </c>
      <c r="CM7" s="24">
        <v>60.04</v>
      </c>
      <c r="CN7" s="24">
        <v>59.56</v>
      </c>
      <c r="CO7" s="24">
        <v>63.79</v>
      </c>
      <c r="CP7" s="24">
        <v>63.9</v>
      </c>
      <c r="CQ7" s="24">
        <v>64.13</v>
      </c>
      <c r="CR7" s="24">
        <v>45.87</v>
      </c>
      <c r="CS7" s="24">
        <v>44.24</v>
      </c>
      <c r="CT7" s="24">
        <v>45.3</v>
      </c>
      <c r="CU7" s="24">
        <v>45.6</v>
      </c>
      <c r="CV7" s="24">
        <v>44.79</v>
      </c>
      <c r="CW7" s="24">
        <v>43.17</v>
      </c>
      <c r="CX7" s="24">
        <v>56.05</v>
      </c>
      <c r="CY7" s="24">
        <v>57.8</v>
      </c>
      <c r="CZ7" s="24">
        <v>59.96</v>
      </c>
      <c r="DA7" s="24">
        <v>60.12</v>
      </c>
      <c r="DB7" s="24">
        <v>60.88</v>
      </c>
      <c r="DC7" s="24">
        <v>87.65</v>
      </c>
      <c r="DD7" s="24">
        <v>88.15</v>
      </c>
      <c r="DE7" s="24">
        <v>88.37</v>
      </c>
      <c r="DF7" s="24">
        <v>88.66</v>
      </c>
      <c r="DG7" s="24">
        <v>88.68</v>
      </c>
      <c r="DH7" s="24">
        <v>86.31</v>
      </c>
      <c r="DI7" s="24">
        <v>6.31</v>
      </c>
      <c r="DJ7" s="24">
        <v>9.36</v>
      </c>
      <c r="DK7" s="24">
        <v>12.42</v>
      </c>
      <c r="DL7" s="24">
        <v>14.95</v>
      </c>
      <c r="DM7" s="24">
        <v>17.45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水島　祐介</dc:creator>
  <cp:lastModifiedBy>水島　祐介</cp:lastModifiedBy>
  <cp:lastPrinted>2026-02-19T02:16:16Z</cp:lastPrinted>
  <dcterms:created xsi:type="dcterms:W3CDTF">2026-02-19T01:10:32Z</dcterms:created>
  <dcterms:modified xsi:type="dcterms:W3CDTF">2026-02-19T02:16:21Z</dcterms:modified>
</cp:coreProperties>
</file>