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hibatasvfl\下水道課\会計管理係\19_通知・調査・報告\05 経営比較分析表\R6年度決算分(R7年度照会)\R80218 再提出依頼\修正後シート\"/>
    </mc:Choice>
  </mc:AlternateContent>
  <xr:revisionPtr revIDLastSave="0" documentId="13_ncr:1_{7A14192A-1BE3-425C-B83A-4CD6BF9E08C9}" xr6:coauthVersionLast="47" xr6:coauthVersionMax="47" xr10:uidLastSave="{00000000-0000-0000-0000-000000000000}"/>
  <workbookProtection workbookAlgorithmName="SHA-512" workbookHashValue="e6IPs//vFeLnK8BKMboS3tZUbLOVauoEjvGf+WDQf9YtxqOYuY3pYDAfNmIhrRAYoEiS7RnjYvr4QR8qgWSqMQ==" workbookSaltValue="JbYb+GhQEz6Ym0F8qq0j0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W10" i="4" s="1"/>
  <c r="P6" i="5"/>
  <c r="P10" i="4" s="1"/>
  <c r="O6" i="5"/>
  <c r="I10" i="4" s="1"/>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G85" i="4"/>
  <c r="BB10" i="4"/>
  <c r="AD10" i="4"/>
  <c r="B10" i="4"/>
  <c r="BB8" i="4"/>
  <c r="AT8" i="4"/>
  <c r="AD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<sst xmlns="http://schemas.openxmlformats.org/spreadsheetml/2006/main" count="231" uniqueCount="116">
  <si>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</si>
  <si>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</si>
  <si>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</si>
  <si>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</si>
  <si>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</si>
  <si>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</si>
  <si>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</si>
  <si>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</si>
  <si>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</si>
  <si>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</si>
  <si>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</si>
  <si>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</si>
  <si>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</si>
  <si>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</si>
  <si>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</si>
  <si>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</si>
  <si>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</si>
  <si>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</si>
  <si>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</si>
  <si>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</si>
  <si>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</si>
  <si>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</si>
  <si>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</si>
  <si>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</si>
  <si>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</si>
  <si>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</si>
  <si>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</si>
  <si>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</si>
  <si>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</si>
  <si>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</si>
  <si>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</si>
  <si>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</si>
  <si>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</si>
  <si>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</si>
  <si>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</si>
  <si>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</si>
  <si>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</si>
  <si>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</si>
  <si>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</si>
  <si>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</si>
  <si>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</si>
  <si>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</si>
  <si>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</si>
  <si>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</si>
  <si>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</si>
  <si>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</si>
  <si>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</si>
  <si>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</si>
  <si>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</si>
  <si>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</si>
  <si>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</si>
  <si>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</si>
  <si>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</si>
  <si>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</si>
  <si>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</si>
  <si>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</si>
  <si>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</si>
  <si>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</si>
  <si>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</si>
  <si>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</si>
  <si>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</si>
  <si>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</si>
  <si>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</si>
  <si>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</si>
  <si>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</si>
  <si>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</si>
  <si>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</si>
  <si>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</si>
  <si>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</si>
  <si>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</si>
  <si>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</si>
  <si>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</si>
  <si>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</si>
  <si>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</si>
  <si>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</si>
  <si>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</si>
  <si>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</si>
  <si>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</si>
  <si>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</si>
  <si>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</si>
  <si>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</si>
  <si>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</si>
  <si>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</si>
  <si>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</si>
  <si>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</si>
  <si>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</si>
  <si>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</si>
  <si>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</si>
  <si>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</si>
  <si>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</si>
  <si>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</si>
  <si>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</si>
  <si>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</si>
  <si>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</si>
  <si>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</si>
  <si>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</si>
  <si>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新発田市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</si>
  <si>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</si>
  <si>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</si>
  <si>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</si>
  <si>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</si>
  <si>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</si>
  <si>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</si>
  <si>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</si>
  <si>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</si>
  <si>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</si>
  <si>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</si>
  <si>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</si>
  <si>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</si>
  <si>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</si>
  <si>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</si>
  <si>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</si>
  <si>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</si>
  <si>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【経常収支比率】類似団体平均を下回るものの、100%以上を維持しています。
【累積欠損金比率】累積欠損金が無いため0%となっています。
【流動比率】類似団体平均及び全国平均を上回っていますが、企業債償還金が大きな割合を占める流動負債に比べ現金預金が少ない状況は続いています。公共下水道への接続等で総費用の縮減を進め、体質改善を進めていきます。
【経費回収率】前年度より値が向上し類似団体平均を上回っているものの、100%を下回っており、使用料で回収すべき費用を賄えていない状況です。引き続き、経費削減等の経営改善に取り組みます。
【汚水処理原価】前年度より値が減少し、類似団体平均より低い値です。
【施設利用率】類似団体より高い値となっています。農業集落排水施設の公共下水道接続を順次行っている段階であり、今後も数値が変動していくことが予想されます。
【水洗化率】類似団体平均より低い値です。今後も地域の協力を得ながら、水洗化率の向上を図っていきます。</t>
    <rPh sb="8" eb="14">
      <t>ルイジダンタイヘイキン</t>
    </rPh>
    <rPh sb="15" eb="17">
      <t>シタマワ</t>
    </rPh>
    <rPh sb="26" eb="28">
      <t>イジョウ</t>
    </rPh>
    <rPh sb="29" eb="31">
      <t>イジ</t>
    </rPh>
    <rPh sb="155" eb="156">
      <t>スス</t>
    </rPh>
    <rPh sb="179" eb="182">
      <t>ゼンネンド</t>
    </rPh>
    <rPh sb="184" eb="185">
      <t>アタイ</t>
    </rPh>
    <rPh sb="186" eb="188">
      <t>コウジョウ</t>
    </rPh>
    <rPh sb="246" eb="251">
      <t>ケイヒサクゲントウ</t>
    </rPh>
    <rPh sb="252" eb="254">
      <t>ケイエイ</t>
    </rPh>
    <rPh sb="280" eb="282">
      <t>ゲンショウ</t>
    </rPh>
    <rPh sb="294" eb="295">
      <t>アタイ</t>
    </rPh>
    <phoneticPr fontId="4"/>
  </si>
  <si>
    <t>　平成24年度に大島地区、令和元年度に米倉地区、令和3年度に荒川地区、令和4年度に内竹地区、令和5年度に松浦地区、令和6年度に中井地区の処理場をそれぞれ廃止し、公共下水道に接続しました。
　管渠については、法定耐用年数は50年とされ現状で管渠の老朽化による大きな問題等は見られないものの、機械・装置類については耐用年数が10年から20年程度であり、耐用年数を経過した設備もあることから、適正な管理や早期の修繕により可能な限り延命化を図ることで、設備再投資を抑制しています。</t>
    <rPh sb="224" eb="225">
      <t>サイ</t>
    </rPh>
    <phoneticPr fontId="4"/>
  </si>
  <si>
    <t>　現在、農業集落排水を公共下水道へ接続する工事を順次行っており、費用の縮減を図っています。また、存続する処理場等では、修繕・改築を平準化して施設の長寿命化を図りながら、経営の安定化を目指しています。
　これらの対応により「経常収支比率」「経費回収率」「汚水処理原価」「施設利用率」の改善及び将来の管渠更新等に向けた資金の確保を目指します。
　近年の物価高騰による費用の増加傾向や、人口減少に伴うサービス需要の減少に加え、使用料が公共下水道事業より低い設定になっている現状も踏まえ、公共下水道・農業集落排水を含めた全体的な使用料体系の在り方を検討していくことが今後の課題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</si>
</sst>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F8-41C1-B436-E73F714178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5BF8-41C1-B436-E73F714178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52.35</c:v>
                </c:pt>
                <c:pt idx="1">
                  <c:v>62.53</c:v>
                </c:pt>
                <c:pt idx="2">
                  <c:v>61.02</c:v>
                </c:pt>
                <c:pt idx="3">
                  <c:v>58.95</c:v>
                </c:pt>
                <c:pt idx="4">
                  <c:v>55.88</c:v>
                </c:pt>
              </c:numCache>
            </c:numRef>
          </c:val>
          <c:extLst>
            <c:ext xmlns:c16="http://schemas.microsoft.com/office/drawing/2014/chart" uri="{C3380CC4-5D6E-409C-BE32-E72D297353CC}">
              <c16:uniqueId val="{00000000-831F-4A9F-9F20-6258290F22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831F-4A9F-9F20-6258290F22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86.89</c:v>
                </c:pt>
                <c:pt idx="1">
                  <c:v>87.02</c:v>
                </c:pt>
                <c:pt idx="2">
                  <c:v>88.09</c:v>
                </c:pt>
                <c:pt idx="3">
                  <c:v>87.76</c:v>
                </c:pt>
                <c:pt idx="4">
                  <c:v>87.73</c:v>
                </c:pt>
              </c:numCache>
            </c:numRef>
          </c:val>
          <c:extLst>
            <c:ext xmlns:c16="http://schemas.microsoft.com/office/drawing/2014/chart" uri="{C3380CC4-5D6E-409C-BE32-E72D297353CC}">
              <c16:uniqueId val="{00000000-94BC-4F84-B64A-A811D1DD45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94BC-4F84-B64A-A811D1DD45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100.18</c:v>
                </c:pt>
                <c:pt idx="1">
                  <c:v>95.53</c:v>
                </c:pt>
                <c:pt idx="2">
                  <c:v>97.41</c:v>
                </c:pt>
                <c:pt idx="3">
                  <c:v>113.93</c:v>
                </c:pt>
                <c:pt idx="4">
                  <c:v>100.01</c:v>
                </c:pt>
              </c:numCache>
            </c:numRef>
          </c:val>
          <c:extLst>
            <c:ext xmlns:c16="http://schemas.microsoft.com/office/drawing/2014/chart" uri="{C3380CC4-5D6E-409C-BE32-E72D297353CC}">
              <c16:uniqueId val="{00000000-977B-4CD7-9761-2D94F9DAD2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977B-4CD7-9761-2D94F9DAD2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7.14</c:v>
                </c:pt>
                <c:pt idx="1">
                  <c:v>10.17</c:v>
                </c:pt>
                <c:pt idx="2">
                  <c:v>13.08</c:v>
                </c:pt>
                <c:pt idx="3">
                  <c:v>15.25</c:v>
                </c:pt>
                <c:pt idx="4">
                  <c:v>17.73</c:v>
                </c:pt>
              </c:numCache>
            </c:numRef>
          </c:val>
          <c:extLst>
            <c:ext xmlns:c16="http://schemas.microsoft.com/office/drawing/2014/chart" uri="{C3380CC4-5D6E-409C-BE32-E72D297353CC}">
              <c16:uniqueId val="{00000000-E698-484F-ADA1-D294508A66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698-484F-ADA1-D294508A66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93-4E52-884F-47EC121489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593-4E52-884F-47EC121489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26.38</c:v>
                </c:pt>
                <c:pt idx="2">
                  <c:v>44.77</c:v>
                </c:pt>
                <c:pt idx="3" formatCode="#,##0.00;&quot;△&quot;#,##0.00">
                  <c:v>0</c:v>
                </c:pt>
                <c:pt idx="4" formatCode="#,##0.00;&quot;△&quot;#,##0.00">
                  <c:v>0</c:v>
                </c:pt>
              </c:numCache>
            </c:numRef>
          </c:val>
          <c:extLst>
            <c:ext xmlns:c16="http://schemas.microsoft.com/office/drawing/2014/chart" uri="{C3380CC4-5D6E-409C-BE32-E72D297353CC}">
              <c16:uniqueId val="{00000000-FF47-41F2-958B-9B99F34F92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FF47-41F2-958B-9B99F34F92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13.64</c:v>
                </c:pt>
                <c:pt idx="1">
                  <c:v>36.31</c:v>
                </c:pt>
                <c:pt idx="2">
                  <c:v>31.93</c:v>
                </c:pt>
                <c:pt idx="3">
                  <c:v>81.8</c:v>
                </c:pt>
                <c:pt idx="4">
                  <c:v>78.760000000000005</c:v>
                </c:pt>
              </c:numCache>
            </c:numRef>
          </c:val>
          <c:extLst>
            <c:ext xmlns:c16="http://schemas.microsoft.com/office/drawing/2014/chart" uri="{C3380CC4-5D6E-409C-BE32-E72D297353CC}">
              <c16:uniqueId val="{00000000-8E6D-437D-86C1-A802F87422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8E6D-437D-86C1-A802F87422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50-42DF-9964-9DE59CE291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E550-42DF-9964-9DE59CE291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94.47</c:v>
                </c:pt>
                <c:pt idx="1">
                  <c:v>78.569999999999993</c:v>
                </c:pt>
                <c:pt idx="2">
                  <c:v>72.849999999999994</c:v>
                </c:pt>
                <c:pt idx="3">
                  <c:v>66.819999999999993</c:v>
                </c:pt>
                <c:pt idx="4">
                  <c:v>75.42</c:v>
                </c:pt>
              </c:numCache>
            </c:numRef>
          </c:val>
          <c:extLst>
            <c:ext xmlns:c16="http://schemas.microsoft.com/office/drawing/2014/chart" uri="{C3380CC4-5D6E-409C-BE32-E72D297353CC}">
              <c16:uniqueId val="{00000000-1BB1-4833-9B54-76DD7BD891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1BB1-4833-9B54-76DD7BD891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132.27000000000001</c:v>
                </c:pt>
                <c:pt idx="1">
                  <c:v>159</c:v>
                </c:pt>
                <c:pt idx="2">
                  <c:v>170.91</c:v>
                </c:pt>
                <c:pt idx="3">
                  <c:v>186.2</c:v>
                </c:pt>
                <c:pt idx="4">
                  <c:v>164.94</c:v>
                </c:pt>
              </c:numCache>
            </c:numRef>
          </c:val>
          <c:extLst>
            <c:ext xmlns:c16="http://schemas.microsoft.com/office/drawing/2014/chart" uri="{C3380CC4-5D6E-409C-BE32-E72D297353CC}">
              <c16:uniqueId val="{00000000-3121-4DE3-8416-4BDB5F59C6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3121-4DE3-8416-4BDB5F59C6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54" zoomScale="80" zoomScaleNormal="80" workbookViewId="0">
      <selection activeCell="BH80" sqref="BH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新発田市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91677</v>
      </c>
      <c r="AM8" s="41"/>
      <c r="AN8" s="41"/>
      <c r="AO8" s="41"/>
      <c r="AP8" s="41"/>
      <c r="AQ8" s="41"/>
      <c r="AR8" s="41"/>
      <c r="AS8" s="41"/>
      <c r="AT8" s="34">
        <f>データ!T6</f>
        <v>533.11</v>
      </c>
      <c r="AU8" s="34"/>
      <c r="AV8" s="34"/>
      <c r="AW8" s="34"/>
      <c r="AX8" s="34"/>
      <c r="AY8" s="34"/>
      <c r="AZ8" s="34"/>
      <c r="BA8" s="34"/>
      <c r="BB8" s="34">
        <f>データ!U6</f>
        <v>171.97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65.86</v>
      </c>
      <c r="J10" s="34"/>
      <c r="K10" s="34"/>
      <c r="L10" s="34"/>
      <c r="M10" s="34"/>
      <c r="N10" s="34"/>
      <c r="O10" s="34"/>
      <c r="P10" s="34">
        <f>データ!P6</f>
        <v>5.09</v>
      </c>
      <c r="Q10" s="34"/>
      <c r="R10" s="34"/>
      <c r="S10" s="34"/>
      <c r="T10" s="34"/>
      <c r="U10" s="34"/>
      <c r="V10" s="34"/>
      <c r="W10" s="34">
        <f>データ!Q6</f>
        <v>98</v>
      </c>
      <c r="X10" s="34"/>
      <c r="Y10" s="34"/>
      <c r="Z10" s="34"/>
      <c r="AA10" s="34"/>
      <c r="AB10" s="34"/>
      <c r="AC10" s="34"/>
      <c r="AD10" s="41">
        <f>データ!R6</f>
        <v>2530</v>
      </c>
      <c r="AE10" s="41"/>
      <c r="AF10" s="41"/>
      <c r="AG10" s="41"/>
      <c r="AH10" s="41"/>
      <c r="AI10" s="41"/>
      <c r="AJ10" s="41"/>
      <c r="AK10" s="2"/>
      <c r="AL10" s="41">
        <f>データ!V6</f>
        <v>4644</v>
      </c>
      <c r="AM10" s="41"/>
      <c r="AN10" s="41"/>
      <c r="AO10" s="41"/>
      <c r="AP10" s="41"/>
      <c r="AQ10" s="41"/>
      <c r="AR10" s="41"/>
      <c r="AS10" s="41"/>
      <c r="AT10" s="34">
        <f>データ!W6</f>
        <v>3.83</v>
      </c>
      <c r="AU10" s="34"/>
      <c r="AV10" s="34"/>
      <c r="AW10" s="34"/>
      <c r="AX10" s="34"/>
      <c r="AY10" s="34"/>
      <c r="AZ10" s="34"/>
      <c r="BA10" s="34"/>
      <c r="BB10" s="34">
        <f>データ!X6</f>
        <v>1212.53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FTsz6RzXNNjyl5F+qZeJobGs7/ddUbCzhNWRZSB9UJF3RkNd+98NqdmeXFcMh5vbpACD+TxF9mfei1YbB4ySQ==" saltValue="ob+3sbZxVuDT/mVta0YZ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152064</v>
      </c>
      <c r="D6" s="19">
        <f t="shared" si="3"/>
        <v>46</v>
      </c>
      <c r="E6" s="19">
        <f t="shared" si="3"/>
        <v>17</v>
      </c>
      <c r="F6" s="19">
        <f t="shared" si="3"/>
        <v>5</v>
      </c>
      <c r="G6" s="19">
        <f t="shared" si="3"/>
        <v>0</v>
      </c>
      <c r="H6" s="19" t="str">
        <f t="shared" si="3"/>
        <v>新潟県　新発田市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65.86</v>
      </c>
      <c r="P6" s="20">
        <f t="shared" si="3"/>
        <v>5.09</v>
      </c>
      <c r="Q6" s="20">
        <f t="shared" si="3"/>
        <v>98</v>
      </c>
      <c r="R6" s="20">
        <f t="shared" si="3"/>
        <v>2530</v>
      </c>
      <c r="S6" s="20">
        <f t="shared" si="3"/>
        <v>91677</v>
      </c>
      <c r="T6" s="20">
        <f t="shared" si="3"/>
        <v>533.11</v>
      </c>
      <c r="U6" s="20">
        <f t="shared" si="3"/>
        <v>171.97</v>
      </c>
      <c r="V6" s="20">
        <f t="shared" si="3"/>
        <v>4644</v>
      </c>
      <c r="W6" s="20">
        <f t="shared" si="3"/>
        <v>3.83</v>
      </c>
      <c r="X6" s="20">
        <f t="shared" si="3"/>
        <v>1212.53</v>
      </c>
      <c r="Y6" s="21">
        <f>IF(Y7="",NA(),Y7)</f>
        <v>100.18</v>
      </c>
      <c r="Z6" s="21">
        <f t="shared" ref="Z6:AH6" si="4">IF(Z7="",NA(),Z7)</f>
        <v>95.53</v>
      </c>
      <c r="AA6" s="21">
        <f t="shared" si="4"/>
        <v>97.41</v>
      </c>
      <c r="AB6" s="21">
        <f t="shared" si="4"/>
        <v>113.93</v>
      </c>
      <c r="AC6" s="21">
        <f t="shared" si="4"/>
        <v>100.01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1">
        <f t="shared" ref="AK6:AS6" si="5">IF(AK7="",NA(),AK7)</f>
        <v>26.38</v>
      </c>
      <c r="AL6" s="21">
        <f t="shared" si="5"/>
        <v>44.77</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13.64</v>
      </c>
      <c r="AV6" s="21">
        <f t="shared" ref="AV6:BD6" si="6">IF(AV7="",NA(),AV7)</f>
        <v>36.31</v>
      </c>
      <c r="AW6" s="21">
        <f t="shared" si="6"/>
        <v>31.93</v>
      </c>
      <c r="AX6" s="21">
        <f t="shared" si="6"/>
        <v>81.8</v>
      </c>
      <c r="AY6" s="21">
        <f t="shared" si="6"/>
        <v>78.760000000000005</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94.47</v>
      </c>
      <c r="BR6" s="21">
        <f t="shared" ref="BR6:BZ6" si="8">IF(BR7="",NA(),BR7)</f>
        <v>78.569999999999993</v>
      </c>
      <c r="BS6" s="21">
        <f t="shared" si="8"/>
        <v>72.849999999999994</v>
      </c>
      <c r="BT6" s="21">
        <f t="shared" si="8"/>
        <v>66.819999999999993</v>
      </c>
      <c r="BU6" s="21">
        <f t="shared" si="8"/>
        <v>75.42</v>
      </c>
      <c r="BV6" s="21">
        <f t="shared" si="8"/>
        <v>68.11</v>
      </c>
      <c r="BW6" s="21">
        <f t="shared" si="8"/>
        <v>67.23</v>
      </c>
      <c r="BX6" s="21">
        <f t="shared" si="8"/>
        <v>61.82</v>
      </c>
      <c r="BY6" s="21">
        <f t="shared" si="8"/>
        <v>61.15</v>
      </c>
      <c r="BZ6" s="21">
        <f t="shared" si="8"/>
        <v>58.41</v>
      </c>
      <c r="CA6" s="20" t="str">
        <f>IF(CA7="","",IF(CA7="-","【-】","【"&amp;SUBSTITUTE(TEXT(CA7,"#,##0.00"),"-","△")&amp;"】"))</f>
        <v>【54.51】</v>
      </c>
      <c r="CB6" s="21">
        <f>IF(CB7="",NA(),CB7)</f>
        <v>132.27000000000001</v>
      </c>
      <c r="CC6" s="21">
        <f t="shared" ref="CC6:CK6" si="9">IF(CC7="",NA(),CC7)</f>
        <v>159</v>
      </c>
      <c r="CD6" s="21">
        <f t="shared" si="9"/>
        <v>170.91</v>
      </c>
      <c r="CE6" s="21">
        <f t="shared" si="9"/>
        <v>186.2</v>
      </c>
      <c r="CF6" s="21">
        <f t="shared" si="9"/>
        <v>164.94</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52.35</v>
      </c>
      <c r="CN6" s="21">
        <f t="shared" ref="CN6:CV6" si="10">IF(CN7="",NA(),CN7)</f>
        <v>62.53</v>
      </c>
      <c r="CO6" s="21">
        <f t="shared" si="10"/>
        <v>61.02</v>
      </c>
      <c r="CP6" s="21">
        <f t="shared" si="10"/>
        <v>58.95</v>
      </c>
      <c r="CQ6" s="21">
        <f t="shared" si="10"/>
        <v>55.88</v>
      </c>
      <c r="CR6" s="21">
        <f t="shared" si="10"/>
        <v>55.26</v>
      </c>
      <c r="CS6" s="21">
        <f t="shared" si="10"/>
        <v>54.54</v>
      </c>
      <c r="CT6" s="21">
        <f t="shared" si="10"/>
        <v>52.9</v>
      </c>
      <c r="CU6" s="21">
        <f t="shared" si="10"/>
        <v>52.63</v>
      </c>
      <c r="CV6" s="21">
        <f t="shared" si="10"/>
        <v>52.34</v>
      </c>
      <c r="CW6" s="20" t="str">
        <f>IF(CW7="","",IF(CW7="-","【-】","【"&amp;SUBSTITUTE(TEXT(CW7,"#,##0.00"),"-","△")&amp;"】"))</f>
        <v>【49.92】</v>
      </c>
      <c r="CX6" s="21">
        <f>IF(CX7="",NA(),CX7)</f>
        <v>86.89</v>
      </c>
      <c r="CY6" s="21">
        <f t="shared" ref="CY6:DG6" si="11">IF(CY7="",NA(),CY7)</f>
        <v>87.02</v>
      </c>
      <c r="CZ6" s="21">
        <f t="shared" si="11"/>
        <v>88.09</v>
      </c>
      <c r="DA6" s="21">
        <f t="shared" si="11"/>
        <v>87.76</v>
      </c>
      <c r="DB6" s="21">
        <f t="shared" si="11"/>
        <v>87.73</v>
      </c>
      <c r="DC6" s="21">
        <f t="shared" si="11"/>
        <v>90.52</v>
      </c>
      <c r="DD6" s="21">
        <f t="shared" si="11"/>
        <v>90.3</v>
      </c>
      <c r="DE6" s="21">
        <f t="shared" si="11"/>
        <v>90.3</v>
      </c>
      <c r="DF6" s="21">
        <f t="shared" si="11"/>
        <v>90.32</v>
      </c>
      <c r="DG6" s="21">
        <f t="shared" si="11"/>
        <v>90.05</v>
      </c>
      <c r="DH6" s="20" t="str">
        <f>IF(DH7="","",IF(DH7="-","【-】","【"&amp;SUBSTITUTE(TEXT(DH7,"#,##0.00"),"-","△")&amp;"】"))</f>
        <v>【87.80】</v>
      </c>
      <c r="DI6" s="21">
        <f>IF(DI7="",NA(),DI7)</f>
        <v>7.14</v>
      </c>
      <c r="DJ6" s="21">
        <f t="shared" ref="DJ6:DR6" si="12">IF(DJ7="",NA(),DJ7)</f>
        <v>10.17</v>
      </c>
      <c r="DK6" s="21">
        <f t="shared" si="12"/>
        <v>13.08</v>
      </c>
      <c r="DL6" s="21">
        <f t="shared" si="12"/>
        <v>15.25</v>
      </c>
      <c r="DM6" s="21">
        <f t="shared" si="12"/>
        <v>17.73</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152064</v>
      </c>
      <c r="D7" s="23">
        <v>46</v>
      </c>
      <c r="E7" s="23">
        <v>17</v>
      </c>
      <c r="F7" s="23">
        <v>5</v>
      </c>
      <c r="G7" s="23">
        <v>0</v>
      </c>
      <c r="H7" s="23" t="s">
        <v>96</v>
      </c>
      <c r="I7" s="23" t="s">
        <v>97</v>
      </c>
      <c r="J7" s="23" t="s">
        <v>98</v>
      </c>
      <c r="K7" s="23" t="s">
        <v>99</v>
      </c>
      <c r="L7" s="23" t="s">
        <v>100</v>
      </c>
      <c r="M7" s="23" t="s">
        <v>101</v>
      </c>
      <c r="N7" s="24" t="s">
        <v>102</v>
      </c>
      <c r="O7" s="24">
        <v>65.86</v>
      </c>
      <c r="P7" s="24">
        <v>5.09</v>
      </c>
      <c r="Q7" s="24">
        <v>98</v>
      </c>
      <c r="R7" s="24">
        <v>2530</v>
      </c>
      <c r="S7" s="24">
        <v>91677</v>
      </c>
      <c r="T7" s="24">
        <v>533.11</v>
      </c>
      <c r="U7" s="24">
        <v>171.97</v>
      </c>
      <c r="V7" s="24">
        <v>4644</v>
      </c>
      <c r="W7" s="24">
        <v>3.83</v>
      </c>
      <c r="X7" s="24">
        <v>1212.53</v>
      </c>
      <c r="Y7" s="24">
        <v>100.18</v>
      </c>
      <c r="Z7" s="24">
        <v>95.53</v>
      </c>
      <c r="AA7" s="24">
        <v>97.41</v>
      </c>
      <c r="AB7" s="24">
        <v>113.93</v>
      </c>
      <c r="AC7" s="24">
        <v>100.01</v>
      </c>
      <c r="AD7" s="24">
        <v>103.09</v>
      </c>
      <c r="AE7" s="24">
        <v>102.11</v>
      </c>
      <c r="AF7" s="24">
        <v>101.91</v>
      </c>
      <c r="AG7" s="24">
        <v>103.07</v>
      </c>
      <c r="AH7" s="24">
        <v>103.04</v>
      </c>
      <c r="AI7" s="24">
        <v>104.3</v>
      </c>
      <c r="AJ7" s="24">
        <v>0</v>
      </c>
      <c r="AK7" s="24">
        <v>26.38</v>
      </c>
      <c r="AL7" s="24">
        <v>44.77</v>
      </c>
      <c r="AM7" s="24">
        <v>0</v>
      </c>
      <c r="AN7" s="24">
        <v>0</v>
      </c>
      <c r="AO7" s="24">
        <v>101.24</v>
      </c>
      <c r="AP7" s="24">
        <v>124.9</v>
      </c>
      <c r="AQ7" s="24">
        <v>124.8</v>
      </c>
      <c r="AR7" s="24">
        <v>120.64</v>
      </c>
      <c r="AS7" s="24">
        <v>100.31</v>
      </c>
      <c r="AT7" s="24">
        <v>102.74</v>
      </c>
      <c r="AU7" s="24">
        <v>13.64</v>
      </c>
      <c r="AV7" s="24">
        <v>36.31</v>
      </c>
      <c r="AW7" s="24">
        <v>31.93</v>
      </c>
      <c r="AX7" s="24">
        <v>81.8</v>
      </c>
      <c r="AY7" s="24">
        <v>78.760000000000005</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94.47</v>
      </c>
      <c r="BR7" s="24">
        <v>78.569999999999993</v>
      </c>
      <c r="BS7" s="24">
        <v>72.849999999999994</v>
      </c>
      <c r="BT7" s="24">
        <v>66.819999999999993</v>
      </c>
      <c r="BU7" s="24">
        <v>75.42</v>
      </c>
      <c r="BV7" s="24">
        <v>68.11</v>
      </c>
      <c r="BW7" s="24">
        <v>67.23</v>
      </c>
      <c r="BX7" s="24">
        <v>61.82</v>
      </c>
      <c r="BY7" s="24">
        <v>61.15</v>
      </c>
      <c r="BZ7" s="24">
        <v>58.41</v>
      </c>
      <c r="CA7" s="24">
        <v>54.51</v>
      </c>
      <c r="CB7" s="24">
        <v>132.27000000000001</v>
      </c>
      <c r="CC7" s="24">
        <v>159</v>
      </c>
      <c r="CD7" s="24">
        <v>170.91</v>
      </c>
      <c r="CE7" s="24">
        <v>186.2</v>
      </c>
      <c r="CF7" s="24">
        <v>164.94</v>
      </c>
      <c r="CG7" s="24">
        <v>222.41</v>
      </c>
      <c r="CH7" s="24">
        <v>228.21</v>
      </c>
      <c r="CI7" s="24">
        <v>246.9</v>
      </c>
      <c r="CJ7" s="24">
        <v>250.43</v>
      </c>
      <c r="CK7" s="24">
        <v>267.33999999999997</v>
      </c>
      <c r="CL7" s="24">
        <v>286.33</v>
      </c>
      <c r="CM7" s="24">
        <v>52.35</v>
      </c>
      <c r="CN7" s="24">
        <v>62.53</v>
      </c>
      <c r="CO7" s="24">
        <v>61.02</v>
      </c>
      <c r="CP7" s="24">
        <v>58.95</v>
      </c>
      <c r="CQ7" s="24">
        <v>55.88</v>
      </c>
      <c r="CR7" s="24">
        <v>55.26</v>
      </c>
      <c r="CS7" s="24">
        <v>54.54</v>
      </c>
      <c r="CT7" s="24">
        <v>52.9</v>
      </c>
      <c r="CU7" s="24">
        <v>52.63</v>
      </c>
      <c r="CV7" s="24">
        <v>52.34</v>
      </c>
      <c r="CW7" s="24">
        <v>49.92</v>
      </c>
      <c r="CX7" s="24">
        <v>86.89</v>
      </c>
      <c r="CY7" s="24">
        <v>87.02</v>
      </c>
      <c r="CZ7" s="24">
        <v>88.09</v>
      </c>
      <c r="DA7" s="24">
        <v>87.76</v>
      </c>
      <c r="DB7" s="24">
        <v>87.73</v>
      </c>
      <c r="DC7" s="24">
        <v>90.52</v>
      </c>
      <c r="DD7" s="24">
        <v>90.3</v>
      </c>
      <c r="DE7" s="24">
        <v>90.3</v>
      </c>
      <c r="DF7" s="24">
        <v>90.32</v>
      </c>
      <c r="DG7" s="24">
        <v>90.05</v>
      </c>
      <c r="DH7" s="24">
        <v>87.8</v>
      </c>
      <c r="DI7" s="24">
        <v>7.14</v>
      </c>
      <c r="DJ7" s="24">
        <v>10.17</v>
      </c>
      <c r="DK7" s="24">
        <v>13.08</v>
      </c>
      <c r="DL7" s="24">
        <v>15.25</v>
      </c>
      <c r="DM7" s="24">
        <v>17.73</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水島　祐介</dc:creator>
  <cp:lastModifiedBy>水島　祐介</cp:lastModifiedBy>
  <cp:lastPrinted>2026-02-19T02:17:11Z</cp:lastPrinted>
  <dcterms:created xsi:type="dcterms:W3CDTF">2026-02-19T01:10:39Z</dcterms:created>
  <dcterms:modified xsi:type="dcterms:W3CDTF">2026-02-19T02:17:12Z</dcterms:modified>
</cp:coreProperties>
</file>