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hibatasvfl\下水道課\会計管理係\19_通知・調査・報告\05 経営比較分析表\R6年度決算分(R7年度照会)\R80218 再提出依頼\修正後シート\"/>
    </mc:Choice>
  </mc:AlternateContent>
  <xr:revisionPtr revIDLastSave="0" documentId="13_ncr:1_{7D7F492B-1118-469E-9A6A-27F9FF3FF219}" xr6:coauthVersionLast="47" xr6:coauthVersionMax="47" xr10:uidLastSave="{00000000-0000-0000-0000-000000000000}"/>
  <workbookProtection workbookAlgorithmName="SHA-512" workbookHashValue="Ub+LMnTjKSeZVzdX8yG3+Vc6y/6z18w7a515aSmw507BindJ+ZsEePsaDw6jsHfhENhWnEtjeNOzU4stk6fjbQ==" workbookSaltValue="UIQzuvGgFl+9zZEJWBUcVQ=="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G85" i="4"/>
  <c r="E85" i="4"/>
  <c r="BB10" i="4"/>
  <c r="AT10" i="4"/>
  <c r="P10" i="4"/>
  <c r="W8" i="4"/>
  <c r="P8" i="4"/>
</calcChain>
</file>

<file path=xl/sharedStrings.xml><?xml version="1.0" encoding="utf-8"?>
<sst xmlns="http://schemas.openxmlformats.org/spreadsheetml/2006/main" count="233" uniqueCount="117">
  <si>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</si>
  <si>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</si>
  <si>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</si>
  <si>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</si>
  <si>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</si>
  <si>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</si>
  <si>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</si>
  <si>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</si>
  <si>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</si>
  <si>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</si>
  <si>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</si>
  <si>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</si>
  <si>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</si>
  <si>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</si>
  <si>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</si>
  <si>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</si>
  <si>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</si>
  <si>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</si>
  <si>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</si>
  <si>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</si>
  <si>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</si>
  <si>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</si>
  <si>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</si>
  <si>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</si>
  <si>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</si>
  <si>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</si>
  <si>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</si>
  <si>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</si>
  <si>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</si>
  <si>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</si>
  <si>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</si>
  <si>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</si>
  <si>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</si>
  <si>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</si>
  <si>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</si>
  <si>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</si>
  <si>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</si>
  <si>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</si>
  <si>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</si>
  <si>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</si>
  <si>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</si>
  <si>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</si>
  <si>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</si>
  <si>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</si>
  <si>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</si>
  <si>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</si>
  <si>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</si>
  <si>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</si>
  <si>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</si>
  <si>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</si>
  <si>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</si>
  <si>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</si>
  <si>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</si>
  <si>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</si>
  <si>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</si>
  <si>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</si>
  <si>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</si>
  <si>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</si>
  <si>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</si>
  <si>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</si>
  <si>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</si>
  <si>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</si>
  <si>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</si>
  <si>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</si>
  <si>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</si>
  <si>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</si>
  <si>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</si>
  <si>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</si>
  <si>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</si>
  <si>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</si>
  <si>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</si>
  <si>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</si>
  <si>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</si>
  <si>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</si>
  <si>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</si>
  <si>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</si>
  <si>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</si>
  <si>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</si>
  <si>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</si>
  <si>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</si>
  <si>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</si>
  <si>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</si>
  <si>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</si>
  <si>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</si>
  <si>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</si>
  <si>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</si>
  <si>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</si>
  <si>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</si>
  <si>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</si>
  <si>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</si>
  <si>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</si>
  <si>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</si>
  <si>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</si>
  <si>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</si>
  <si>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</si>
  <si>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</si>
  <si>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新発田市</t>
  </si>
  <si>
    <t>法適用</t>
  </si>
  <si>
    <t>下水道事業</t>
  </si>
  <si>
    <t>小規模集合排水処理</t>
  </si>
  <si>
    <t>I3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</si>
  <si>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</si>
  <si>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</si>
  <si>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</si>
  <si>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</si>
  <si>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</si>
  <si>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</si>
  <si>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</si>
  <si>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</si>
  <si>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</si>
  <si>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</si>
  <si>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</si>
  <si>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</si>
  <si>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</si>
  <si>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平成23年度から供用開始しており、新しい施設のため、現在のところ老朽化の問題は見られません。
　管渠については、平成21年に敷設しており、法定耐用年数が50年のため、令和41年頃に耐用年数を迎える予定です。
　小規模集合排水処理事業については、現在のところ長寿命化計画の策定は予定していません。</t>
    <phoneticPr fontId="4"/>
  </si>
  <si>
    <t>　小規模集合排水処理事業は、処理区域が非常に狭く対象戸数が限られていることもあり、使用料収入が伸び悩んでいます。自主財源で維持管理費を賄うことができず、起債元利償還金も含めた収支不足分を他会計からの補助金により措置することで、収支均衡としている現状です。
【経常収支比率】100%を上回っています。
【累積欠損金比率】累積欠損金が無いため0%となっています。
【流動比率】企業債償還金が主たる流動負債になりますが、負債と比較して現金預金の方が多いことから、類似団体と比べ高い状況です。
【経費回収率】使用料で回収すべき費用を賄えていない状況です。全国平均は上回るものの、類似団体平均を下回っています。
【汚水処理原価】前年度より値が上昇しているものの、類似団体平均より低い値になっています。
【施設利用率】類似団体平均より低い値となっています。
【水洗化率】前年度より値は向上していますが、類似団体平均よりも低い値となっています。今後も地域の協力を得ながら、更なる水洗化率の向上を図る必要があります。</t>
    <rPh sb="379" eb="382">
      <t>ゼンネンド</t>
    </rPh>
    <rPh sb="384" eb="385">
      <t>アタイ</t>
    </rPh>
    <rPh sb="386" eb="388">
      <t>コウジョウ</t>
    </rPh>
    <phoneticPr fontId="4"/>
  </si>
  <si>
    <t>　小規模集合排水という事業自体の特性上、「水洗化率」が100%になっても「経費回収率」はさほど向上しないと考えられます。建設に係る起債の償還が令和24年に完了する予定であり、更新費も発生してくることから、更新スケジュールを計画的に組むことで、将来的にも今の状態を維持したいと考えます。
　また、使用料の大幅な増収が見込めない上に、人口減少に伴うサービス需要の将来的な減少や、近年の物価高騰による費用の増加傾向もあることから、効率的な運営を行うことが必要と考えています。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</si>
</sst>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31E-410A-B4FB-29F30656C1E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31E-410A-B4FB-29F30656C1E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28.57</c:v>
                </c:pt>
                <c:pt idx="3">
                  <c:v>28.57</c:v>
                </c:pt>
                <c:pt idx="4">
                  <c:v>28.57</c:v>
                </c:pt>
              </c:numCache>
            </c:numRef>
          </c:val>
          <c:extLst>
            <c:ext xmlns:c16="http://schemas.microsoft.com/office/drawing/2014/chart" uri="{C3380CC4-5D6E-409C-BE32-E72D297353CC}">
              <c16:uniqueId val="{00000000-988C-4CD2-9E28-1494FCCBE35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55.32</c:v>
                </c:pt>
                <c:pt idx="1">
                  <c:v>63.33</c:v>
                </c:pt>
                <c:pt idx="2">
                  <c:v>40.909999999999997</c:v>
                </c:pt>
                <c:pt idx="3">
                  <c:v>36.36</c:v>
                </c:pt>
                <c:pt idx="4">
                  <c:v>36.36</c:v>
                </c:pt>
              </c:numCache>
            </c:numRef>
          </c:val>
          <c:smooth val="0"/>
          <c:extLst>
            <c:ext xmlns:c16="http://schemas.microsoft.com/office/drawing/2014/chart" uri="{C3380CC4-5D6E-409C-BE32-E72D297353CC}">
              <c16:uniqueId val="{00000001-988C-4CD2-9E28-1494FCCBE35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77.78</c:v>
                </c:pt>
                <c:pt idx="1">
                  <c:v>77.78</c:v>
                </c:pt>
                <c:pt idx="2">
                  <c:v>76.92</c:v>
                </c:pt>
                <c:pt idx="3">
                  <c:v>76.92</c:v>
                </c:pt>
                <c:pt idx="4">
                  <c:v>78.569999999999993</c:v>
                </c:pt>
              </c:numCache>
            </c:numRef>
          </c:val>
          <c:extLst>
            <c:ext xmlns:c16="http://schemas.microsoft.com/office/drawing/2014/chart" uri="{C3380CC4-5D6E-409C-BE32-E72D297353CC}">
              <c16:uniqueId val="{00000000-EA54-4FA4-8F92-BAD796B0B81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83.94</c:v>
                </c:pt>
                <c:pt idx="1">
                  <c:v>82.35</c:v>
                </c:pt>
                <c:pt idx="2">
                  <c:v>83.51</c:v>
                </c:pt>
                <c:pt idx="3">
                  <c:v>82.22</c:v>
                </c:pt>
                <c:pt idx="4">
                  <c:v>83.33</c:v>
                </c:pt>
              </c:numCache>
            </c:numRef>
          </c:val>
          <c:smooth val="0"/>
          <c:extLst>
            <c:ext xmlns:c16="http://schemas.microsoft.com/office/drawing/2014/chart" uri="{C3380CC4-5D6E-409C-BE32-E72D297353CC}">
              <c16:uniqueId val="{00000001-EA54-4FA4-8F92-BAD796B0B81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100.2</c:v>
                </c:pt>
                <c:pt idx="1">
                  <c:v>100.14</c:v>
                </c:pt>
                <c:pt idx="2">
                  <c:v>100.15</c:v>
                </c:pt>
                <c:pt idx="3">
                  <c:v>100.15</c:v>
                </c:pt>
                <c:pt idx="4">
                  <c:v>100.24</c:v>
                </c:pt>
              </c:numCache>
            </c:numRef>
          </c:val>
          <c:extLst>
            <c:ext xmlns:c16="http://schemas.microsoft.com/office/drawing/2014/chart" uri="{C3380CC4-5D6E-409C-BE32-E72D297353CC}">
              <c16:uniqueId val="{00000000-A8AB-4076-8365-1DBA3BB16EE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102.67</c:v>
                </c:pt>
                <c:pt idx="1">
                  <c:v>101.01</c:v>
                </c:pt>
                <c:pt idx="2">
                  <c:v>103.6</c:v>
                </c:pt>
                <c:pt idx="3">
                  <c:v>99.13</c:v>
                </c:pt>
                <c:pt idx="4">
                  <c:v>100.25</c:v>
                </c:pt>
              </c:numCache>
            </c:numRef>
          </c:val>
          <c:smooth val="0"/>
          <c:extLst>
            <c:ext xmlns:c16="http://schemas.microsoft.com/office/drawing/2014/chart" uri="{C3380CC4-5D6E-409C-BE32-E72D297353CC}">
              <c16:uniqueId val="{00000001-A8AB-4076-8365-1DBA3BB16EE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7.43</c:v>
                </c:pt>
                <c:pt idx="1">
                  <c:v>11.12</c:v>
                </c:pt>
                <c:pt idx="2">
                  <c:v>14.78</c:v>
                </c:pt>
                <c:pt idx="3">
                  <c:v>18.440000000000001</c:v>
                </c:pt>
                <c:pt idx="4">
                  <c:v>22.1</c:v>
                </c:pt>
              </c:numCache>
            </c:numRef>
          </c:val>
          <c:extLst>
            <c:ext xmlns:c16="http://schemas.microsoft.com/office/drawing/2014/chart" uri="{C3380CC4-5D6E-409C-BE32-E72D297353CC}">
              <c16:uniqueId val="{00000000-CF61-42CD-A926-6FF1B8F40E7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24.73</c:v>
                </c:pt>
                <c:pt idx="1">
                  <c:v>18.46</c:v>
                </c:pt>
                <c:pt idx="2">
                  <c:v>21.65</c:v>
                </c:pt>
                <c:pt idx="3">
                  <c:v>24.81</c:v>
                </c:pt>
                <c:pt idx="4">
                  <c:v>28</c:v>
                </c:pt>
              </c:numCache>
            </c:numRef>
          </c:val>
          <c:smooth val="0"/>
          <c:extLst>
            <c:ext xmlns:c16="http://schemas.microsoft.com/office/drawing/2014/chart" uri="{C3380CC4-5D6E-409C-BE32-E72D297353CC}">
              <c16:uniqueId val="{00000001-CF61-42CD-A926-6FF1B8F40E7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961-447C-AFDD-A82DD0D4666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961-447C-AFDD-A82DD0D4666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2FD-4147-BB0D-ECF19694C7C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76.88</c:v>
                </c:pt>
                <c:pt idx="1">
                  <c:v>86.82</c:v>
                </c:pt>
                <c:pt idx="2">
                  <c:v>75.680000000000007</c:v>
                </c:pt>
                <c:pt idx="3">
                  <c:v>90.92</c:v>
                </c:pt>
                <c:pt idx="4">
                  <c:v>88.78</c:v>
                </c:pt>
              </c:numCache>
            </c:numRef>
          </c:val>
          <c:smooth val="0"/>
          <c:extLst>
            <c:ext xmlns:c16="http://schemas.microsoft.com/office/drawing/2014/chart" uri="{C3380CC4-5D6E-409C-BE32-E72D297353CC}">
              <c16:uniqueId val="{00000001-B2FD-4147-BB0D-ECF19694C7C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377.44</c:v>
                </c:pt>
                <c:pt idx="1">
                  <c:v>364.84</c:v>
                </c:pt>
                <c:pt idx="2">
                  <c:v>407</c:v>
                </c:pt>
                <c:pt idx="3">
                  <c:v>396.84</c:v>
                </c:pt>
                <c:pt idx="4">
                  <c:v>384.02</c:v>
                </c:pt>
              </c:numCache>
            </c:numRef>
          </c:val>
          <c:extLst>
            <c:ext xmlns:c16="http://schemas.microsoft.com/office/drawing/2014/chart" uri="{C3380CC4-5D6E-409C-BE32-E72D297353CC}">
              <c16:uniqueId val="{00000000-A12A-402F-B292-834640DDC4C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134.56</c:v>
                </c:pt>
                <c:pt idx="1">
                  <c:v>95.88</c:v>
                </c:pt>
                <c:pt idx="2">
                  <c:v>120.05</c:v>
                </c:pt>
                <c:pt idx="3">
                  <c:v>125.4</c:v>
                </c:pt>
                <c:pt idx="4">
                  <c:v>176.02</c:v>
                </c:pt>
              </c:numCache>
            </c:numRef>
          </c:val>
          <c:smooth val="0"/>
          <c:extLst>
            <c:ext xmlns:c16="http://schemas.microsoft.com/office/drawing/2014/chart" uri="{C3380CC4-5D6E-409C-BE32-E72D297353CC}">
              <c16:uniqueId val="{00000001-A12A-402F-B292-834640DDC4C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98-43D5-9BEC-267DBB2E080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2142.63</c:v>
                </c:pt>
                <c:pt idx="1">
                  <c:v>1577.63</c:v>
                </c:pt>
                <c:pt idx="2">
                  <c:v>1876.1</c:v>
                </c:pt>
                <c:pt idx="3">
                  <c:v>1967.71</c:v>
                </c:pt>
                <c:pt idx="4">
                  <c:v>1886.22</c:v>
                </c:pt>
              </c:numCache>
            </c:numRef>
          </c:val>
          <c:smooth val="0"/>
          <c:extLst>
            <c:ext xmlns:c16="http://schemas.microsoft.com/office/drawing/2014/chart" uri="{C3380CC4-5D6E-409C-BE32-E72D297353CC}">
              <c16:uniqueId val="{00000001-BF98-43D5-9BEC-267DBB2E080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54.35</c:v>
                </c:pt>
                <c:pt idx="1">
                  <c:v>88.72</c:v>
                </c:pt>
                <c:pt idx="2">
                  <c:v>65.88</c:v>
                </c:pt>
                <c:pt idx="3">
                  <c:v>55.11</c:v>
                </c:pt>
                <c:pt idx="4">
                  <c:v>51.01</c:v>
                </c:pt>
              </c:numCache>
            </c:numRef>
          </c:val>
          <c:extLst>
            <c:ext xmlns:c16="http://schemas.microsoft.com/office/drawing/2014/chart" uri="{C3380CC4-5D6E-409C-BE32-E72D297353CC}">
              <c16:uniqueId val="{00000000-EFB1-4CA6-950C-4E9BCA7EC9E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75.150000000000006</c:v>
                </c:pt>
                <c:pt idx="1">
                  <c:v>64.64</c:v>
                </c:pt>
                <c:pt idx="2">
                  <c:v>55.95</c:v>
                </c:pt>
                <c:pt idx="3">
                  <c:v>52.84</c:v>
                </c:pt>
                <c:pt idx="4">
                  <c:v>53.18</c:v>
                </c:pt>
              </c:numCache>
            </c:numRef>
          </c:val>
          <c:smooth val="0"/>
          <c:extLst>
            <c:ext xmlns:c16="http://schemas.microsoft.com/office/drawing/2014/chart" uri="{C3380CC4-5D6E-409C-BE32-E72D297353CC}">
              <c16:uniqueId val="{00000001-EFB1-4CA6-950C-4E9BCA7EC9E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288.47000000000003</c:v>
                </c:pt>
                <c:pt idx="1">
                  <c:v>189.2</c:v>
                </c:pt>
                <c:pt idx="2">
                  <c:v>240.63</c:v>
                </c:pt>
                <c:pt idx="3">
                  <c:v>285.27999999999997</c:v>
                </c:pt>
                <c:pt idx="4">
                  <c:v>310.44</c:v>
                </c:pt>
              </c:numCache>
            </c:numRef>
          </c:val>
          <c:extLst>
            <c:ext xmlns:c16="http://schemas.microsoft.com/office/drawing/2014/chart" uri="{C3380CC4-5D6E-409C-BE32-E72D297353CC}">
              <c16:uniqueId val="{00000000-A7E5-4A57-B82A-495CA2A8D04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233.96</c:v>
                </c:pt>
                <c:pt idx="1">
                  <c:v>260.88</c:v>
                </c:pt>
                <c:pt idx="2">
                  <c:v>295.77999999999997</c:v>
                </c:pt>
                <c:pt idx="3">
                  <c:v>314.67</c:v>
                </c:pt>
                <c:pt idx="4">
                  <c:v>331.24</c:v>
                </c:pt>
              </c:numCache>
            </c:numRef>
          </c:val>
          <c:smooth val="0"/>
          <c:extLst>
            <c:ext xmlns:c16="http://schemas.microsoft.com/office/drawing/2014/chart" uri="{C3380CC4-5D6E-409C-BE32-E72D297353CC}">
              <c16:uniqueId val="{00000001-A7E5-4A57-B82A-495CA2A8D04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【1,269.43】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H54" zoomScaleNormal="100" workbookViewId="0">
      <selection activeCell="B60" sqref="B60:BJ61"/>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新潟県　新発田市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小規模集合排水処理</v>
      </c>
      <c r="Q8" s="39"/>
      <c r="R8" s="39"/>
      <c r="S8" s="39"/>
      <c r="T8" s="39"/>
      <c r="U8" s="39"/>
      <c r="V8" s="39"/>
      <c r="W8" s="39" t="str">
        <f>データ!L6</f>
        <v>I3</v>
      </c>
      <c r="X8" s="39"/>
      <c r="Y8" s="39"/>
      <c r="Z8" s="39"/>
      <c r="AA8" s="39"/>
      <c r="AB8" s="39"/>
      <c r="AC8" s="39"/>
      <c r="AD8" s="40" t="str">
        <f>データ!$M$6</f>
        <v>非設置</v>
      </c>
      <c r="AE8" s="40"/>
      <c r="AF8" s="40"/>
      <c r="AG8" s="40"/>
      <c r="AH8" s="40"/>
      <c r="AI8" s="40"/>
      <c r="AJ8" s="40"/>
      <c r="AK8" s="3"/>
      <c r="AL8" s="41">
        <f>データ!S6</f>
        <v>91677</v>
      </c>
      <c r="AM8" s="41"/>
      <c r="AN8" s="41"/>
      <c r="AO8" s="41"/>
      <c r="AP8" s="41"/>
      <c r="AQ8" s="41"/>
      <c r="AR8" s="41"/>
      <c r="AS8" s="41"/>
      <c r="AT8" s="34">
        <f>データ!T6</f>
        <v>533.11</v>
      </c>
      <c r="AU8" s="34"/>
      <c r="AV8" s="34"/>
      <c r="AW8" s="34"/>
      <c r="AX8" s="34"/>
      <c r="AY8" s="34"/>
      <c r="AZ8" s="34"/>
      <c r="BA8" s="34"/>
      <c r="BB8" s="34">
        <f>データ!U6</f>
        <v>171.97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16.52</v>
      </c>
      <c r="J10" s="34"/>
      <c r="K10" s="34"/>
      <c r="L10" s="34"/>
      <c r="M10" s="34"/>
      <c r="N10" s="34"/>
      <c r="O10" s="34"/>
      <c r="P10" s="34">
        <f>データ!P6</f>
        <v>0.03</v>
      </c>
      <c r="Q10" s="34"/>
      <c r="R10" s="34"/>
      <c r="S10" s="34"/>
      <c r="T10" s="34"/>
      <c r="U10" s="34"/>
      <c r="V10" s="34"/>
      <c r="W10" s="34">
        <f>データ!Q6</f>
        <v>100</v>
      </c>
      <c r="X10" s="34"/>
      <c r="Y10" s="34"/>
      <c r="Z10" s="34"/>
      <c r="AA10" s="34"/>
      <c r="AB10" s="34"/>
      <c r="AC10" s="34"/>
      <c r="AD10" s="41">
        <f>データ!R6</f>
        <v>3168</v>
      </c>
      <c r="AE10" s="41"/>
      <c r="AF10" s="41"/>
      <c r="AG10" s="41"/>
      <c r="AH10" s="41"/>
      <c r="AI10" s="41"/>
      <c r="AJ10" s="41"/>
      <c r="AK10" s="2"/>
      <c r="AL10" s="41">
        <f>データ!V6</f>
        <v>28</v>
      </c>
      <c r="AM10" s="41"/>
      <c r="AN10" s="41"/>
      <c r="AO10" s="41"/>
      <c r="AP10" s="41"/>
      <c r="AQ10" s="41"/>
      <c r="AR10" s="41"/>
      <c r="AS10" s="41"/>
      <c r="AT10" s="34">
        <f>データ!W6</f>
        <v>0.02</v>
      </c>
      <c r="AU10" s="34"/>
      <c r="AV10" s="34"/>
      <c r="AW10" s="34"/>
      <c r="AX10" s="34"/>
      <c r="AY10" s="34"/>
      <c r="AZ10" s="34"/>
      <c r="BA10" s="34"/>
      <c r="BB10" s="34">
        <f>データ!X6</f>
        <v>1400</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【108.79】</v>
      </c>
      <c r="F85" s="12" t="str">
        <f>データ!AT6</f>
        <v>【541.72】</v>
      </c>
      <c r="G85" s="12" t="str">
        <f>データ!BE6</f>
        <v>【77.16】</v>
      </c>
      <c r="H85" s="12" t="str">
        <f>データ!BP6</f>
        <v>【1,269.43】</v>
      </c>
      <c r="I85" s="12" t="str">
        <f>データ!CA6</f>
        <v>【32.20】</v>
      </c>
      <c r="J85" s="12" t="str">
        <f>データ!CL6</f>
        <v>【588.46】</v>
      </c>
      <c r="K85" s="12" t="str">
        <f>データ!CW6</f>
        <v>【34.07】</v>
      </c>
      <c r="L85" s="12" t="str">
        <f>データ!DH6</f>
        <v>【89.95】</v>
      </c>
      <c r="M85" s="12" t="str">
        <f>データ!DS6</f>
        <v>【36.31】</v>
      </c>
      <c r="N85" s="12" t="str">
        <f>データ!ED6</f>
        <v>【0.00】</v>
      </c>
      <c r="O85" s="12" t="str">
        <f>データ!EO6</f>
        <v>【0.00】</v>
      </c>
    </row>
  </sheetData>
  <sheetProtection algorithmName="SHA-512" hashValue="d1oQQNSeSSFXrP1po5d/lpRN9d2RGhZ3oLLQayMKCR3jNZcYTh1zCv8SWdX/9RyUqaAvAriR33Qzt6xa4V0Ndg==" saltValue="d3tE2zkKVcwzGrWecCZIj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152064</v>
      </c>
      <c r="D6" s="19">
        <f t="shared" si="3"/>
        <v>46</v>
      </c>
      <c r="E6" s="19">
        <f t="shared" si="3"/>
        <v>17</v>
      </c>
      <c r="F6" s="19">
        <f t="shared" si="3"/>
        <v>9</v>
      </c>
      <c r="G6" s="19">
        <f t="shared" si="3"/>
        <v>0</v>
      </c>
      <c r="H6" s="19" t="str">
        <f t="shared" si="3"/>
        <v>新潟県　新発田市</v>
      </c>
      <c r="I6" s="19" t="str">
        <f t="shared" si="3"/>
        <v>法適用</v>
      </c>
      <c r="J6" s="19" t="str">
        <f t="shared" si="3"/>
        <v>下水道事業</v>
      </c>
      <c r="K6" s="19" t="str">
        <f t="shared" si="3"/>
        <v>小規模集合排水処理</v>
      </c>
      <c r="L6" s="19" t="str">
        <f t="shared" si="3"/>
        <v>I3</v>
      </c>
      <c r="M6" s="19" t="str">
        <f t="shared" si="3"/>
        <v>非設置</v>
      </c>
      <c r="N6" s="20" t="str">
        <f t="shared" si="3"/>
        <v>-</v>
      </c>
      <c r="O6" s="20">
        <f t="shared" si="3"/>
        <v>16.52</v>
      </c>
      <c r="P6" s="20">
        <f t="shared" si="3"/>
        <v>0.03</v>
      </c>
      <c r="Q6" s="20">
        <f t="shared" si="3"/>
        <v>100</v>
      </c>
      <c r="R6" s="20">
        <f t="shared" si="3"/>
        <v>3168</v>
      </c>
      <c r="S6" s="20">
        <f t="shared" si="3"/>
        <v>91677</v>
      </c>
      <c r="T6" s="20">
        <f t="shared" si="3"/>
        <v>533.11</v>
      </c>
      <c r="U6" s="20">
        <f t="shared" si="3"/>
        <v>171.97</v>
      </c>
      <c r="V6" s="20">
        <f t="shared" si="3"/>
        <v>28</v>
      </c>
      <c r="W6" s="20">
        <f t="shared" si="3"/>
        <v>0.02</v>
      </c>
      <c r="X6" s="20">
        <f t="shared" si="3"/>
        <v>1400</v>
      </c>
      <c r="Y6" s="21">
        <f>IF(Y7="",NA(),Y7)</f>
        <v>100.2</v>
      </c>
      <c r="Z6" s="21">
        <f t="shared" ref="Z6:AH6" si="4">IF(Z7="",NA(),Z7)</f>
        <v>100.14</v>
      </c>
      <c r="AA6" s="21">
        <f t="shared" si="4"/>
        <v>100.15</v>
      </c>
      <c r="AB6" s="21">
        <f t="shared" si="4"/>
        <v>100.15</v>
      </c>
      <c r="AC6" s="21">
        <f t="shared" si="4"/>
        <v>100.24</v>
      </c>
      <c r="AD6" s="21">
        <f t="shared" si="4"/>
        <v>102.67</v>
      </c>
      <c r="AE6" s="21">
        <f t="shared" si="4"/>
        <v>101.01</v>
      </c>
      <c r="AF6" s="21">
        <f t="shared" si="4"/>
        <v>103.6</v>
      </c>
      <c r="AG6" s="21">
        <f t="shared" si="4"/>
        <v>99.13</v>
      </c>
      <c r="AH6" s="21">
        <f t="shared" si="4"/>
        <v>100.25</v>
      </c>
      <c r="AI6" s="20" t="str">
        <f>IF(AI7="","",IF(AI7="-","【-】","【"&amp;SUBSTITUTE(TEXT(AI7,"#,##0.00"),"-","△")&amp;"】"))</f>
        <v>【108.79】</v>
      </c>
      <c r="AJ6" s="20">
        <f>IF(AJ7="",NA(),AJ7)</f>
        <v>0</v>
      </c>
      <c r="AK6" s="20">
        <f t="shared" ref="AK6:AS6" si="5">IF(AK7="",NA(),AK7)</f>
        <v>0</v>
      </c>
      <c r="AL6" s="20">
        <f t="shared" si="5"/>
        <v>0</v>
      </c>
      <c r="AM6" s="20">
        <f t="shared" si="5"/>
        <v>0</v>
      </c>
      <c r="AN6" s="20">
        <f t="shared" si="5"/>
        <v>0</v>
      </c>
      <c r="AO6" s="21">
        <f t="shared" si="5"/>
        <v>76.88</v>
      </c>
      <c r="AP6" s="21">
        <f t="shared" si="5"/>
        <v>86.82</v>
      </c>
      <c r="AQ6" s="21">
        <f t="shared" si="5"/>
        <v>75.680000000000007</v>
      </c>
      <c r="AR6" s="21">
        <f t="shared" si="5"/>
        <v>90.92</v>
      </c>
      <c r="AS6" s="21">
        <f t="shared" si="5"/>
        <v>88.78</v>
      </c>
      <c r="AT6" s="20" t="str">
        <f>IF(AT7="","",IF(AT7="-","【-】","【"&amp;SUBSTITUTE(TEXT(AT7,"#,##0.00"),"-","△")&amp;"】"))</f>
        <v>【541.72】</v>
      </c>
      <c r="AU6" s="21">
        <f>IF(AU7="",NA(),AU7)</f>
        <v>377.44</v>
      </c>
      <c r="AV6" s="21">
        <f t="shared" ref="AV6:BD6" si="6">IF(AV7="",NA(),AV7)</f>
        <v>364.84</v>
      </c>
      <c r="AW6" s="21">
        <f t="shared" si="6"/>
        <v>407</v>
      </c>
      <c r="AX6" s="21">
        <f t="shared" si="6"/>
        <v>396.84</v>
      </c>
      <c r="AY6" s="21">
        <f t="shared" si="6"/>
        <v>384.02</v>
      </c>
      <c r="AZ6" s="21">
        <f t="shared" si="6"/>
        <v>134.56</v>
      </c>
      <c r="BA6" s="21">
        <f t="shared" si="6"/>
        <v>95.88</v>
      </c>
      <c r="BB6" s="21">
        <f t="shared" si="6"/>
        <v>120.05</v>
      </c>
      <c r="BC6" s="21">
        <f t="shared" si="6"/>
        <v>125.4</v>
      </c>
      <c r="BD6" s="21">
        <f t="shared" si="6"/>
        <v>176.02</v>
      </c>
      <c r="BE6" s="20" t="str">
        <f>IF(BE7="","",IF(BE7="-","【-】","【"&amp;SUBSTITUTE(TEXT(BE7,"#,##0.00"),"-","△")&amp;"】"))</f>
        <v>【77.16】</v>
      </c>
      <c r="BF6" s="20">
        <f>IF(BF7="",NA(),BF7)</f>
        <v>0</v>
      </c>
      <c r="BG6" s="20">
        <f t="shared" ref="BG6:BO6" si="7">IF(BG7="",NA(),BG7)</f>
        <v>0</v>
      </c>
      <c r="BH6" s="20">
        <f t="shared" si="7"/>
        <v>0</v>
      </c>
      <c r="BI6" s="20">
        <f t="shared" si="7"/>
        <v>0</v>
      </c>
      <c r="BJ6" s="20">
        <f t="shared" si="7"/>
        <v>0</v>
      </c>
      <c r="BK6" s="21">
        <f t="shared" si="7"/>
        <v>2142.63</v>
      </c>
      <c r="BL6" s="21">
        <f t="shared" si="7"/>
        <v>1577.63</v>
      </c>
      <c r="BM6" s="21">
        <f t="shared" si="7"/>
        <v>1876.1</v>
      </c>
      <c r="BN6" s="21">
        <f t="shared" si="7"/>
        <v>1967.71</v>
      </c>
      <c r="BO6" s="21">
        <f t="shared" si="7"/>
        <v>1886.22</v>
      </c>
      <c r="BP6" s="20" t="str">
        <f>IF(BP7="","",IF(BP7="-","【-】","【"&amp;SUBSTITUTE(TEXT(BP7,"#,##0.00"),"-","△")&amp;"】"))</f>
        <v>【1,269.43】</v>
      </c>
      <c r="BQ6" s="21">
        <f>IF(BQ7="",NA(),BQ7)</f>
        <v>54.35</v>
      </c>
      <c r="BR6" s="21">
        <f t="shared" ref="BR6:BZ6" si="8">IF(BR7="",NA(),BR7)</f>
        <v>88.72</v>
      </c>
      <c r="BS6" s="21">
        <f t="shared" si="8"/>
        <v>65.88</v>
      </c>
      <c r="BT6" s="21">
        <f t="shared" si="8"/>
        <v>55.11</v>
      </c>
      <c r="BU6" s="21">
        <f t="shared" si="8"/>
        <v>51.01</v>
      </c>
      <c r="BV6" s="21">
        <f t="shared" si="8"/>
        <v>75.150000000000006</v>
      </c>
      <c r="BW6" s="21">
        <f t="shared" si="8"/>
        <v>64.64</v>
      </c>
      <c r="BX6" s="21">
        <f t="shared" si="8"/>
        <v>55.95</v>
      </c>
      <c r="BY6" s="21">
        <f t="shared" si="8"/>
        <v>52.84</v>
      </c>
      <c r="BZ6" s="21">
        <f t="shared" si="8"/>
        <v>53.18</v>
      </c>
      <c r="CA6" s="20" t="str">
        <f>IF(CA7="","",IF(CA7="-","【-】","【"&amp;SUBSTITUTE(TEXT(CA7,"#,##0.00"),"-","△")&amp;"】"))</f>
        <v>【32.20】</v>
      </c>
      <c r="CB6" s="21">
        <f>IF(CB7="",NA(),CB7)</f>
        <v>288.47000000000003</v>
      </c>
      <c r="CC6" s="21">
        <f t="shared" ref="CC6:CK6" si="9">IF(CC7="",NA(),CC7)</f>
        <v>189.2</v>
      </c>
      <c r="CD6" s="21">
        <f t="shared" si="9"/>
        <v>240.63</v>
      </c>
      <c r="CE6" s="21">
        <f t="shared" si="9"/>
        <v>285.27999999999997</v>
      </c>
      <c r="CF6" s="21">
        <f t="shared" si="9"/>
        <v>310.44</v>
      </c>
      <c r="CG6" s="21">
        <f t="shared" si="9"/>
        <v>233.96</v>
      </c>
      <c r="CH6" s="21">
        <f t="shared" si="9"/>
        <v>260.88</v>
      </c>
      <c r="CI6" s="21">
        <f t="shared" si="9"/>
        <v>295.77999999999997</v>
      </c>
      <c r="CJ6" s="21">
        <f t="shared" si="9"/>
        <v>314.67</v>
      </c>
      <c r="CK6" s="21">
        <f t="shared" si="9"/>
        <v>331.24</v>
      </c>
      <c r="CL6" s="20" t="str">
        <f>IF(CL7="","",IF(CL7="-","【-】","【"&amp;SUBSTITUTE(TEXT(CL7,"#,##0.00"),"-","△")&amp;"】"))</f>
        <v>【588.46】</v>
      </c>
      <c r="CM6" s="21" t="str">
        <f>IF(CM7="",NA(),CM7)</f>
        <v>-</v>
      </c>
      <c r="CN6" s="21" t="str">
        <f t="shared" ref="CN6:CV6" si="10">IF(CN7="",NA(),CN7)</f>
        <v>-</v>
      </c>
      <c r="CO6" s="21">
        <f t="shared" si="10"/>
        <v>28.57</v>
      </c>
      <c r="CP6" s="21">
        <f t="shared" si="10"/>
        <v>28.57</v>
      </c>
      <c r="CQ6" s="21">
        <f t="shared" si="10"/>
        <v>28.57</v>
      </c>
      <c r="CR6" s="21">
        <f t="shared" si="10"/>
        <v>55.32</v>
      </c>
      <c r="CS6" s="21">
        <f t="shared" si="10"/>
        <v>63.33</v>
      </c>
      <c r="CT6" s="21">
        <f t="shared" si="10"/>
        <v>40.909999999999997</v>
      </c>
      <c r="CU6" s="21">
        <f t="shared" si="10"/>
        <v>36.36</v>
      </c>
      <c r="CV6" s="21">
        <f t="shared" si="10"/>
        <v>36.36</v>
      </c>
      <c r="CW6" s="20" t="str">
        <f>IF(CW7="","",IF(CW7="-","【-】","【"&amp;SUBSTITUTE(TEXT(CW7,"#,##0.00"),"-","△")&amp;"】"))</f>
        <v>【34.07】</v>
      </c>
      <c r="CX6" s="21">
        <f>IF(CX7="",NA(),CX7)</f>
        <v>77.78</v>
      </c>
      <c r="CY6" s="21">
        <f t="shared" ref="CY6:DG6" si="11">IF(CY7="",NA(),CY7)</f>
        <v>77.78</v>
      </c>
      <c r="CZ6" s="21">
        <f t="shared" si="11"/>
        <v>76.92</v>
      </c>
      <c r="DA6" s="21">
        <f t="shared" si="11"/>
        <v>76.92</v>
      </c>
      <c r="DB6" s="21">
        <f t="shared" si="11"/>
        <v>78.569999999999993</v>
      </c>
      <c r="DC6" s="21">
        <f t="shared" si="11"/>
        <v>83.94</v>
      </c>
      <c r="DD6" s="21">
        <f t="shared" si="11"/>
        <v>82.35</v>
      </c>
      <c r="DE6" s="21">
        <f t="shared" si="11"/>
        <v>83.51</v>
      </c>
      <c r="DF6" s="21">
        <f t="shared" si="11"/>
        <v>82.22</v>
      </c>
      <c r="DG6" s="21">
        <f t="shared" si="11"/>
        <v>83.33</v>
      </c>
      <c r="DH6" s="20" t="str">
        <f>IF(DH7="","",IF(DH7="-","【-】","【"&amp;SUBSTITUTE(TEXT(DH7,"#,##0.00"),"-","△")&amp;"】"))</f>
        <v>【89.95】</v>
      </c>
      <c r="DI6" s="21">
        <f>IF(DI7="",NA(),DI7)</f>
        <v>7.43</v>
      </c>
      <c r="DJ6" s="21">
        <f t="shared" ref="DJ6:DR6" si="12">IF(DJ7="",NA(),DJ7)</f>
        <v>11.12</v>
      </c>
      <c r="DK6" s="21">
        <f t="shared" si="12"/>
        <v>14.78</v>
      </c>
      <c r="DL6" s="21">
        <f t="shared" si="12"/>
        <v>18.440000000000001</v>
      </c>
      <c r="DM6" s="21">
        <f t="shared" si="12"/>
        <v>22.1</v>
      </c>
      <c r="DN6" s="21">
        <f t="shared" si="12"/>
        <v>24.73</v>
      </c>
      <c r="DO6" s="21">
        <f t="shared" si="12"/>
        <v>18.46</v>
      </c>
      <c r="DP6" s="21">
        <f t="shared" si="12"/>
        <v>21.65</v>
      </c>
      <c r="DQ6" s="21">
        <f t="shared" si="12"/>
        <v>24.81</v>
      </c>
      <c r="DR6" s="21">
        <f t="shared" si="12"/>
        <v>28</v>
      </c>
      <c r="DS6" s="20" t="str">
        <f>IF(DS7="","",IF(DS7="-","【-】","【"&amp;SUBSTITUTE(TEXT(DS7,"#,##0.00"),"-","△")&amp;"】"))</f>
        <v>【36.31】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8" s="22" customFormat="1" x14ac:dyDescent="0.2">
      <c r="A7" s="14"/>
      <c r="B7" s="23">
        <v>2024</v>
      </c>
      <c r="C7" s="23">
        <v>152064</v>
      </c>
      <c r="D7" s="23">
        <v>46</v>
      </c>
      <c r="E7" s="23">
        <v>17</v>
      </c>
      <c r="F7" s="23">
        <v>9</v>
      </c>
      <c r="G7" s="23">
        <v>0</v>
      </c>
      <c r="H7" s="23" t="s">
        <v>96</v>
      </c>
      <c r="I7" s="23" t="s">
        <v>97</v>
      </c>
      <c r="J7" s="23" t="s">
        <v>98</v>
      </c>
      <c r="K7" s="23" t="s">
        <v>99</v>
      </c>
      <c r="L7" s="23" t="s">
        <v>100</v>
      </c>
      <c r="M7" s="23" t="s">
        <v>101</v>
      </c>
      <c r="N7" s="24" t="s">
        <v>102</v>
      </c>
      <c r="O7" s="24">
        <v>16.52</v>
      </c>
      <c r="P7" s="24">
        <v>0.03</v>
      </c>
      <c r="Q7" s="24">
        <v>100</v>
      </c>
      <c r="R7" s="24">
        <v>3168</v>
      </c>
      <c r="S7" s="24">
        <v>91677</v>
      </c>
      <c r="T7" s="24">
        <v>533.11</v>
      </c>
      <c r="U7" s="24">
        <v>171.97</v>
      </c>
      <c r="V7" s="24">
        <v>28</v>
      </c>
      <c r="W7" s="24">
        <v>0.02</v>
      </c>
      <c r="X7" s="24">
        <v>1400</v>
      </c>
      <c r="Y7" s="24">
        <v>100.2</v>
      </c>
      <c r="Z7" s="24">
        <v>100.14</v>
      </c>
      <c r="AA7" s="24">
        <v>100.15</v>
      </c>
      <c r="AB7" s="24">
        <v>100.15</v>
      </c>
      <c r="AC7" s="24">
        <v>100.24</v>
      </c>
      <c r="AD7" s="24">
        <v>102.67</v>
      </c>
      <c r="AE7" s="24">
        <v>101.01</v>
      </c>
      <c r="AF7" s="24">
        <v>103.6</v>
      </c>
      <c r="AG7" s="24">
        <v>99.13</v>
      </c>
      <c r="AH7" s="24">
        <v>100.25</v>
      </c>
      <c r="AI7" s="24">
        <v>108.79</v>
      </c>
      <c r="AJ7" s="24">
        <v>0</v>
      </c>
      <c r="AK7" s="24">
        <v>0</v>
      </c>
      <c r="AL7" s="24">
        <v>0</v>
      </c>
      <c r="AM7" s="24">
        <v>0</v>
      </c>
      <c r="AN7" s="24">
        <v>0</v>
      </c>
      <c r="AO7" s="24">
        <v>76.88</v>
      </c>
      <c r="AP7" s="24">
        <v>86.82</v>
      </c>
      <c r="AQ7" s="24">
        <v>75.680000000000007</v>
      </c>
      <c r="AR7" s="24">
        <v>90.92</v>
      </c>
      <c r="AS7" s="24">
        <v>88.78</v>
      </c>
      <c r="AT7" s="24">
        <v>541.72</v>
      </c>
      <c r="AU7" s="24">
        <v>377.44</v>
      </c>
      <c r="AV7" s="24">
        <v>364.84</v>
      </c>
      <c r="AW7" s="24">
        <v>407</v>
      </c>
      <c r="AX7" s="24">
        <v>396.84</v>
      </c>
      <c r="AY7" s="24">
        <v>384.02</v>
      </c>
      <c r="AZ7" s="24">
        <v>134.56</v>
      </c>
      <c r="BA7" s="24">
        <v>95.88</v>
      </c>
      <c r="BB7" s="24">
        <v>120.05</v>
      </c>
      <c r="BC7" s="24">
        <v>125.4</v>
      </c>
      <c r="BD7" s="24">
        <v>176.02</v>
      </c>
      <c r="BE7" s="24">
        <v>77.16</v>
      </c>
      <c r="BF7" s="24">
        <v>0</v>
      </c>
      <c r="BG7" s="24">
        <v>0</v>
      </c>
      <c r="BH7" s="24">
        <v>0</v>
      </c>
      <c r="BI7" s="24">
        <v>0</v>
      </c>
      <c r="BJ7" s="24">
        <v>0</v>
      </c>
      <c r="BK7" s="24">
        <v>2142.63</v>
      </c>
      <c r="BL7" s="24">
        <v>1577.63</v>
      </c>
      <c r="BM7" s="24">
        <v>1876.1</v>
      </c>
      <c r="BN7" s="24">
        <v>1967.71</v>
      </c>
      <c r="BO7" s="24">
        <v>1886.22</v>
      </c>
      <c r="BP7" s="24">
        <v>1269.43</v>
      </c>
      <c r="BQ7" s="24">
        <v>54.35</v>
      </c>
      <c r="BR7" s="24">
        <v>88.72</v>
      </c>
      <c r="BS7" s="24">
        <v>65.88</v>
      </c>
      <c r="BT7" s="24">
        <v>55.11</v>
      </c>
      <c r="BU7" s="24">
        <v>51.01</v>
      </c>
      <c r="BV7" s="24">
        <v>75.150000000000006</v>
      </c>
      <c r="BW7" s="24">
        <v>64.64</v>
      </c>
      <c r="BX7" s="24">
        <v>55.95</v>
      </c>
      <c r="BY7" s="24">
        <v>52.84</v>
      </c>
      <c r="BZ7" s="24">
        <v>53.18</v>
      </c>
      <c r="CA7" s="24">
        <v>32.200000000000003</v>
      </c>
      <c r="CB7" s="24">
        <v>288.47000000000003</v>
      </c>
      <c r="CC7" s="24">
        <v>189.2</v>
      </c>
      <c r="CD7" s="24">
        <v>240.63</v>
      </c>
      <c r="CE7" s="24">
        <v>285.27999999999997</v>
      </c>
      <c r="CF7" s="24">
        <v>310.44</v>
      </c>
      <c r="CG7" s="24">
        <v>233.96</v>
      </c>
      <c r="CH7" s="24">
        <v>260.88</v>
      </c>
      <c r="CI7" s="24">
        <v>295.77999999999997</v>
      </c>
      <c r="CJ7" s="24">
        <v>314.67</v>
      </c>
      <c r="CK7" s="24">
        <v>331.24</v>
      </c>
      <c r="CL7" s="24">
        <v>588.46</v>
      </c>
      <c r="CM7" s="24" t="s">
        <v>102</v>
      </c>
      <c r="CN7" s="24" t="s">
        <v>102</v>
      </c>
      <c r="CO7" s="24">
        <v>28.57</v>
      </c>
      <c r="CP7" s="24">
        <v>28.57</v>
      </c>
      <c r="CQ7" s="24">
        <v>28.57</v>
      </c>
      <c r="CR7" s="24">
        <v>55.32</v>
      </c>
      <c r="CS7" s="24">
        <v>63.33</v>
      </c>
      <c r="CT7" s="24">
        <v>40.909999999999997</v>
      </c>
      <c r="CU7" s="24">
        <v>36.36</v>
      </c>
      <c r="CV7" s="24">
        <v>36.36</v>
      </c>
      <c r="CW7" s="24">
        <v>34.07</v>
      </c>
      <c r="CX7" s="24">
        <v>77.78</v>
      </c>
      <c r="CY7" s="24">
        <v>77.78</v>
      </c>
      <c r="CZ7" s="24">
        <v>76.92</v>
      </c>
      <c r="DA7" s="24">
        <v>76.92</v>
      </c>
      <c r="DB7" s="24">
        <v>78.569999999999993</v>
      </c>
      <c r="DC7" s="24">
        <v>83.94</v>
      </c>
      <c r="DD7" s="24">
        <v>82.35</v>
      </c>
      <c r="DE7" s="24">
        <v>83.51</v>
      </c>
      <c r="DF7" s="24">
        <v>82.22</v>
      </c>
      <c r="DG7" s="24">
        <v>83.33</v>
      </c>
      <c r="DH7" s="24">
        <v>89.95</v>
      </c>
      <c r="DI7" s="24">
        <v>7.43</v>
      </c>
      <c r="DJ7" s="24">
        <v>11.12</v>
      </c>
      <c r="DK7" s="24">
        <v>14.78</v>
      </c>
      <c r="DL7" s="24">
        <v>18.440000000000001</v>
      </c>
      <c r="DM7" s="24">
        <v>22.1</v>
      </c>
      <c r="DN7" s="24">
        <v>24.73</v>
      </c>
      <c r="DO7" s="24">
        <v>18.46</v>
      </c>
      <c r="DP7" s="24">
        <v>21.65</v>
      </c>
      <c r="DQ7" s="24">
        <v>24.81</v>
      </c>
      <c r="DR7" s="24">
        <v>28</v>
      </c>
      <c r="DS7" s="24">
        <v>36.31</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v>
      </c>
      <c r="EK7" s="24">
        <v>0</v>
      </c>
      <c r="EL7" s="24">
        <v>0</v>
      </c>
      <c r="EM7" s="24">
        <v>0</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水島　祐介</dc:creator>
  <cp:lastModifiedBy>水島　祐介</cp:lastModifiedBy>
  <cp:lastPrinted>2026-02-19T02:17:51Z</cp:lastPrinted>
  <dcterms:created xsi:type="dcterms:W3CDTF">2026-02-19T01:10:47Z</dcterms:created>
  <dcterms:modified xsi:type="dcterms:W3CDTF">2026-02-19T02:27:16Z</dcterms:modified>
</cp:coreProperties>
</file>