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mofilesv\share\020.各課共有フォルダ\1600.上下水道課\20.庶務係\水道フォルダ\14 決算\06_R6決算\08R6決算経営比較分析表\提出用\"/>
    </mc:Choice>
  </mc:AlternateContent>
  <xr:revisionPtr revIDLastSave="0" documentId="13_ncr:1_{A8679A82-71D4-4B2B-8353-019C8347B8D4}" xr6:coauthVersionLast="47" xr6:coauthVersionMax="47" xr10:uidLastSave="{00000000-0000-0000-0000-000000000000}"/>
  <workbookProtection workbookAlgorithmName="SHA-512" workbookHashValue="buTBVSll9pQ39+vqS5PYNVC2jxxSQRxwyZGZS6b6W4ri/b4lhLvi9Qht2UM7tHZjTidJsgqeCHOabxmniAEGKA==" workbookSaltValue="fByIjsByFsJefI8MftVKr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P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<sst xmlns="http://schemas.openxmlformats.org/spreadsheetml/2006/main" count="228" uniqueCount="112">
  <si>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</si>
  <si>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</si>
  <si>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</si>
  <si>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</si>
  <si>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</si>
  <si>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</si>
  <si>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</si>
  <si>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</si>
  <si>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</si>
  <si>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</si>
  <si>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</si>
  <si>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</si>
  <si>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</si>
  <si>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</si>
  <si>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</si>
  <si>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</si>
  <si>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</si>
  <si>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</si>
  <si>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</si>
  <si>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</si>
  <si>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</si>
  <si>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</si>
  <si>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</si>
  <si>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</si>
  <si>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</si>
  <si>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</si>
  <si>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</si>
  <si>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</si>
  <si>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</si>
  <si>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</si>
  <si>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</si>
  <si>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</si>
  <si>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</si>
  <si>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</si>
  <si>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</si>
  <si>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</si>
  <si>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</si>
  <si>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</si>
  <si>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</si>
  <si>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</si>
  <si>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</si>
  <si>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</si>
  <si>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</si>
  <si>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</si>
  <si>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</si>
  <si>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</si>
  <si>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</si>
  <si>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</si>
  <si>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</si>
  <si>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</si>
  <si>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</si>
  <si>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</si>
  <si>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</si>
  <si>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</si>
  <si>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</si>
  <si>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</si>
  <si>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</si>
  <si>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</si>
  <si>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</si>
  <si>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</si>
  <si>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</si>
  <si>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</si>
  <si>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</si>
  <si>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</si>
  <si>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</si>
  <si>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</si>
  <si>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</si>
  <si>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</si>
  <si>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</si>
  <si>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</si>
  <si>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</si>
  <si>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</si>
  <si>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</si>
  <si>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</si>
  <si>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</si>
  <si>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</si>
  <si>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</si>
  <si>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</si>
  <si>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</si>
  <si>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</si>
  <si>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</si>
  <si>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</si>
  <si>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</si>
  <si>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</si>
  <si>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</si>
  <si>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</si>
  <si>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</si>
  <si>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</si>
  <si>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</si>
  <si>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</si>
  <si>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</si>
  <si>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</si>
  <si>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</si>
  <si>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加茂市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</si>
  <si>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</si>
  <si>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</si>
  <si>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</si>
  <si>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</si>
  <si>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</si>
  <si>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</si>
  <si>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</si>
  <si>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</si>
  <si>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</si>
  <si>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</si>
  <si>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</si>
  <si>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</si>
  <si>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</si>
  <si>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</si>
  <si>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</si>
  <si>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６年度は管路更新延長の増加により管路更新率が令和５年度から0.1ポイント上昇したが、有形固定資産減価償却率、管路経年化率のいずれも類似団体平均値より高い。それらの数値は年々増加傾向にあることからも、水道施設の老朽化が進行していることがうかがえる。施設更新のための財源を確保しながら、計画的で効率的な更新事業に取り組む必要がある。</t>
    <rPh sb="1" eb="3">
      <t>レイワ</t>
    </rPh>
    <rPh sb="4" eb="6">
      <t>ネンド</t>
    </rPh>
    <rPh sb="7" eb="9">
      <t>カンロ</t>
    </rPh>
    <rPh sb="9" eb="11">
      <t>コウシン</t>
    </rPh>
    <rPh sb="11" eb="13">
      <t>エンチョウ</t>
    </rPh>
    <rPh sb="14" eb="16">
      <t>ゾウカ</t>
    </rPh>
    <rPh sb="19" eb="24">
      <t>カンロコウシンリツ</t>
    </rPh>
    <rPh sb="25" eb="27">
      <t>レイワ</t>
    </rPh>
    <rPh sb="28" eb="30">
      <t>ネンド</t>
    </rPh>
    <rPh sb="39" eb="41">
      <t>ジョウショウ</t>
    </rPh>
    <phoneticPr fontId="4"/>
  </si>
  <si>
    <t>　給水人口の減や節水機器の普及等により給水収益の減少が見込まれる中で、老朽化した水道施設に対して必要な更新を行っていかなければならない。
　今後は、アセットマネジメントを基に中長期的な更新需要や財政収支について整理したうえで、優先順位をつけながら更新を実施し、持続可能な水道事業経営を目指す。</t>
    <rPh sb="1" eb="5">
      <t>キュウスイジンコウ</t>
    </rPh>
    <rPh sb="6" eb="7">
      <t>ゲン</t>
    </rPh>
    <rPh sb="8" eb="12">
      <t>セッスイキキ</t>
    </rPh>
    <rPh sb="13" eb="15">
      <t>フキュウ</t>
    </rPh>
    <rPh sb="15" eb="16">
      <t>トウ</t>
    </rPh>
    <rPh sb="19" eb="23">
      <t>キュウスイシュウエキ</t>
    </rPh>
    <rPh sb="24" eb="26">
      <t>ゲンショウ</t>
    </rPh>
    <rPh sb="27" eb="29">
      <t>ミコ</t>
    </rPh>
    <rPh sb="32" eb="33">
      <t>ナカ</t>
    </rPh>
    <rPh sb="35" eb="38">
      <t>ロウキュウカ</t>
    </rPh>
    <rPh sb="40" eb="44">
      <t>スイドウシセツ</t>
    </rPh>
    <rPh sb="45" eb="46">
      <t>タイ</t>
    </rPh>
    <rPh sb="48" eb="50">
      <t>ヒツヨウ</t>
    </rPh>
    <rPh sb="51" eb="53">
      <t>コウシン</t>
    </rPh>
    <rPh sb="54" eb="55">
      <t>オコナ</t>
    </rPh>
    <rPh sb="70" eb="72">
      <t>コンゴ</t>
    </rPh>
    <rPh sb="85" eb="86">
      <t>モト</t>
    </rPh>
    <rPh sb="87" eb="91">
      <t>チュウチョウキテキ</t>
    </rPh>
    <rPh sb="92" eb="96">
      <t>コウシンジュヨウ</t>
    </rPh>
    <rPh sb="97" eb="101">
      <t>ザイセイシュウシ</t>
    </rPh>
    <rPh sb="105" eb="107">
      <t>セイリ</t>
    </rPh>
    <rPh sb="113" eb="117">
      <t>ユウセンジュンイ</t>
    </rPh>
    <rPh sb="123" eb="125">
      <t>コウシン</t>
    </rPh>
    <rPh sb="126" eb="128">
      <t>ジッシ</t>
    </rPh>
    <rPh sb="130" eb="134">
      <t>ジゾクカノウ</t>
    </rPh>
    <rPh sb="135" eb="139">
      <t>スイドウジギョウ</t>
    </rPh>
    <rPh sb="139" eb="141">
      <t>ケイエイ</t>
    </rPh>
    <rPh sb="142" eb="144">
      <t>メザ</t>
    </rPh>
    <phoneticPr fontId="4"/>
  </si>
  <si>
    <t>　令和５年８月の料金改定により給水収益が増加したため、いくつかの指標が良化した。
　経常収支比率は100％を超えており、類似団体平均値を上回っている。
　累積欠損金比率については依然として類似団体平均値とは乖離している状態であるが、令和４年度から17.6ポイント程度低下しており、大幅な改善が見られる。なお令和５年度は基本料金減免事業を行った関係で数値が高く出ている。
　流動比率は100％を上回り、また年々上昇しているものの、いまだ類似団体平均値を下回っている状態である。これは当座資金が少ないことに要因がある。
　料金回収率は100％を超え、類似団体平均値よりも高い水準である。ここでも令和５年度については基本料金減免事業実施のため、数値が低くなっている。
　有収率は70％を割っており、令和５年度から２ポイント程度低下している。引き続き老朽管更新や漏水調査等の漏水対策が必要である。</t>
    <rPh sb="1" eb="3">
      <t>レイワ</t>
    </rPh>
    <rPh sb="4" eb="5">
      <t>ネン</t>
    </rPh>
    <rPh sb="6" eb="7">
      <t>ガツ</t>
    </rPh>
    <rPh sb="8" eb="12">
      <t>リョウキンカイテイ</t>
    </rPh>
    <rPh sb="15" eb="19">
      <t>キュウスイシュウエキ</t>
    </rPh>
    <rPh sb="20" eb="22">
      <t>ゾウカ</t>
    </rPh>
    <rPh sb="32" eb="34">
      <t>シヒョウ</t>
    </rPh>
    <rPh sb="35" eb="37">
      <t>リョウカ</t>
    </rPh>
    <rPh sb="42" eb="48">
      <t>ケイジョウシュウシヒリツ</t>
    </rPh>
    <rPh sb="54" eb="55">
      <t>コ</t>
    </rPh>
    <rPh sb="60" eb="64">
      <t>ルイジダンタイ</t>
    </rPh>
    <rPh sb="64" eb="67">
      <t>ヘイキンチ</t>
    </rPh>
    <rPh sb="68" eb="70">
      <t>ウワマワ</t>
    </rPh>
    <rPh sb="116" eb="118">
      <t>レイワ</t>
    </rPh>
    <rPh sb="119" eb="121">
      <t>ネンド</t>
    </rPh>
    <rPh sb="131" eb="133">
      <t>テイド</t>
    </rPh>
    <rPh sb="133" eb="135">
      <t>テイカ</t>
    </rPh>
    <rPh sb="140" eb="142">
      <t>オオハバ</t>
    </rPh>
    <rPh sb="143" eb="145">
      <t>カイゼン</t>
    </rPh>
    <rPh sb="146" eb="147">
      <t>ミ</t>
    </rPh>
    <rPh sb="153" eb="155">
      <t>レイワ</t>
    </rPh>
    <rPh sb="156" eb="158">
      <t>ネンド</t>
    </rPh>
    <rPh sb="159" eb="163">
      <t>キホンリョウキン</t>
    </rPh>
    <rPh sb="163" eb="167">
      <t>ゲンメンジギョウ</t>
    </rPh>
    <rPh sb="168" eb="169">
      <t>オコナ</t>
    </rPh>
    <rPh sb="171" eb="173">
      <t>カンケイ</t>
    </rPh>
    <rPh sb="174" eb="176">
      <t>スウチ</t>
    </rPh>
    <rPh sb="177" eb="178">
      <t>タカ</t>
    </rPh>
    <rPh sb="179" eb="180">
      <t>デ</t>
    </rPh>
    <rPh sb="186" eb="190">
      <t>リュウドウヒリツ</t>
    </rPh>
    <rPh sb="196" eb="198">
      <t>ウワマワ</t>
    </rPh>
    <rPh sb="202" eb="204">
      <t>ネンネン</t>
    </rPh>
    <rPh sb="204" eb="206">
      <t>ジョウショウ</t>
    </rPh>
    <rPh sb="217" eb="221">
      <t>ルイジダンタイ</t>
    </rPh>
    <rPh sb="221" eb="224">
      <t>ヘイキンチ</t>
    </rPh>
    <rPh sb="225" eb="227">
      <t>シタマワ</t>
    </rPh>
    <rPh sb="231" eb="233">
      <t>ジョウタイ</t>
    </rPh>
    <rPh sb="240" eb="244">
      <t>トウザシキン</t>
    </rPh>
    <rPh sb="245" eb="246">
      <t>スク</t>
    </rPh>
    <rPh sb="251" eb="253">
      <t>ヨウイン</t>
    </rPh>
    <rPh sb="259" eb="264">
      <t>リョウキンカイシュウリツ</t>
    </rPh>
    <rPh sb="270" eb="271">
      <t>コ</t>
    </rPh>
    <rPh sb="273" eb="277">
      <t>ルイジダンタイ</t>
    </rPh>
    <rPh sb="277" eb="280">
      <t>ヘイキンチ</t>
    </rPh>
    <rPh sb="283" eb="284">
      <t>タカ</t>
    </rPh>
    <rPh sb="285" eb="287">
      <t>スイジュン</t>
    </rPh>
    <rPh sb="295" eb="297">
      <t>レイワ</t>
    </rPh>
    <rPh sb="298" eb="300">
      <t>ネンド</t>
    </rPh>
    <rPh sb="305" eb="309">
      <t>キホンリョウキン</t>
    </rPh>
    <rPh sb="309" eb="311">
      <t>ゲンメン</t>
    </rPh>
    <rPh sb="311" eb="313">
      <t>ジギョウ</t>
    </rPh>
    <rPh sb="313" eb="315">
      <t>ジッシ</t>
    </rPh>
    <rPh sb="319" eb="321">
      <t>スウチ</t>
    </rPh>
    <rPh sb="322" eb="323">
      <t>ヒク</t>
    </rPh>
    <rPh sb="332" eb="335">
      <t>ユウシュウリツ</t>
    </rPh>
    <rPh sb="340" eb="341">
      <t>ワ</t>
    </rPh>
    <rPh sb="346" eb="348">
      <t>レイワ</t>
    </rPh>
    <rPh sb="349" eb="351">
      <t>ネンド</t>
    </rPh>
    <rPh sb="358" eb="360">
      <t>テイド</t>
    </rPh>
    <rPh sb="360" eb="362">
      <t>テイカ</t>
    </rPh>
    <rPh sb="367" eb="368">
      <t>ヒ</t>
    </rPh>
    <rPh sb="369" eb="370">
      <t>ツヅ</t>
    </rPh>
    <rPh sb="371" eb="374">
      <t>ロウキュウカン</t>
    </rPh>
    <rPh sb="374" eb="376">
      <t>コウシン</t>
    </rPh>
    <rPh sb="377" eb="381">
      <t>ロウスイチョウサ</t>
    </rPh>
    <rPh sb="381" eb="382">
      <t>トウ</t>
    </rPh>
    <rPh sb="383" eb="387">
      <t>ロウスイタイサク</t>
    </rPh>
    <rPh sb="388" eb="3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</si>
</sst>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0.11</c:v>
                </c:pt>
                <c:pt idx="1">
                  <c:v>0.14000000000000001</c:v>
                </c:pt>
                <c:pt idx="2">
                  <c:v>0.25</c:v>
                </c:pt>
                <c:pt idx="3">
                  <c:v>0.24</c:v>
                </c:pt>
                <c:pt idx="4">
                  <c:v>0.34</c:v>
                </c:pt>
              </c:numCache>
            </c:numRef>
          </c:val>
          <c:extLst>
            <c:ext xmlns:c16="http://schemas.microsoft.com/office/drawing/2014/chart" uri="{C3380CC4-5D6E-409C-BE32-E72D297353CC}">
              <c16:uniqueId val="{00000000-EA36-4507-829C-858F1F69FE7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A36-4507-829C-858F1F69FE7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65.06</c:v>
                </c:pt>
                <c:pt idx="1">
                  <c:v>64.14</c:v>
                </c:pt>
                <c:pt idx="2">
                  <c:v>62.72</c:v>
                </c:pt>
                <c:pt idx="3">
                  <c:v>61.74</c:v>
                </c:pt>
                <c:pt idx="4">
                  <c:v>61.66</c:v>
                </c:pt>
              </c:numCache>
            </c:numRef>
          </c:val>
          <c:extLst>
            <c:ext xmlns:c16="http://schemas.microsoft.com/office/drawing/2014/chart" uri="{C3380CC4-5D6E-409C-BE32-E72D297353CC}">
              <c16:uniqueId val="{00000000-3390-4DE4-AA9F-E4B6E49322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390-4DE4-AA9F-E4B6E49322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68.930000000000007</c:v>
                </c:pt>
                <c:pt idx="1">
                  <c:v>69.38</c:v>
                </c:pt>
                <c:pt idx="2">
                  <c:v>69.45</c:v>
                </c:pt>
                <c:pt idx="3">
                  <c:v>68.48</c:v>
                </c:pt>
                <c:pt idx="4">
                  <c:v>66.53</c:v>
                </c:pt>
              </c:numCache>
            </c:numRef>
          </c:val>
          <c:extLst>
            <c:ext xmlns:c16="http://schemas.microsoft.com/office/drawing/2014/chart" uri="{C3380CC4-5D6E-409C-BE32-E72D297353CC}">
              <c16:uniqueId val="{00000000-C463-47B2-9BAE-694269225E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463-47B2-9BAE-694269225E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107.49</c:v>
                </c:pt>
                <c:pt idx="1">
                  <c:v>110.39</c:v>
                </c:pt>
                <c:pt idx="2">
                  <c:v>101.73</c:v>
                </c:pt>
                <c:pt idx="3">
                  <c:v>103.44</c:v>
                </c:pt>
                <c:pt idx="4">
                  <c:v>109.66</c:v>
                </c:pt>
              </c:numCache>
            </c:numRef>
          </c:val>
          <c:extLst>
            <c:ext xmlns:c16="http://schemas.microsoft.com/office/drawing/2014/chart" uri="{C3380CC4-5D6E-409C-BE32-E72D297353CC}">
              <c16:uniqueId val="{00000000-8634-47D8-ADC1-A2366E4D81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634-47D8-ADC1-A2366E4D81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63.84</c:v>
                </c:pt>
                <c:pt idx="1">
                  <c:v>65.489999999999995</c:v>
                </c:pt>
                <c:pt idx="2">
                  <c:v>66.84</c:v>
                </c:pt>
                <c:pt idx="3">
                  <c:v>68.13</c:v>
                </c:pt>
                <c:pt idx="4">
                  <c:v>69.03</c:v>
                </c:pt>
              </c:numCache>
            </c:numRef>
          </c:val>
          <c:extLst>
            <c:ext xmlns:c16="http://schemas.microsoft.com/office/drawing/2014/chart" uri="{C3380CC4-5D6E-409C-BE32-E72D297353CC}">
              <c16:uniqueId val="{00000000-41F4-48A6-9169-9C4423D14E7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1F4-48A6-9169-9C4423D14E7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34.85</c:v>
                </c:pt>
                <c:pt idx="1">
                  <c:v>34.86</c:v>
                </c:pt>
                <c:pt idx="2">
                  <c:v>34.840000000000003</c:v>
                </c:pt>
                <c:pt idx="3">
                  <c:v>38.33</c:v>
                </c:pt>
                <c:pt idx="4">
                  <c:v>39.78</c:v>
                </c:pt>
              </c:numCache>
            </c:numRef>
          </c:val>
          <c:extLst>
            <c:ext xmlns:c16="http://schemas.microsoft.com/office/drawing/2014/chart" uri="{C3380CC4-5D6E-409C-BE32-E72D297353CC}">
              <c16:uniqueId val="{00000000-145B-4122-B23D-FBFE2B41E1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45B-4122-B23D-FBFE2B41E1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67.31</c:v>
                </c:pt>
                <c:pt idx="1">
                  <c:v>53.57</c:v>
                </c:pt>
                <c:pt idx="2">
                  <c:v>53.29</c:v>
                </c:pt>
                <c:pt idx="3">
                  <c:v>58.63</c:v>
                </c:pt>
                <c:pt idx="4">
                  <c:v>35.65</c:v>
                </c:pt>
              </c:numCache>
            </c:numRef>
          </c:val>
          <c:extLst>
            <c:ext xmlns:c16="http://schemas.microsoft.com/office/drawing/2014/chart" uri="{C3380CC4-5D6E-409C-BE32-E72D297353CC}">
              <c16:uniqueId val="{00000000-B01B-4491-AA1C-802873DF99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01B-4491-AA1C-802873DF99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82.43</c:v>
                </c:pt>
                <c:pt idx="1">
                  <c:v>98.82</c:v>
                </c:pt>
                <c:pt idx="2">
                  <c:v>111.53</c:v>
                </c:pt>
                <c:pt idx="3">
                  <c:v>149.30000000000001</c:v>
                </c:pt>
                <c:pt idx="4">
                  <c:v>239.48</c:v>
                </c:pt>
              </c:numCache>
            </c:numRef>
          </c:val>
          <c:extLst>
            <c:ext xmlns:c16="http://schemas.microsoft.com/office/drawing/2014/chart" uri="{C3380CC4-5D6E-409C-BE32-E72D297353CC}">
              <c16:uniqueId val="{00000000-35B1-43E9-B2C5-10CE8AAC10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35B1-43E9-B2C5-10CE8AAC10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185.76</c:v>
                </c:pt>
                <c:pt idx="1">
                  <c:v>157.29</c:v>
                </c:pt>
                <c:pt idx="2">
                  <c:v>148.94999999999999</c:v>
                </c:pt>
                <c:pt idx="3">
                  <c:v>173.25</c:v>
                </c:pt>
                <c:pt idx="4">
                  <c:v>143.53</c:v>
                </c:pt>
              </c:numCache>
            </c:numRef>
          </c:val>
          <c:extLst>
            <c:ext xmlns:c16="http://schemas.microsoft.com/office/drawing/2014/chart" uri="{C3380CC4-5D6E-409C-BE32-E72D297353CC}">
              <c16:uniqueId val="{00000000-75DF-4976-9F11-C6DFBBDF30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5DF-4976-9F11-C6DFBBDF30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105.7</c:v>
                </c:pt>
                <c:pt idx="1">
                  <c:v>109.51</c:v>
                </c:pt>
                <c:pt idx="2">
                  <c:v>98.42</c:v>
                </c:pt>
                <c:pt idx="3">
                  <c:v>81.55</c:v>
                </c:pt>
                <c:pt idx="4">
                  <c:v>108.61</c:v>
                </c:pt>
              </c:numCache>
            </c:numRef>
          </c:val>
          <c:extLst>
            <c:ext xmlns:c16="http://schemas.microsoft.com/office/drawing/2014/chart" uri="{C3380CC4-5D6E-409C-BE32-E72D297353CC}">
              <c16:uniqueId val="{00000000-2C58-46D3-A0A0-2B3625BD99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C58-46D3-A0A0-2B3625BD99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116.4</c:v>
                </c:pt>
                <c:pt idx="1">
                  <c:v>117.74</c:v>
                </c:pt>
                <c:pt idx="2">
                  <c:v>130.15</c:v>
                </c:pt>
                <c:pt idx="3">
                  <c:v>135.38999999999999</c:v>
                </c:pt>
                <c:pt idx="4">
                  <c:v>134.79</c:v>
                </c:pt>
              </c:numCache>
            </c:numRef>
          </c:val>
          <c:extLst>
            <c:ext xmlns:c16="http://schemas.microsoft.com/office/drawing/2014/chart" uri="{C3380CC4-5D6E-409C-BE32-E72D297353CC}">
              <c16:uniqueId val="{00000000-C192-4520-887D-4550A20EAE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C192-4520-887D-4550A20EAE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T5" sqref="T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加茂市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24079</v>
      </c>
      <c r="AM8" s="58"/>
      <c r="AN8" s="58"/>
      <c r="AO8" s="58"/>
      <c r="AP8" s="58"/>
      <c r="AQ8" s="58"/>
      <c r="AR8" s="58"/>
      <c r="AS8" s="58"/>
      <c r="AT8" s="55">
        <f>データ!$S$6</f>
        <v>133.72</v>
      </c>
      <c r="AU8" s="56"/>
      <c r="AV8" s="56"/>
      <c r="AW8" s="56"/>
      <c r="AX8" s="56"/>
      <c r="AY8" s="56"/>
      <c r="AZ8" s="56"/>
      <c r="BA8" s="56"/>
      <c r="BB8" s="45">
        <f>データ!$T$6</f>
        <v>180.07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73.739999999999995</v>
      </c>
      <c r="J10" s="56"/>
      <c r="K10" s="56"/>
      <c r="L10" s="56"/>
      <c r="M10" s="56"/>
      <c r="N10" s="56"/>
      <c r="O10" s="57"/>
      <c r="P10" s="45">
        <f>データ!$P$6</f>
        <v>99.6</v>
      </c>
      <c r="Q10" s="45"/>
      <c r="R10" s="45"/>
      <c r="S10" s="45"/>
      <c r="T10" s="45"/>
      <c r="U10" s="45"/>
      <c r="V10" s="45"/>
      <c r="W10" s="58">
        <f>データ!$Q$6</f>
        <v>3168</v>
      </c>
      <c r="X10" s="58"/>
      <c r="Y10" s="58"/>
      <c r="Z10" s="58"/>
      <c r="AA10" s="58"/>
      <c r="AB10" s="58"/>
      <c r="AC10" s="58"/>
      <c r="AD10" s="2"/>
      <c r="AE10" s="2"/>
      <c r="AF10" s="2"/>
      <c r="AG10" s="2"/>
      <c r="AH10" s="2"/>
      <c r="AI10" s="2"/>
      <c r="AJ10" s="2"/>
      <c r="AK10" s="2"/>
      <c r="AL10" s="58">
        <f>データ!$U$6</f>
        <v>23794</v>
      </c>
      <c r="AM10" s="58"/>
      <c r="AN10" s="58"/>
      <c r="AO10" s="58"/>
      <c r="AP10" s="58"/>
      <c r="AQ10" s="58"/>
      <c r="AR10" s="58"/>
      <c r="AS10" s="58"/>
      <c r="AT10" s="55">
        <f>データ!$V$6</f>
        <v>31.87</v>
      </c>
      <c r="AU10" s="56"/>
      <c r="AV10" s="56"/>
      <c r="AW10" s="56"/>
      <c r="AX10" s="56"/>
      <c r="AY10" s="56"/>
      <c r="AZ10" s="56"/>
      <c r="BA10" s="56"/>
      <c r="BB10" s="45">
        <f>データ!$W$6</f>
        <v>746.6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AjiIcm2awTnxl4f2nhuiUblcsANmMbuF6qWUr0S4hAWB/qr2/FL4D+KXpeUfbxw21NQEppQjVLInJeg/P5oA==" saltValue="wIH1LB97hMygk4m3AYiH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152099</v>
      </c>
      <c r="D6" s="20">
        <f t="shared" si="3"/>
        <v>46</v>
      </c>
      <c r="E6" s="20">
        <f t="shared" si="3"/>
        <v>1</v>
      </c>
      <c r="F6" s="20">
        <f t="shared" si="3"/>
        <v>0</v>
      </c>
      <c r="G6" s="20">
        <f t="shared" si="3"/>
        <v>1</v>
      </c>
      <c r="H6" s="20" t="str">
        <f t="shared" si="3"/>
        <v>新潟県　加茂市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73.739999999999995</v>
      </c>
      <c r="P6" s="21">
        <f t="shared" si="3"/>
        <v>99.6</v>
      </c>
      <c r="Q6" s="21">
        <f t="shared" si="3"/>
        <v>3168</v>
      </c>
      <c r="R6" s="21">
        <f t="shared" si="3"/>
        <v>24079</v>
      </c>
      <c r="S6" s="21">
        <f t="shared" si="3"/>
        <v>133.72</v>
      </c>
      <c r="T6" s="21">
        <f t="shared" si="3"/>
        <v>180.07</v>
      </c>
      <c r="U6" s="21">
        <f t="shared" si="3"/>
        <v>23794</v>
      </c>
      <c r="V6" s="21">
        <f t="shared" si="3"/>
        <v>31.87</v>
      </c>
      <c r="W6" s="21">
        <f t="shared" si="3"/>
        <v>746.6</v>
      </c>
      <c r="X6" s="22">
        <f>IF(X7="",NA(),X7)</f>
        <v>107.49</v>
      </c>
      <c r="Y6" s="22">
        <f t="shared" ref="Y6:AG6" si="4">IF(Y7="",NA(),Y7)</f>
        <v>110.39</v>
      </c>
      <c r="Z6" s="22">
        <f t="shared" si="4"/>
        <v>101.73</v>
      </c>
      <c r="AA6" s="22">
        <f t="shared" si="4"/>
        <v>103.44</v>
      </c>
      <c r="AB6" s="22">
        <f t="shared" si="4"/>
        <v>109.66</v>
      </c>
      <c r="AC6" s="22">
        <f t="shared" si="4"/>
        <v>108.35</v>
      </c>
      <c r="AD6" s="22">
        <f t="shared" si="4"/>
        <v>108.84</v>
      </c>
      <c r="AE6" s="22">
        <f t="shared" si="4"/>
        <v>105.92</v>
      </c>
      <c r="AF6" s="22">
        <f t="shared" si="4"/>
        <v>106.01</v>
      </c>
      <c r="AG6" s="22">
        <f t="shared" si="4"/>
        <v>103.74</v>
      </c>
      <c r="AH6" s="21" t="str">
        <f>IF(AH7="","",IF(AH7="-","【-】","【"&amp;SUBSTITUTE(TEXT(AH7,"#,##0.00"),"-","△")&amp;"】"))</f>
        <v>【107.26】</v>
      </c>
      <c r="AI6" s="22">
        <f>IF(AI7="",NA(),AI7)</f>
        <v>67.31</v>
      </c>
      <c r="AJ6" s="22">
        <f t="shared" ref="AJ6:AR6" si="5">IF(AJ7="",NA(),AJ7)</f>
        <v>53.57</v>
      </c>
      <c r="AK6" s="22">
        <f t="shared" si="5"/>
        <v>53.29</v>
      </c>
      <c r="AL6" s="22">
        <f t="shared" si="5"/>
        <v>58.63</v>
      </c>
      <c r="AM6" s="22">
        <f t="shared" si="5"/>
        <v>35.65</v>
      </c>
      <c r="AN6" s="22">
        <f t="shared" si="5"/>
        <v>3.98</v>
      </c>
      <c r="AO6" s="22">
        <f t="shared" si="5"/>
        <v>6.02</v>
      </c>
      <c r="AP6" s="22">
        <f t="shared" si="5"/>
        <v>7.78</v>
      </c>
      <c r="AQ6" s="22">
        <f t="shared" si="5"/>
        <v>9.59</v>
      </c>
      <c r="AR6" s="22">
        <f t="shared" si="5"/>
        <v>11.55</v>
      </c>
      <c r="AS6" s="21" t="str">
        <f>IF(AS7="","",IF(AS7="-","【-】","【"&amp;SUBSTITUTE(TEXT(AS7,"#,##0.00"),"-","△")&amp;"】"))</f>
        <v>【1.61】</v>
      </c>
      <c r="AT6" s="22">
        <f>IF(AT7="",NA(),AT7)</f>
        <v>82.43</v>
      </c>
      <c r="AU6" s="22">
        <f t="shared" ref="AU6:BC6" si="6">IF(AU7="",NA(),AU7)</f>
        <v>98.82</v>
      </c>
      <c r="AV6" s="22">
        <f t="shared" si="6"/>
        <v>111.53</v>
      </c>
      <c r="AW6" s="22">
        <f t="shared" si="6"/>
        <v>149.30000000000001</v>
      </c>
      <c r="AX6" s="22">
        <f t="shared" si="6"/>
        <v>239.48</v>
      </c>
      <c r="AY6" s="22">
        <f t="shared" si="6"/>
        <v>367.55</v>
      </c>
      <c r="AZ6" s="22">
        <f t="shared" si="6"/>
        <v>378.56</v>
      </c>
      <c r="BA6" s="22">
        <f t="shared" si="6"/>
        <v>364.46</v>
      </c>
      <c r="BB6" s="22">
        <f t="shared" si="6"/>
        <v>338.89</v>
      </c>
      <c r="BC6" s="22">
        <f t="shared" si="6"/>
        <v>352.34</v>
      </c>
      <c r="BD6" s="21" t="str">
        <f>IF(BD7="","",IF(BD7="-","【-】","【"&amp;SUBSTITUTE(TEXT(BD7,"#,##0.00"),"-","△")&amp;"】"))</f>
        <v>【239.69】</v>
      </c>
      <c r="BE6" s="22">
        <f>IF(BE7="",NA(),BE7)</f>
        <v>185.76</v>
      </c>
      <c r="BF6" s="22">
        <f t="shared" ref="BF6:BN6" si="7">IF(BF7="",NA(),BF7)</f>
        <v>157.29</v>
      </c>
      <c r="BG6" s="22">
        <f t="shared" si="7"/>
        <v>148.94999999999999</v>
      </c>
      <c r="BH6" s="22">
        <f t="shared" si="7"/>
        <v>173.25</v>
      </c>
      <c r="BI6" s="22">
        <f t="shared" si="7"/>
        <v>143.53</v>
      </c>
      <c r="BJ6" s="22">
        <f t="shared" si="7"/>
        <v>418.68</v>
      </c>
      <c r="BK6" s="22">
        <f t="shared" si="7"/>
        <v>395.68</v>
      </c>
      <c r="BL6" s="22">
        <f t="shared" si="7"/>
        <v>403.72</v>
      </c>
      <c r="BM6" s="22">
        <f t="shared" si="7"/>
        <v>400.21</v>
      </c>
      <c r="BN6" s="22">
        <f t="shared" si="7"/>
        <v>391.13</v>
      </c>
      <c r="BO6" s="21" t="str">
        <f>IF(BO7="","",IF(BO7="-","【-】","【"&amp;SUBSTITUTE(TEXT(BO7,"#,##0.00"),"-","△")&amp;"】"))</f>
        <v>【264.86】</v>
      </c>
      <c r="BP6" s="22">
        <f>IF(BP7="",NA(),BP7)</f>
        <v>105.7</v>
      </c>
      <c r="BQ6" s="22">
        <f t="shared" ref="BQ6:BY6" si="8">IF(BQ7="",NA(),BQ7)</f>
        <v>109.51</v>
      </c>
      <c r="BR6" s="22">
        <f t="shared" si="8"/>
        <v>98.42</v>
      </c>
      <c r="BS6" s="22">
        <f t="shared" si="8"/>
        <v>81.55</v>
      </c>
      <c r="BT6" s="22">
        <f t="shared" si="8"/>
        <v>108.61</v>
      </c>
      <c r="BU6" s="22">
        <f t="shared" si="8"/>
        <v>94.78</v>
      </c>
      <c r="BV6" s="22">
        <f t="shared" si="8"/>
        <v>97.59</v>
      </c>
      <c r="BW6" s="22">
        <f t="shared" si="8"/>
        <v>92.17</v>
      </c>
      <c r="BX6" s="22">
        <f t="shared" si="8"/>
        <v>92.83</v>
      </c>
      <c r="BY6" s="22">
        <f t="shared" si="8"/>
        <v>92.16</v>
      </c>
      <c r="BZ6" s="21" t="str">
        <f>IF(BZ7="","",IF(BZ7="-","【-】","【"&amp;SUBSTITUTE(TEXT(BZ7,"#,##0.00"),"-","△")&amp;"】"))</f>
        <v>【97.59】</v>
      </c>
      <c r="CA6" s="22">
        <f>IF(CA7="",NA(),CA7)</f>
        <v>116.4</v>
      </c>
      <c r="CB6" s="22">
        <f t="shared" ref="CB6:CJ6" si="9">IF(CB7="",NA(),CB7)</f>
        <v>117.74</v>
      </c>
      <c r="CC6" s="22">
        <f t="shared" si="9"/>
        <v>130.15</v>
      </c>
      <c r="CD6" s="22">
        <f t="shared" si="9"/>
        <v>135.38999999999999</v>
      </c>
      <c r="CE6" s="22">
        <f t="shared" si="9"/>
        <v>134.79</v>
      </c>
      <c r="CF6" s="22">
        <f t="shared" si="9"/>
        <v>181.3</v>
      </c>
      <c r="CG6" s="22">
        <f t="shared" si="9"/>
        <v>181.71</v>
      </c>
      <c r="CH6" s="22">
        <f t="shared" si="9"/>
        <v>188.51</v>
      </c>
      <c r="CI6" s="22">
        <f t="shared" si="9"/>
        <v>189.43</v>
      </c>
      <c r="CJ6" s="22">
        <f t="shared" si="9"/>
        <v>196.75</v>
      </c>
      <c r="CK6" s="21" t="str">
        <f>IF(CK7="","",IF(CK7="-","【-】","【"&amp;SUBSTITUTE(TEXT(CK7,"#,##0.00"),"-","△")&amp;"】"))</f>
        <v>【181.66】</v>
      </c>
      <c r="CL6" s="22">
        <f>IF(CL7="",NA(),CL7)</f>
        <v>65.06</v>
      </c>
      <c r="CM6" s="22">
        <f t="shared" ref="CM6:CU6" si="10">IF(CM7="",NA(),CM7)</f>
        <v>64.14</v>
      </c>
      <c r="CN6" s="22">
        <f t="shared" si="10"/>
        <v>62.72</v>
      </c>
      <c r="CO6" s="22">
        <f t="shared" si="10"/>
        <v>61.74</v>
      </c>
      <c r="CP6" s="22">
        <f t="shared" si="10"/>
        <v>61.66</v>
      </c>
      <c r="CQ6" s="22">
        <f t="shared" si="10"/>
        <v>55.89</v>
      </c>
      <c r="CR6" s="22">
        <f t="shared" si="10"/>
        <v>55.72</v>
      </c>
      <c r="CS6" s="22">
        <f t="shared" si="10"/>
        <v>55.31</v>
      </c>
      <c r="CT6" s="22">
        <f t="shared" si="10"/>
        <v>55.14</v>
      </c>
      <c r="CU6" s="22">
        <f t="shared" si="10"/>
        <v>54.99</v>
      </c>
      <c r="CV6" s="21" t="str">
        <f>IF(CV7="","",IF(CV7="-","【-】","【"&amp;SUBSTITUTE(TEXT(CV7,"#,##0.00"),"-","△")&amp;"】"))</f>
        <v>【60.21】</v>
      </c>
      <c r="CW6" s="22">
        <f>IF(CW7="",NA(),CW7)</f>
        <v>68.930000000000007</v>
      </c>
      <c r="CX6" s="22">
        <f t="shared" ref="CX6:DF6" si="11">IF(CX7="",NA(),CX7)</f>
        <v>69.38</v>
      </c>
      <c r="CY6" s="22">
        <f t="shared" si="11"/>
        <v>69.45</v>
      </c>
      <c r="CZ6" s="22">
        <f t="shared" si="11"/>
        <v>68.48</v>
      </c>
      <c r="DA6" s="22">
        <f t="shared" si="11"/>
        <v>66.53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63.84</v>
      </c>
      <c r="DI6" s="22">
        <f t="shared" ref="DI6:DQ6" si="12">IF(DI7="",NA(),DI7)</f>
        <v>65.489999999999995</v>
      </c>
      <c r="DJ6" s="22">
        <f t="shared" si="12"/>
        <v>66.84</v>
      </c>
      <c r="DK6" s="22">
        <f t="shared" si="12"/>
        <v>68.13</v>
      </c>
      <c r="DL6" s="22">
        <f t="shared" si="12"/>
        <v>69.03</v>
      </c>
      <c r="DM6" s="22">
        <f t="shared" si="12"/>
        <v>50.63</v>
      </c>
      <c r="DN6" s="22">
        <f t="shared" si="12"/>
        <v>51.29</v>
      </c>
      <c r="DO6" s="22">
        <f t="shared" si="12"/>
        <v>52.2</v>
      </c>
      <c r="DP6" s="22">
        <f t="shared" si="12"/>
        <v>52.7</v>
      </c>
      <c r="DQ6" s="22">
        <f t="shared" si="12"/>
        <v>53.48</v>
      </c>
      <c r="DR6" s="21" t="str">
        <f>IF(DR7="","",IF(DR7="-","【-】","【"&amp;SUBSTITUTE(TEXT(DR7,"#,##0.00"),"-","△")&amp;"】"))</f>
        <v>【52.41】</v>
      </c>
      <c r="DS6" s="22">
        <f>IF(DS7="",NA(),DS7)</f>
        <v>34.85</v>
      </c>
      <c r="DT6" s="22">
        <f t="shared" ref="DT6:EB6" si="13">IF(DT7="",NA(),DT7)</f>
        <v>34.86</v>
      </c>
      <c r="DU6" s="22">
        <f t="shared" si="13"/>
        <v>34.840000000000003</v>
      </c>
      <c r="DV6" s="22">
        <f t="shared" si="13"/>
        <v>38.33</v>
      </c>
      <c r="DW6" s="22">
        <f t="shared" si="13"/>
        <v>39.78</v>
      </c>
      <c r="DX6" s="22">
        <f t="shared" si="13"/>
        <v>18.28</v>
      </c>
      <c r="DY6" s="22">
        <f t="shared" si="13"/>
        <v>19.61</v>
      </c>
      <c r="DZ6" s="22">
        <f t="shared" si="13"/>
        <v>20.73</v>
      </c>
      <c r="EA6" s="22">
        <f t="shared" si="13"/>
        <v>22.86</v>
      </c>
      <c r="EB6" s="22">
        <f t="shared" si="13"/>
        <v>24.31</v>
      </c>
      <c r="EC6" s="21" t="str">
        <f>IF(EC7="","",IF(EC7="-","【-】","【"&amp;SUBSTITUTE(TEXT(EC7,"#,##0.00"),"-","△")&amp;"】"))</f>
        <v>【26.78】</v>
      </c>
      <c r="ED6" s="22">
        <f>IF(ED7="",NA(),ED7)</f>
        <v>0.11</v>
      </c>
      <c r="EE6" s="22">
        <f t="shared" ref="EE6:EM6" si="14">IF(EE7="",NA(),EE7)</f>
        <v>0.14000000000000001</v>
      </c>
      <c r="EF6" s="22">
        <f t="shared" si="14"/>
        <v>0.25</v>
      </c>
      <c r="EG6" s="22">
        <f t="shared" si="14"/>
        <v>0.24</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152099</v>
      </c>
      <c r="D7" s="24">
        <v>46</v>
      </c>
      <c r="E7" s="24">
        <v>1</v>
      </c>
      <c r="F7" s="24">
        <v>0</v>
      </c>
      <c r="G7" s="24">
        <v>1</v>
      </c>
      <c r="H7" s="24" t="s">
        <v>93</v>
      </c>
      <c r="I7" s="24" t="s">
        <v>94</v>
      </c>
      <c r="J7" s="24" t="s">
        <v>95</v>
      </c>
      <c r="K7" s="24" t="s">
        <v>96</v>
      </c>
      <c r="L7" s="24" t="s">
        <v>97</v>
      </c>
      <c r="M7" s="24" t="s">
        <v>98</v>
      </c>
      <c r="N7" s="25" t="s">
        <v>99</v>
      </c>
      <c r="O7" s="25">
        <v>73.739999999999995</v>
      </c>
      <c r="P7" s="25">
        <v>99.6</v>
      </c>
      <c r="Q7" s="25">
        <v>3168</v>
      </c>
      <c r="R7" s="25">
        <v>24079</v>
      </c>
      <c r="S7" s="25">
        <v>133.72</v>
      </c>
      <c r="T7" s="25">
        <v>180.07</v>
      </c>
      <c r="U7" s="25">
        <v>23794</v>
      </c>
      <c r="V7" s="25">
        <v>31.87</v>
      </c>
      <c r="W7" s="25">
        <v>746.6</v>
      </c>
      <c r="X7" s="25">
        <v>107.49</v>
      </c>
      <c r="Y7" s="25">
        <v>110.39</v>
      </c>
      <c r="Z7" s="25">
        <v>101.73</v>
      </c>
      <c r="AA7" s="25">
        <v>103.44</v>
      </c>
      <c r="AB7" s="25">
        <v>109.66</v>
      </c>
      <c r="AC7" s="25">
        <v>108.35</v>
      </c>
      <c r="AD7" s="25">
        <v>108.84</v>
      </c>
      <c r="AE7" s="25">
        <v>105.92</v>
      </c>
      <c r="AF7" s="25">
        <v>106.01</v>
      </c>
      <c r="AG7" s="25">
        <v>103.74</v>
      </c>
      <c r="AH7" s="25">
        <v>107.26</v>
      </c>
      <c r="AI7" s="25">
        <v>67.31</v>
      </c>
      <c r="AJ7" s="25">
        <v>53.57</v>
      </c>
      <c r="AK7" s="25">
        <v>53.29</v>
      </c>
      <c r="AL7" s="25">
        <v>58.63</v>
      </c>
      <c r="AM7" s="25">
        <v>35.65</v>
      </c>
      <c r="AN7" s="25">
        <v>3.98</v>
      </c>
      <c r="AO7" s="25">
        <v>6.02</v>
      </c>
      <c r="AP7" s="25">
        <v>7.78</v>
      </c>
      <c r="AQ7" s="25">
        <v>9.59</v>
      </c>
      <c r="AR7" s="25">
        <v>11.55</v>
      </c>
      <c r="AS7" s="25">
        <v>1.61</v>
      </c>
      <c r="AT7" s="25">
        <v>82.43</v>
      </c>
      <c r="AU7" s="25">
        <v>98.82</v>
      </c>
      <c r="AV7" s="25">
        <v>111.53</v>
      </c>
      <c r="AW7" s="25">
        <v>149.30000000000001</v>
      </c>
      <c r="AX7" s="25">
        <v>239.48</v>
      </c>
      <c r="AY7" s="25">
        <v>367.55</v>
      </c>
      <c r="AZ7" s="25">
        <v>378.56</v>
      </c>
      <c r="BA7" s="25">
        <v>364.46</v>
      </c>
      <c r="BB7" s="25">
        <v>338.89</v>
      </c>
      <c r="BC7" s="25">
        <v>352.34</v>
      </c>
      <c r="BD7" s="25">
        <v>239.69</v>
      </c>
      <c r="BE7" s="25">
        <v>185.76</v>
      </c>
      <c r="BF7" s="25">
        <v>157.29</v>
      </c>
      <c r="BG7" s="25">
        <v>148.94999999999999</v>
      </c>
      <c r="BH7" s="25">
        <v>173.25</v>
      </c>
      <c r="BI7" s="25">
        <v>143.53</v>
      </c>
      <c r="BJ7" s="25">
        <v>418.68</v>
      </c>
      <c r="BK7" s="25">
        <v>395.68</v>
      </c>
      <c r="BL7" s="25">
        <v>403.72</v>
      </c>
      <c r="BM7" s="25">
        <v>400.21</v>
      </c>
      <c r="BN7" s="25">
        <v>391.13</v>
      </c>
      <c r="BO7" s="25">
        <v>264.86</v>
      </c>
      <c r="BP7" s="25">
        <v>105.7</v>
      </c>
      <c r="BQ7" s="25">
        <v>109.51</v>
      </c>
      <c r="BR7" s="25">
        <v>98.42</v>
      </c>
      <c r="BS7" s="25">
        <v>81.55</v>
      </c>
      <c r="BT7" s="25">
        <v>108.61</v>
      </c>
      <c r="BU7" s="25">
        <v>94.78</v>
      </c>
      <c r="BV7" s="25">
        <v>97.59</v>
      </c>
      <c r="BW7" s="25">
        <v>92.17</v>
      </c>
      <c r="BX7" s="25">
        <v>92.83</v>
      </c>
      <c r="BY7" s="25">
        <v>92.16</v>
      </c>
      <c r="BZ7" s="25">
        <v>97.59</v>
      </c>
      <c r="CA7" s="25">
        <v>116.4</v>
      </c>
      <c r="CB7" s="25">
        <v>117.74</v>
      </c>
      <c r="CC7" s="25">
        <v>130.15</v>
      </c>
      <c r="CD7" s="25">
        <v>135.38999999999999</v>
      </c>
      <c r="CE7" s="25">
        <v>134.79</v>
      </c>
      <c r="CF7" s="25">
        <v>181.3</v>
      </c>
      <c r="CG7" s="25">
        <v>181.71</v>
      </c>
      <c r="CH7" s="25">
        <v>188.51</v>
      </c>
      <c r="CI7" s="25">
        <v>189.43</v>
      </c>
      <c r="CJ7" s="25">
        <v>196.75</v>
      </c>
      <c r="CK7" s="25">
        <v>181.66</v>
      </c>
      <c r="CL7" s="25">
        <v>65.06</v>
      </c>
      <c r="CM7" s="25">
        <v>64.14</v>
      </c>
      <c r="CN7" s="25">
        <v>62.72</v>
      </c>
      <c r="CO7" s="25">
        <v>61.74</v>
      </c>
      <c r="CP7" s="25">
        <v>61.66</v>
      </c>
      <c r="CQ7" s="25">
        <v>55.89</v>
      </c>
      <c r="CR7" s="25">
        <v>55.72</v>
      </c>
      <c r="CS7" s="25">
        <v>55.31</v>
      </c>
      <c r="CT7" s="25">
        <v>55.14</v>
      </c>
      <c r="CU7" s="25">
        <v>54.99</v>
      </c>
      <c r="CV7" s="25">
        <v>60.21</v>
      </c>
      <c r="CW7" s="25">
        <v>68.930000000000007</v>
      </c>
      <c r="CX7" s="25">
        <v>69.38</v>
      </c>
      <c r="CY7" s="25">
        <v>69.45</v>
      </c>
      <c r="CZ7" s="25">
        <v>68.48</v>
      </c>
      <c r="DA7" s="25">
        <v>66.53</v>
      </c>
      <c r="DB7" s="25">
        <v>81.27</v>
      </c>
      <c r="DC7" s="25">
        <v>81.260000000000005</v>
      </c>
      <c r="DD7" s="25">
        <v>80.36</v>
      </c>
      <c r="DE7" s="25">
        <v>80.13</v>
      </c>
      <c r="DF7" s="25">
        <v>79.34</v>
      </c>
      <c r="DG7" s="25">
        <v>89.21</v>
      </c>
      <c r="DH7" s="25">
        <v>63.84</v>
      </c>
      <c r="DI7" s="25">
        <v>65.489999999999995</v>
      </c>
      <c r="DJ7" s="25">
        <v>66.84</v>
      </c>
      <c r="DK7" s="25">
        <v>68.13</v>
      </c>
      <c r="DL7" s="25">
        <v>69.03</v>
      </c>
      <c r="DM7" s="25">
        <v>50.63</v>
      </c>
      <c r="DN7" s="25">
        <v>51.29</v>
      </c>
      <c r="DO7" s="25">
        <v>52.2</v>
      </c>
      <c r="DP7" s="25">
        <v>52.7</v>
      </c>
      <c r="DQ7" s="25">
        <v>53.48</v>
      </c>
      <c r="DR7" s="25">
        <v>52.41</v>
      </c>
      <c r="DS7" s="25">
        <v>34.85</v>
      </c>
      <c r="DT7" s="25">
        <v>34.86</v>
      </c>
      <c r="DU7" s="25">
        <v>34.840000000000003</v>
      </c>
      <c r="DV7" s="25">
        <v>38.33</v>
      </c>
      <c r="DW7" s="25">
        <v>39.78</v>
      </c>
      <c r="DX7" s="25">
        <v>18.28</v>
      </c>
      <c r="DY7" s="25">
        <v>19.61</v>
      </c>
      <c r="DZ7" s="25">
        <v>20.73</v>
      </c>
      <c r="EA7" s="25">
        <v>22.86</v>
      </c>
      <c r="EB7" s="25">
        <v>24.31</v>
      </c>
      <c r="EC7" s="25">
        <v>26.78</v>
      </c>
      <c r="ED7" s="25">
        <v>0.11</v>
      </c>
      <c r="EE7" s="25">
        <v>0.14000000000000001</v>
      </c>
      <c r="EF7" s="25">
        <v>0.25</v>
      </c>
      <c r="EG7" s="25">
        <v>0.24</v>
      </c>
      <c r="EH7" s="25">
        <v>0.34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上下水道課庶務係　小森</cp:lastModifiedBy>
  <cp:lastPrinted>2026-01-23T08:13:57Z</cp:lastPrinted>
  <dcterms:modified xsi:type="dcterms:W3CDTF">2026-01-23T08:18:19Z</dcterms:modified>
</cp:coreProperties>
</file>