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8.5\t_data\R07\18上下水道局\02経営係\009_経営比較分析\"/>
    </mc:Choice>
  </mc:AlternateContent>
  <workbookProtection workbookAlgorithmName="SHA-512" workbookHashValue="/XPvyyzJmCAGFp+u+VzN+LZy2ZXers0n5WWW4qVZAszyJq/Rg3WVprQrY7Dt3S3MuxvSbUqP4xYOIYnnoSHlJQ==" workbookSaltValue="yv8nL0wCUC0uKD5m5Fc19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<sst xmlns="http://schemas.openxmlformats.org/spreadsheetml/2006/main" count="253" uniqueCount="115">
  <si>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</si>
  <si>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</si>
  <si>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</si>
  <si>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</si>
  <si>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</si>
  <si>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</si>
  <si>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</si>
  <si>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</si>
  <si>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</si>
  <si>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</si>
  <si>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</si>
  <si>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</si>
  <si>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</si>
  <si>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</si>
  <si>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</si>
  <si>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</si>
  <si>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</si>
  <si>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</si>
  <si>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</si>
  <si>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</si>
  <si>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</si>
  <si>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</si>
  <si>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</si>
  <si>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</si>
  <si>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</si>
  <si>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</si>
  <si>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</si>
  <si>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</si>
  <si>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</si>
  <si>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</si>
  <si>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</si>
  <si>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</si>
  <si>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</si>
  <si>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</si>
  <si>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</si>
  <si>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</si>
  <si>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</si>
  <si>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</si>
  <si>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</si>
  <si>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</si>
  <si>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</si>
  <si>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</si>
  <si>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</si>
  <si>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</si>
  <si>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</si>
  <si>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</si>
  <si>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</si>
  <si>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</si>
  <si>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</si>
  <si>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</si>
  <si>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</si>
  <si>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</si>
  <si>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</si>
  <si>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</si>
  <si>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</si>
  <si>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</si>
  <si>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</si>
  <si>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</si>
  <si>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</si>
  <si>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</si>
  <si>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</si>
  <si>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</si>
  <si>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</si>
  <si>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</si>
  <si>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</si>
  <si>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</si>
  <si>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</si>
  <si>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</si>
  <si>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</si>
  <si>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</si>
  <si>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</si>
  <si>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</si>
  <si>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</si>
  <si>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</si>
  <si>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</si>
  <si>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</si>
  <si>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</si>
  <si>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</si>
  <si>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</si>
  <si>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</si>
  <si>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</si>
  <si>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</si>
  <si>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</si>
  <si>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</si>
  <si>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</si>
  <si>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</si>
  <si>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</si>
  <si>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</si>
  <si>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</si>
  <si>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</si>
  <si>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</si>
  <si>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</si>
  <si>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</si>
  <si>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</si>
  <si>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</si>
  <si>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</si>
  <si>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</si>
  <si>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</si>
  <si>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</si>
  <si>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</si>
  <si>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</si>
  <si>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</si>
  <si>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</si>
  <si>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</si>
  <si>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</si>
  <si>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</si>
  <si>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</si>
  <si>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</si>
  <si>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</si>
  <si>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</si>
  <si>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</si>
  <si>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</si>
  <si>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当市は主に山間地域を合併浄化槽区域に設定しています。
　このことから設置箇所が広域に点在し、維持管理費が高いため、『⑥汚水処理原価』は全国平均を大きく上回っています。
　維持管理費は内訳のほとんどが汲み取り費用や法定検査費、電気料などの縮減できない費用であるため、削減は困難です。
　使用料収入については事業に関わらず市内統一料金としているため、維持管理費に見合った料金を設定することができていません。
　そのため、『⑤経費回収率』は著しく低いものとなっています。
　十日町市では合併処理浄化槽の設置を積極的に進めているため、地方債償還金は同水準で続く傾向にあり、今後経営を圧迫していくものと想定されます。</t>
    <rPh sb="144" eb="147">
      <t>シヨウリョウ</t>
    </rPh>
    <rPh sb="274" eb="277">
      <t>ドウスイジュン</t>
    </rPh>
    <rPh sb="278" eb="279">
      <t>ツヅ</t>
    </rPh>
    <phoneticPr fontId="4"/>
  </si>
  <si>
    <t>　『①有形固定資産減価償却率』は全国平均を下回っているものの、今後は設備の更新が増加することが想定されることから、計画的な更新を行っていく必要があります。</t>
    <phoneticPr fontId="4"/>
  </si>
  <si>
    <t xml:space="preserve">　使用料収入にて維持管理費を3割程度しか賄えておらず、他事業や一般会計からの支援で経営が成り立っているのが現状です。今後は急速な人口減少により使用料収入が著しく減少していき、さらには物価高騰による営業費用全般が増加し経営状況が悪化していく見込みです。
　加えて、設備の老朽化による更新需要の増加も見込まれますが、財政状況の改善が期待できないため、引き続き他事業や一般会計からの支援を受ける必要があります。
　また、事業に携わる人材不足や技術継承に関する課題も生じています。経営戦略を見直す中で、投資の効率化・使用料の改定等、将来に渡る持続可能な経営を図るための抜本的取組を検討していきます。
　※令和2年度に法適用事業に移行
</t>
    <rPh sb="226" eb="22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</si>
</sst>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50-41B0-A76B-4E8942BD00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50-41B0-A76B-4E8942BD00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13.04</c:v>
                </c:pt>
                <c:pt idx="1">
                  <c:v>13.04</c:v>
                </c:pt>
                <c:pt idx="2">
                  <c:v>13.23</c:v>
                </c:pt>
                <c:pt idx="3">
                  <c:v>13.51</c:v>
                </c:pt>
                <c:pt idx="4">
                  <c:v>13.42</c:v>
                </c:pt>
              </c:numCache>
            </c:numRef>
          </c:val>
          <c:extLst>
            <c:ext xmlns:c16="http://schemas.microsoft.com/office/drawing/2014/chart" uri="{C3380CC4-5D6E-409C-BE32-E72D297353CC}">
              <c16:uniqueId val="{00000000-BBA2-4EF2-AB64-7FC3F5477D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56.52</c:v>
                </c:pt>
                <c:pt idx="2">
                  <c:v>88.45</c:v>
                </c:pt>
                <c:pt idx="3">
                  <c:v>54.08</c:v>
                </c:pt>
                <c:pt idx="4">
                  <c:v>52.59</c:v>
                </c:pt>
              </c:numCache>
            </c:numRef>
          </c:val>
          <c:smooth val="0"/>
          <c:extLst>
            <c:ext xmlns:c16="http://schemas.microsoft.com/office/drawing/2014/chart" uri="{C3380CC4-5D6E-409C-BE32-E72D297353CC}">
              <c16:uniqueId val="{00000001-BBA2-4EF2-AB64-7FC3F5477D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9C5-44BB-976B-CC06327209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88.43</c:v>
                </c:pt>
                <c:pt idx="2">
                  <c:v>90.34</c:v>
                </c:pt>
                <c:pt idx="3">
                  <c:v>90.57</c:v>
                </c:pt>
                <c:pt idx="4">
                  <c:v>87.02</c:v>
                </c:pt>
              </c:numCache>
            </c:numRef>
          </c:val>
          <c:smooth val="0"/>
          <c:extLst>
            <c:ext xmlns:c16="http://schemas.microsoft.com/office/drawing/2014/chart" uri="{C3380CC4-5D6E-409C-BE32-E72D297353CC}">
              <c16:uniqueId val="{00000001-A9C5-44BB-976B-CC06327209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75.53</c:v>
                </c:pt>
                <c:pt idx="1">
                  <c:v>102.92</c:v>
                </c:pt>
                <c:pt idx="2">
                  <c:v>117.76</c:v>
                </c:pt>
                <c:pt idx="3">
                  <c:v>111.89</c:v>
                </c:pt>
                <c:pt idx="4">
                  <c:v>110.52</c:v>
                </c:pt>
              </c:numCache>
            </c:numRef>
          </c:val>
          <c:extLst>
            <c:ext xmlns:c16="http://schemas.microsoft.com/office/drawing/2014/chart" uri="{C3380CC4-5D6E-409C-BE32-E72D297353CC}">
              <c16:uniqueId val="{00000000-4125-44E7-AD85-FF673F080F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100.41</c:v>
                </c:pt>
                <c:pt idx="2">
                  <c:v>100.17</c:v>
                </c:pt>
                <c:pt idx="3">
                  <c:v>96.95</c:v>
                </c:pt>
                <c:pt idx="4">
                  <c:v>99.24</c:v>
                </c:pt>
              </c:numCache>
            </c:numRef>
          </c:val>
          <c:smooth val="0"/>
          <c:extLst>
            <c:ext xmlns:c16="http://schemas.microsoft.com/office/drawing/2014/chart" uri="{C3380CC4-5D6E-409C-BE32-E72D297353CC}">
              <c16:uniqueId val="{00000001-4125-44E7-AD85-FF673F080F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c:v>
                </c:pt>
                <c:pt idx="1">
                  <c:v>8.49</c:v>
                </c:pt>
                <c:pt idx="2">
                  <c:v>12.52</c:v>
                </c:pt>
                <c:pt idx="3">
                  <c:v>16.46</c:v>
                </c:pt>
                <c:pt idx="4">
                  <c:v>20.18</c:v>
                </c:pt>
              </c:numCache>
            </c:numRef>
          </c:val>
          <c:extLst>
            <c:ext xmlns:c16="http://schemas.microsoft.com/office/drawing/2014/chart" uri="{C3380CC4-5D6E-409C-BE32-E72D297353CC}">
              <c16:uniqueId val="{00000000-D516-4380-9958-522A7E764B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21.02</c:v>
                </c:pt>
                <c:pt idx="2">
                  <c:v>24.31</c:v>
                </c:pt>
                <c:pt idx="3">
                  <c:v>26.92</c:v>
                </c:pt>
                <c:pt idx="4">
                  <c:v>27.57</c:v>
                </c:pt>
              </c:numCache>
            </c:numRef>
          </c:val>
          <c:smooth val="0"/>
          <c:extLst>
            <c:ext xmlns:c16="http://schemas.microsoft.com/office/drawing/2014/chart" uri="{C3380CC4-5D6E-409C-BE32-E72D297353CC}">
              <c16:uniqueId val="{00000001-D516-4380-9958-522A7E764B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D-4AEE-879A-F8F73F6C2E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1D-4AEE-879A-F8F73F6C2E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102.5</c:v>
                </c:pt>
                <c:pt idx="1">
                  <c:v>91.9</c:v>
                </c:pt>
                <c:pt idx="2">
                  <c:v>15.96</c:v>
                </c:pt>
                <c:pt idx="3" formatCode="#,##0.00;&quot;△&quot;#,##0.00">
                  <c:v>0</c:v>
                </c:pt>
                <c:pt idx="4" formatCode="#,##0.00;&quot;△&quot;#,##0.00">
                  <c:v>0</c:v>
                </c:pt>
              </c:numCache>
            </c:numRef>
          </c:val>
          <c:extLst>
            <c:ext xmlns:c16="http://schemas.microsoft.com/office/drawing/2014/chart" uri="{C3380CC4-5D6E-409C-BE32-E72D297353CC}">
              <c16:uniqueId val="{00000000-08EE-4ED9-A6A4-C4F12E1CF3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83.92</c:v>
                </c:pt>
                <c:pt idx="2">
                  <c:v>89.31</c:v>
                </c:pt>
                <c:pt idx="3">
                  <c:v>91.33</c:v>
                </c:pt>
                <c:pt idx="4">
                  <c:v>89.91</c:v>
                </c:pt>
              </c:numCache>
            </c:numRef>
          </c:val>
          <c:smooth val="0"/>
          <c:extLst>
            <c:ext xmlns:c16="http://schemas.microsoft.com/office/drawing/2014/chart" uri="{C3380CC4-5D6E-409C-BE32-E72D297353CC}">
              <c16:uniqueId val="{00000001-08EE-4ED9-A6A4-C4F12E1CF3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46.94</c:v>
                </c:pt>
                <c:pt idx="1">
                  <c:v>47.51</c:v>
                </c:pt>
                <c:pt idx="2">
                  <c:v>151.69</c:v>
                </c:pt>
                <c:pt idx="3">
                  <c:v>198.08</c:v>
                </c:pt>
                <c:pt idx="4">
                  <c:v>266.89</c:v>
                </c:pt>
              </c:numCache>
            </c:numRef>
          </c:val>
          <c:extLst>
            <c:ext xmlns:c16="http://schemas.microsoft.com/office/drawing/2014/chart" uri="{C3380CC4-5D6E-409C-BE32-E72D297353CC}">
              <c16:uniqueId val="{00000000-7567-4AA2-B58A-69F37D6177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122.71</c:v>
                </c:pt>
                <c:pt idx="2">
                  <c:v>138.19999999999999</c:v>
                </c:pt>
                <c:pt idx="3">
                  <c:v>126.97</c:v>
                </c:pt>
                <c:pt idx="4">
                  <c:v>103.61</c:v>
                </c:pt>
              </c:numCache>
            </c:numRef>
          </c:val>
          <c:smooth val="0"/>
          <c:extLst>
            <c:ext xmlns:c16="http://schemas.microsoft.com/office/drawing/2014/chart" uri="{C3380CC4-5D6E-409C-BE32-E72D297353CC}">
              <c16:uniqueId val="{00000001-7567-4AA2-B58A-69F37D6177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931.87</c:v>
                </c:pt>
                <c:pt idx="1">
                  <c:v>945.12</c:v>
                </c:pt>
                <c:pt idx="2">
                  <c:v>932.07</c:v>
                </c:pt>
                <c:pt idx="3">
                  <c:v>919.24</c:v>
                </c:pt>
                <c:pt idx="4">
                  <c:v>925.62</c:v>
                </c:pt>
              </c:numCache>
            </c:numRef>
          </c:val>
          <c:extLst>
            <c:ext xmlns:c16="http://schemas.microsoft.com/office/drawing/2014/chart" uri="{C3380CC4-5D6E-409C-BE32-E72D297353CC}">
              <c16:uniqueId val="{00000000-C527-479C-8307-23FC801577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C527-479C-8307-23FC801577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41.53</c:v>
                </c:pt>
                <c:pt idx="1">
                  <c:v>37.200000000000003</c:v>
                </c:pt>
                <c:pt idx="2">
                  <c:v>37.53</c:v>
                </c:pt>
                <c:pt idx="3">
                  <c:v>41.61</c:v>
                </c:pt>
                <c:pt idx="4">
                  <c:v>39.6</c:v>
                </c:pt>
              </c:numCache>
            </c:numRef>
          </c:val>
          <c:extLst>
            <c:ext xmlns:c16="http://schemas.microsoft.com/office/drawing/2014/chart" uri="{C3380CC4-5D6E-409C-BE32-E72D297353CC}">
              <c16:uniqueId val="{00000000-E6E5-46F3-AC50-DE38B68E43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60</c:v>
                </c:pt>
                <c:pt idx="2">
                  <c:v>59.01</c:v>
                </c:pt>
                <c:pt idx="3">
                  <c:v>56.06</c:v>
                </c:pt>
                <c:pt idx="4">
                  <c:v>53.25</c:v>
                </c:pt>
              </c:numCache>
            </c:numRef>
          </c:val>
          <c:smooth val="0"/>
          <c:extLst>
            <c:ext xmlns:c16="http://schemas.microsoft.com/office/drawing/2014/chart" uri="{C3380CC4-5D6E-409C-BE32-E72D297353CC}">
              <c16:uniqueId val="{00000001-E6E5-46F3-AC50-DE38B68E43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389.06</c:v>
                </c:pt>
                <c:pt idx="1">
                  <c:v>436.15</c:v>
                </c:pt>
                <c:pt idx="2">
                  <c:v>435.19</c:v>
                </c:pt>
                <c:pt idx="3">
                  <c:v>390.78</c:v>
                </c:pt>
                <c:pt idx="4">
                  <c:v>412.49</c:v>
                </c:pt>
              </c:numCache>
            </c:numRef>
          </c:val>
          <c:extLst>
            <c:ext xmlns:c16="http://schemas.microsoft.com/office/drawing/2014/chart" uri="{C3380CC4-5D6E-409C-BE32-E72D297353CC}">
              <c16:uniqueId val="{00000000-EE03-4F55-BDC6-B39EDFEB20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282.70999999999998</c:v>
                </c:pt>
                <c:pt idx="2">
                  <c:v>291.82</c:v>
                </c:pt>
                <c:pt idx="3">
                  <c:v>304.36</c:v>
                </c:pt>
                <c:pt idx="4">
                  <c:v>325.45</c:v>
                </c:pt>
              </c:numCache>
            </c:numRef>
          </c:val>
          <c:smooth val="0"/>
          <c:extLst>
            <c:ext xmlns:c16="http://schemas.microsoft.com/office/drawing/2014/chart" uri="{C3380CC4-5D6E-409C-BE32-E72D297353CC}">
              <c16:uniqueId val="{00000001-EE03-4F55-BDC6-B39EDFEB20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十日町市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47124</v>
      </c>
      <c r="AM8" s="41"/>
      <c r="AN8" s="41"/>
      <c r="AO8" s="41"/>
      <c r="AP8" s="41"/>
      <c r="AQ8" s="41"/>
      <c r="AR8" s="41"/>
      <c r="AS8" s="41"/>
      <c r="AT8" s="34">
        <f>データ!T6</f>
        <v>590.39</v>
      </c>
      <c r="AU8" s="34"/>
      <c r="AV8" s="34"/>
      <c r="AW8" s="34"/>
      <c r="AX8" s="34"/>
      <c r="AY8" s="34"/>
      <c r="AZ8" s="34"/>
      <c r="BA8" s="34"/>
      <c r="BB8" s="34">
        <f>データ!U6</f>
        <v>79.819999999999993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73.02</v>
      </c>
      <c r="J10" s="34"/>
      <c r="K10" s="34"/>
      <c r="L10" s="34"/>
      <c r="M10" s="34"/>
      <c r="N10" s="34"/>
      <c r="O10" s="34"/>
      <c r="P10" s="34">
        <f>データ!P6</f>
        <v>3.04</v>
      </c>
      <c r="Q10" s="34"/>
      <c r="R10" s="34"/>
      <c r="S10" s="34"/>
      <c r="T10" s="34"/>
      <c r="U10" s="34"/>
      <c r="V10" s="34"/>
      <c r="W10" s="34">
        <f>データ!Q6</f>
        <v>100</v>
      </c>
      <c r="X10" s="34"/>
      <c r="Y10" s="34"/>
      <c r="Z10" s="34"/>
      <c r="AA10" s="34"/>
      <c r="AB10" s="34"/>
      <c r="AC10" s="34"/>
      <c r="AD10" s="41">
        <f>データ!R6</f>
        <v>3355</v>
      </c>
      <c r="AE10" s="41"/>
      <c r="AF10" s="41"/>
      <c r="AG10" s="41"/>
      <c r="AH10" s="41"/>
      <c r="AI10" s="41"/>
      <c r="AJ10" s="41"/>
      <c r="AK10" s="2"/>
      <c r="AL10" s="41">
        <f>データ!V6</f>
        <v>1416</v>
      </c>
      <c r="AM10" s="41"/>
      <c r="AN10" s="41"/>
      <c r="AO10" s="41"/>
      <c r="AP10" s="41"/>
      <c r="AQ10" s="41"/>
      <c r="AR10" s="41"/>
      <c r="AS10" s="41"/>
      <c r="AT10" s="34">
        <f>データ!W6</f>
        <v>20.239999999999998</v>
      </c>
      <c r="AU10" s="34"/>
      <c r="AV10" s="34"/>
      <c r="AW10" s="34"/>
      <c r="AX10" s="34"/>
      <c r="AY10" s="34"/>
      <c r="AZ10" s="34"/>
      <c r="BA10" s="34"/>
      <c r="BB10" s="34">
        <f>データ!X6</f>
        <v>69.959999999999994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9cHgqW+sAJpZvLpjxMYeMzfg1v36hSyIPy1IxKYvKP2phND+4INV1ajJmr/Mr6KPw6d2yj2X54/8ZZO966+Qw==" saltValue="efeVw5cuBXnW4aBhZlbI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152102</v>
      </c>
      <c r="D6" s="19">
        <f t="shared" si="3"/>
        <v>46</v>
      </c>
      <c r="E6" s="19">
        <f t="shared" si="3"/>
        <v>18</v>
      </c>
      <c r="F6" s="19">
        <f t="shared" si="3"/>
        <v>0</v>
      </c>
      <c r="G6" s="19">
        <f t="shared" si="3"/>
        <v>0</v>
      </c>
      <c r="H6" s="19" t="str">
        <f t="shared" si="3"/>
        <v>新潟県　十日町市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73.02</v>
      </c>
      <c r="P6" s="20">
        <f t="shared" si="3"/>
        <v>3.04</v>
      </c>
      <c r="Q6" s="20">
        <f t="shared" si="3"/>
        <v>100</v>
      </c>
      <c r="R6" s="20">
        <f t="shared" si="3"/>
        <v>3355</v>
      </c>
      <c r="S6" s="20">
        <f t="shared" si="3"/>
        <v>47124</v>
      </c>
      <c r="T6" s="20">
        <f t="shared" si="3"/>
        <v>590.39</v>
      </c>
      <c r="U6" s="20">
        <f t="shared" si="3"/>
        <v>79.819999999999993</v>
      </c>
      <c r="V6" s="20">
        <f t="shared" si="3"/>
        <v>1416</v>
      </c>
      <c r="W6" s="20">
        <f t="shared" si="3"/>
        <v>20.239999999999998</v>
      </c>
      <c r="X6" s="20">
        <f t="shared" si="3"/>
        <v>69.959999999999994</v>
      </c>
      <c r="Y6" s="21">
        <f>IF(Y7="",NA(),Y7)</f>
        <v>75.53</v>
      </c>
      <c r="Z6" s="21">
        <f t="shared" ref="Z6:AH6" si="4">IF(Z7="",NA(),Z7)</f>
        <v>102.92</v>
      </c>
      <c r="AA6" s="21">
        <f t="shared" si="4"/>
        <v>117.76</v>
      </c>
      <c r="AB6" s="21">
        <f t="shared" si="4"/>
        <v>111.89</v>
      </c>
      <c r="AC6" s="21">
        <f t="shared" si="4"/>
        <v>110.52</v>
      </c>
      <c r="AD6" s="21">
        <f t="shared" si="4"/>
        <v>95.33</v>
      </c>
      <c r="AE6" s="21">
        <f t="shared" si="4"/>
        <v>100.41</v>
      </c>
      <c r="AF6" s="21">
        <f t="shared" si="4"/>
        <v>100.17</v>
      </c>
      <c r="AG6" s="21">
        <f t="shared" si="4"/>
        <v>96.95</v>
      </c>
      <c r="AH6" s="21">
        <f t="shared" si="4"/>
        <v>99.24</v>
      </c>
      <c r="AI6" s="20" t="str">
        <f>IF(AI7="","",IF(AI7="-","【-】","【"&amp;SUBSTITUTE(TEXT(AI7,"#,##0.00"),"-","△")&amp;"】"))</f>
        <v>【100.06】</v>
      </c>
      <c r="AJ6" s="21">
        <f>IF(AJ7="",NA(),AJ7)</f>
        <v>102.5</v>
      </c>
      <c r="AK6" s="21">
        <f t="shared" ref="AK6:AS6" si="5">IF(AK7="",NA(),AK7)</f>
        <v>91.9</v>
      </c>
      <c r="AL6" s="21">
        <f t="shared" si="5"/>
        <v>15.96</v>
      </c>
      <c r="AM6" s="20">
        <f t="shared" si="5"/>
        <v>0</v>
      </c>
      <c r="AN6" s="20">
        <f t="shared" si="5"/>
        <v>0</v>
      </c>
      <c r="AO6" s="21">
        <f t="shared" si="5"/>
        <v>162.82</v>
      </c>
      <c r="AP6" s="21">
        <f t="shared" si="5"/>
        <v>83.92</v>
      </c>
      <c r="AQ6" s="21">
        <f t="shared" si="5"/>
        <v>89.31</v>
      </c>
      <c r="AR6" s="21">
        <f t="shared" si="5"/>
        <v>91.33</v>
      </c>
      <c r="AS6" s="21">
        <f t="shared" si="5"/>
        <v>89.91</v>
      </c>
      <c r="AT6" s="20" t="str">
        <f>IF(AT7="","",IF(AT7="-","【-】","【"&amp;SUBSTITUTE(TEXT(AT7,"#,##0.00"),"-","△")&amp;"】"))</f>
        <v>【84.61】</v>
      </c>
      <c r="AU6" s="21">
        <f>IF(AU7="",NA(),AU7)</f>
        <v>46.94</v>
      </c>
      <c r="AV6" s="21">
        <f t="shared" ref="AV6:BD6" si="6">IF(AV7="",NA(),AV7)</f>
        <v>47.51</v>
      </c>
      <c r="AW6" s="21">
        <f t="shared" si="6"/>
        <v>151.69</v>
      </c>
      <c r="AX6" s="21">
        <f t="shared" si="6"/>
        <v>198.08</v>
      </c>
      <c r="AY6" s="21">
        <f t="shared" si="6"/>
        <v>266.89</v>
      </c>
      <c r="AZ6" s="21">
        <f t="shared" si="6"/>
        <v>125.61</v>
      </c>
      <c r="BA6" s="21">
        <f t="shared" si="6"/>
        <v>122.71</v>
      </c>
      <c r="BB6" s="21">
        <f t="shared" si="6"/>
        <v>138.19999999999999</v>
      </c>
      <c r="BC6" s="21">
        <f t="shared" si="6"/>
        <v>126.97</v>
      </c>
      <c r="BD6" s="21">
        <f t="shared" si="6"/>
        <v>103.61</v>
      </c>
      <c r="BE6" s="20" t="str">
        <f>IF(BE7="","",IF(BE7="-","【-】","【"&amp;SUBSTITUTE(TEXT(BE7,"#,##0.00"),"-","△")&amp;"】"))</f>
        <v>【106.63】</v>
      </c>
      <c r="BF6" s="21">
        <f>IF(BF7="",NA(),BF7)</f>
        <v>931.87</v>
      </c>
      <c r="BG6" s="21">
        <f t="shared" ref="BG6:BO6" si="7">IF(BG7="",NA(),BG7)</f>
        <v>945.12</v>
      </c>
      <c r="BH6" s="21">
        <f t="shared" si="7"/>
        <v>932.07</v>
      </c>
      <c r="BI6" s="21">
        <f t="shared" si="7"/>
        <v>919.24</v>
      </c>
      <c r="BJ6" s="21">
        <f t="shared" si="7"/>
        <v>925.62</v>
      </c>
      <c r="BK6" s="21">
        <f t="shared" si="7"/>
        <v>398.42</v>
      </c>
      <c r="BL6" s="21">
        <f t="shared" si="7"/>
        <v>294.08999999999997</v>
      </c>
      <c r="BM6" s="21">
        <f t="shared" si="7"/>
        <v>294.08999999999997</v>
      </c>
      <c r="BN6" s="21">
        <f t="shared" si="7"/>
        <v>338.47</v>
      </c>
      <c r="BO6" s="21">
        <f t="shared" si="7"/>
        <v>368.83</v>
      </c>
      <c r="BP6" s="20" t="str">
        <f>IF(BP7="","",IF(BP7="-","【-】","【"&amp;SUBSTITUTE(TEXT(BP7,"#,##0.00"),"-","△")&amp;"】"))</f>
        <v>【386.06】</v>
      </c>
      <c r="BQ6" s="21">
        <f>IF(BQ7="",NA(),BQ7)</f>
        <v>41.53</v>
      </c>
      <c r="BR6" s="21">
        <f t="shared" ref="BR6:BZ6" si="8">IF(BR7="",NA(),BR7)</f>
        <v>37.200000000000003</v>
      </c>
      <c r="BS6" s="21">
        <f t="shared" si="8"/>
        <v>37.53</v>
      </c>
      <c r="BT6" s="21">
        <f t="shared" si="8"/>
        <v>41.61</v>
      </c>
      <c r="BU6" s="21">
        <f t="shared" si="8"/>
        <v>39.6</v>
      </c>
      <c r="BV6" s="21">
        <f t="shared" si="8"/>
        <v>50.7</v>
      </c>
      <c r="BW6" s="21">
        <f t="shared" si="8"/>
        <v>60</v>
      </c>
      <c r="BX6" s="21">
        <f t="shared" si="8"/>
        <v>59.01</v>
      </c>
      <c r="BY6" s="21">
        <f t="shared" si="8"/>
        <v>56.06</v>
      </c>
      <c r="BZ6" s="21">
        <f t="shared" si="8"/>
        <v>53.25</v>
      </c>
      <c r="CA6" s="20" t="str">
        <f>IF(CA7="","",IF(CA7="-","【-】","【"&amp;SUBSTITUTE(TEXT(CA7,"#,##0.00"),"-","△")&amp;"】"))</f>
        <v>【51.14】</v>
      </c>
      <c r="CB6" s="21">
        <f>IF(CB7="",NA(),CB7)</f>
        <v>389.06</v>
      </c>
      <c r="CC6" s="21">
        <f t="shared" ref="CC6:CK6" si="9">IF(CC7="",NA(),CC7)</f>
        <v>436.15</v>
      </c>
      <c r="CD6" s="21">
        <f t="shared" si="9"/>
        <v>435.19</v>
      </c>
      <c r="CE6" s="21">
        <f t="shared" si="9"/>
        <v>390.78</v>
      </c>
      <c r="CF6" s="21">
        <f t="shared" si="9"/>
        <v>412.49</v>
      </c>
      <c r="CG6" s="21">
        <f t="shared" si="9"/>
        <v>289.81</v>
      </c>
      <c r="CH6" s="21">
        <f t="shared" si="9"/>
        <v>282.70999999999998</v>
      </c>
      <c r="CI6" s="21">
        <f t="shared" si="9"/>
        <v>291.82</v>
      </c>
      <c r="CJ6" s="21">
        <f t="shared" si="9"/>
        <v>304.36</v>
      </c>
      <c r="CK6" s="21">
        <f t="shared" si="9"/>
        <v>325.45</v>
      </c>
      <c r="CL6" s="20" t="str">
        <f>IF(CL7="","",IF(CL7="-","【-】","【"&amp;SUBSTITUTE(TEXT(CL7,"#,##0.00"),"-","△")&amp;"】"))</f>
        <v>【329.31】</v>
      </c>
      <c r="CM6" s="21">
        <f>IF(CM7="",NA(),CM7)</f>
        <v>13.04</v>
      </c>
      <c r="CN6" s="21">
        <f t="shared" ref="CN6:CV6" si="10">IF(CN7="",NA(),CN7)</f>
        <v>13.04</v>
      </c>
      <c r="CO6" s="21">
        <f t="shared" si="10"/>
        <v>13.23</v>
      </c>
      <c r="CP6" s="21">
        <f t="shared" si="10"/>
        <v>13.51</v>
      </c>
      <c r="CQ6" s="21">
        <f t="shared" si="10"/>
        <v>13.42</v>
      </c>
      <c r="CR6" s="21">
        <f t="shared" si="10"/>
        <v>56.45</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88.43</v>
      </c>
      <c r="DE6" s="21">
        <f t="shared" si="11"/>
        <v>90.34</v>
      </c>
      <c r="DF6" s="21">
        <f t="shared" si="11"/>
        <v>90.57</v>
      </c>
      <c r="DG6" s="21">
        <f t="shared" si="11"/>
        <v>87.02</v>
      </c>
      <c r="DH6" s="20" t="str">
        <f>IF(DH7="","",IF(DH7="-","【-】","【"&amp;SUBSTITUTE(TEXT(DH7,"#,##0.00"),"-","△")&amp;"】"))</f>
        <v>【84.89】</v>
      </c>
      <c r="DI6" s="21">
        <f>IF(DI7="",NA(),DI7)</f>
        <v>4.3</v>
      </c>
      <c r="DJ6" s="21">
        <f t="shared" ref="DJ6:DR6" si="12">IF(DJ7="",NA(),DJ7)</f>
        <v>8.49</v>
      </c>
      <c r="DK6" s="21">
        <f t="shared" si="12"/>
        <v>12.52</v>
      </c>
      <c r="DL6" s="21">
        <f t="shared" si="12"/>
        <v>16.46</v>
      </c>
      <c r="DM6" s="21">
        <f t="shared" si="12"/>
        <v>20.18</v>
      </c>
      <c r="DN6" s="21">
        <f t="shared" si="12"/>
        <v>15.4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152102</v>
      </c>
      <c r="D7" s="23">
        <v>46</v>
      </c>
      <c r="E7" s="23">
        <v>18</v>
      </c>
      <c r="F7" s="23">
        <v>0</v>
      </c>
      <c r="G7" s="23">
        <v>0</v>
      </c>
      <c r="H7" s="23" t="s">
        <v>96</v>
      </c>
      <c r="I7" s="23" t="s">
        <v>97</v>
      </c>
      <c r="J7" s="23" t="s">
        <v>98</v>
      </c>
      <c r="K7" s="23" t="s">
        <v>99</v>
      </c>
      <c r="L7" s="23" t="s">
        <v>100</v>
      </c>
      <c r="M7" s="23" t="s">
        <v>101</v>
      </c>
      <c r="N7" s="24" t="s">
        <v>102</v>
      </c>
      <c r="O7" s="24">
        <v>73.02</v>
      </c>
      <c r="P7" s="24">
        <v>3.04</v>
      </c>
      <c r="Q7" s="24">
        <v>100</v>
      </c>
      <c r="R7" s="24">
        <v>3355</v>
      </c>
      <c r="S7" s="24">
        <v>47124</v>
      </c>
      <c r="T7" s="24">
        <v>590.39</v>
      </c>
      <c r="U7" s="24">
        <v>79.819999999999993</v>
      </c>
      <c r="V7" s="24">
        <v>1416</v>
      </c>
      <c r="W7" s="24">
        <v>20.239999999999998</v>
      </c>
      <c r="X7" s="24">
        <v>69.959999999999994</v>
      </c>
      <c r="Y7" s="24">
        <v>75.53</v>
      </c>
      <c r="Z7" s="24">
        <v>102.92</v>
      </c>
      <c r="AA7" s="24">
        <v>117.76</v>
      </c>
      <c r="AB7" s="24">
        <v>111.89</v>
      </c>
      <c r="AC7" s="24">
        <v>110.52</v>
      </c>
      <c r="AD7" s="24">
        <v>95.33</v>
      </c>
      <c r="AE7" s="24">
        <v>100.41</v>
      </c>
      <c r="AF7" s="24">
        <v>100.17</v>
      </c>
      <c r="AG7" s="24">
        <v>96.95</v>
      </c>
      <c r="AH7" s="24">
        <v>99.24</v>
      </c>
      <c r="AI7" s="24">
        <v>100.06</v>
      </c>
      <c r="AJ7" s="24">
        <v>102.5</v>
      </c>
      <c r="AK7" s="24">
        <v>91.9</v>
      </c>
      <c r="AL7" s="24">
        <v>15.96</v>
      </c>
      <c r="AM7" s="24">
        <v>0</v>
      </c>
      <c r="AN7" s="24">
        <v>0</v>
      </c>
      <c r="AO7" s="24">
        <v>162.82</v>
      </c>
      <c r="AP7" s="24">
        <v>83.92</v>
      </c>
      <c r="AQ7" s="24">
        <v>89.31</v>
      </c>
      <c r="AR7" s="24">
        <v>91.33</v>
      </c>
      <c r="AS7" s="24">
        <v>89.91</v>
      </c>
      <c r="AT7" s="24">
        <v>84.61</v>
      </c>
      <c r="AU7" s="24">
        <v>46.94</v>
      </c>
      <c r="AV7" s="24">
        <v>47.51</v>
      </c>
      <c r="AW7" s="24">
        <v>151.69</v>
      </c>
      <c r="AX7" s="24">
        <v>198.08</v>
      </c>
      <c r="AY7" s="24">
        <v>266.89</v>
      </c>
      <c r="AZ7" s="24">
        <v>125.61</v>
      </c>
      <c r="BA7" s="24">
        <v>122.71</v>
      </c>
      <c r="BB7" s="24">
        <v>138.19999999999999</v>
      </c>
      <c r="BC7" s="24">
        <v>126.97</v>
      </c>
      <c r="BD7" s="24">
        <v>103.61</v>
      </c>
      <c r="BE7" s="24">
        <v>106.63</v>
      </c>
      <c r="BF7" s="24">
        <v>931.87</v>
      </c>
      <c r="BG7" s="24">
        <v>945.12</v>
      </c>
      <c r="BH7" s="24">
        <v>932.07</v>
      </c>
      <c r="BI7" s="24">
        <v>919.24</v>
      </c>
      <c r="BJ7" s="24">
        <v>925.62</v>
      </c>
      <c r="BK7" s="24">
        <v>398.42</v>
      </c>
      <c r="BL7" s="24">
        <v>294.08999999999997</v>
      </c>
      <c r="BM7" s="24">
        <v>294.08999999999997</v>
      </c>
      <c r="BN7" s="24">
        <v>338.47</v>
      </c>
      <c r="BO7" s="24">
        <v>368.83</v>
      </c>
      <c r="BP7" s="24">
        <v>386.06</v>
      </c>
      <c r="BQ7" s="24">
        <v>41.53</v>
      </c>
      <c r="BR7" s="24">
        <v>37.200000000000003</v>
      </c>
      <c r="BS7" s="24">
        <v>37.53</v>
      </c>
      <c r="BT7" s="24">
        <v>41.61</v>
      </c>
      <c r="BU7" s="24">
        <v>39.6</v>
      </c>
      <c r="BV7" s="24">
        <v>50.7</v>
      </c>
      <c r="BW7" s="24">
        <v>60</v>
      </c>
      <c r="BX7" s="24">
        <v>59.01</v>
      </c>
      <c r="BY7" s="24">
        <v>56.06</v>
      </c>
      <c r="BZ7" s="24">
        <v>53.25</v>
      </c>
      <c r="CA7" s="24">
        <v>51.14</v>
      </c>
      <c r="CB7" s="24">
        <v>389.06</v>
      </c>
      <c r="CC7" s="24">
        <v>436.15</v>
      </c>
      <c r="CD7" s="24">
        <v>435.19</v>
      </c>
      <c r="CE7" s="24">
        <v>390.78</v>
      </c>
      <c r="CF7" s="24">
        <v>412.49</v>
      </c>
      <c r="CG7" s="24">
        <v>289.81</v>
      </c>
      <c r="CH7" s="24">
        <v>282.70999999999998</v>
      </c>
      <c r="CI7" s="24">
        <v>291.82</v>
      </c>
      <c r="CJ7" s="24">
        <v>304.36</v>
      </c>
      <c r="CK7" s="24">
        <v>325.45</v>
      </c>
      <c r="CL7" s="24">
        <v>329.31</v>
      </c>
      <c r="CM7" s="24">
        <v>13.04</v>
      </c>
      <c r="CN7" s="24">
        <v>13.04</v>
      </c>
      <c r="CO7" s="24">
        <v>13.23</v>
      </c>
      <c r="CP7" s="24">
        <v>13.51</v>
      </c>
      <c r="CQ7" s="24">
        <v>13.42</v>
      </c>
      <c r="CR7" s="24">
        <v>56.45</v>
      </c>
      <c r="CS7" s="24">
        <v>56.52</v>
      </c>
      <c r="CT7" s="24">
        <v>88.45</v>
      </c>
      <c r="CU7" s="24">
        <v>54.08</v>
      </c>
      <c r="CV7" s="24">
        <v>52.59</v>
      </c>
      <c r="CW7" s="24">
        <v>54.37</v>
      </c>
      <c r="CX7" s="24">
        <v>100</v>
      </c>
      <c r="CY7" s="24">
        <v>100</v>
      </c>
      <c r="CZ7" s="24">
        <v>100</v>
      </c>
      <c r="DA7" s="24">
        <v>100</v>
      </c>
      <c r="DB7" s="24">
        <v>100</v>
      </c>
      <c r="DC7" s="24">
        <v>54.99</v>
      </c>
      <c r="DD7" s="24">
        <v>88.43</v>
      </c>
      <c r="DE7" s="24">
        <v>90.34</v>
      </c>
      <c r="DF7" s="24">
        <v>90.57</v>
      </c>
      <c r="DG7" s="24">
        <v>87.02</v>
      </c>
      <c r="DH7" s="24">
        <v>84.89</v>
      </c>
      <c r="DI7" s="24">
        <v>4.3</v>
      </c>
      <c r="DJ7" s="24">
        <v>8.49</v>
      </c>
      <c r="DK7" s="24">
        <v>12.52</v>
      </c>
      <c r="DL7" s="24">
        <v>16.46</v>
      </c>
      <c r="DM7" s="24">
        <v>20.18</v>
      </c>
      <c r="DN7" s="24">
        <v>15.4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瀧澤</cp:lastModifiedBy>
  <cp:lastPrinted>2026-02-19T06:30:34Z</cp:lastPrinted>
  <dcterms:modified xsi:type="dcterms:W3CDTF">2026-02-19T06:30:36Z</dcterms:modified>
</cp:coreProperties>
</file>