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236\Desktop\経営関係\経営分析\R7 経営比較分析表\Ｒ8.2.17修正\"/>
    </mc:Choice>
  </mc:AlternateContent>
  <workbookProtection workbookAlgorithmName="SHA-512" workbookHashValue="58cDy2MRcVBMkGAiB8z02pLC5J/E8qLIJ9qTRuB93BmnURIhO2NtVH7M1pvI9b02mM5GAdq9WOenPpLtp6BfJw==" workbookSaltValue="Gps+UUjW19MNLw401LF5h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<sst xmlns="http://schemas.openxmlformats.org/spreadsheetml/2006/main" count="231" uniqueCount="116">
  <si>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</si>
  <si>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</si>
  <si>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</si>
  <si>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</si>
  <si>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</si>
  <si>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</si>
  <si>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</si>
  <si>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</si>
  <si>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</si>
  <si>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</si>
  <si>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</si>
  <si>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</si>
  <si>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</si>
  <si>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</si>
  <si>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</si>
  <si>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</si>
  <si>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</si>
  <si>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</si>
  <si>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</si>
  <si>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</si>
  <si>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</si>
  <si>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</si>
  <si>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</si>
  <si>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</si>
  <si>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</si>
  <si>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</si>
  <si>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</si>
  <si>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</si>
  <si>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</si>
  <si>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</si>
  <si>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</si>
  <si>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</si>
  <si>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</si>
  <si>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</si>
  <si>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</si>
  <si>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</si>
  <si>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</si>
  <si>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</si>
  <si>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</si>
  <si>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</si>
  <si>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</si>
  <si>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</si>
  <si>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</si>
  <si>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</si>
  <si>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</si>
  <si>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</si>
  <si>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</si>
  <si>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</si>
  <si>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</si>
  <si>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</si>
  <si>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</si>
  <si>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</si>
  <si>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</si>
  <si>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</si>
  <si>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</si>
  <si>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</si>
  <si>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</si>
  <si>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</si>
  <si>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</si>
  <si>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</si>
  <si>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</si>
  <si>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</si>
  <si>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</si>
  <si>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</si>
  <si>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</si>
  <si>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</si>
  <si>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</si>
  <si>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</si>
  <si>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</si>
  <si>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</si>
  <si>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</si>
  <si>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</si>
  <si>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</si>
  <si>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</si>
  <si>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</si>
  <si>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</si>
  <si>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</si>
  <si>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</si>
  <si>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</si>
  <si>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</si>
  <si>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</si>
  <si>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</si>
  <si>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</si>
  <si>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</si>
  <si>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</si>
  <si>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</si>
  <si>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</si>
  <si>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</si>
  <si>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</si>
  <si>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</si>
  <si>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</si>
  <si>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</si>
  <si>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</si>
  <si>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</si>
  <si>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</si>
  <si>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</si>
  <si>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</si>
  <si>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</si>
  <si>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</si>
  <si>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</si>
  <si>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</si>
  <si>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</si>
  <si>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</si>
  <si>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</si>
  <si>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</si>
  <si>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</si>
  <si>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</si>
  <si>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</si>
  <si>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</si>
  <si>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</si>
  <si>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</si>
  <si>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</si>
  <si>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</si>
  <si>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有形固定資産減価償却率は、令和2年度に法適用事業に移行したため低い値となっている。現在、法定耐用年数を経過した管渠は無いものの、処理施設等においては耐用年数を超えた機械設備があり修繕件数も増加傾向にある。各施設を整備した年度が同時期であり更新時期も重なることが予想されるため、村上市下水道ストックマネジメント計画に基づき、適切に改築更新を行っていくこととしている。
</t>
    <rPh sb="90" eb="92">
      <t>シュウゼン</t>
    </rPh>
    <rPh sb="92" eb="94">
      <t>ケンスウ</t>
    </rPh>
    <rPh sb="95" eb="97">
      <t>ゾウカ</t>
    </rPh>
    <rPh sb="97" eb="99">
      <t>ケイコウ</t>
    </rPh>
    <phoneticPr fontId="4"/>
  </si>
  <si>
    <t xml:space="preserve">・経常収支比率は、100%を上回っているが一般会計からの繰入金に頼った経営となっている。
経費回収率は、3年毎に見直すこととしている施設維持管理委託料が人件費等の上昇により増額となったことや、動力費の増加などにより△8.46％と大幅に減少し、汚水処理原価は42.27円の増加となった。経費回収率が類似団体と比較し低い要因としては、地理的な条件から処理場を8箇所保有し、管路延長も長いため経営規模に対するコストが割高となっていることが挙げられる。引き続き効率的な施設運営を行い維持管理コストの削減に努めていくこととしている。
・流動比率は企業債償還額が大きいため低い水準となっている。償還額が発行額を上回っているため企業債残高は減少傾向となっているが、処理施設の老朽化に伴う改築更新事業等を予定しており、資本費平準化債を含め借り入れの抑制に努めていくこととしている。
・施設利用率は40％を下回っており、類似団体との比較でも低い数値となっている。施設の効率的な利用を図るため農業集落排水処理施設の統合を計画している施設もあるが、事業環境に適した規模となるよう施設の在り方も含め検証を行う必要がある。
・水洗化率は、人口減少や高齢化の進行などの影響により接続戸数の大幅な増加は見込めない状況であるが、引き続き、普及・啓発活動に取り組んでいく必要がある。
</t>
    <rPh sb="32" eb="33">
      <t>タヨ</t>
    </rPh>
    <rPh sb="35" eb="37">
      <t>ケイエイ</t>
    </rPh>
    <rPh sb="142" eb="144">
      <t>ケイヒ</t>
    </rPh>
    <rPh sb="144" eb="146">
      <t>カイシュウ</t>
    </rPh>
    <rPh sb="146" eb="147">
      <t>リツ</t>
    </rPh>
    <rPh sb="148" eb="150">
      <t>ルイジ</t>
    </rPh>
    <rPh sb="150" eb="152">
      <t>ダンタイ</t>
    </rPh>
    <rPh sb="153" eb="155">
      <t>ヒカク</t>
    </rPh>
    <rPh sb="156" eb="157">
      <t>ヒク</t>
    </rPh>
    <rPh sb="158" eb="160">
      <t>ヨウイン</t>
    </rPh>
    <rPh sb="165" eb="168">
      <t>チリテキ</t>
    </rPh>
    <rPh sb="169" eb="171">
      <t>ジョウケン</t>
    </rPh>
    <rPh sb="173" eb="176">
      <t>ショリジョウ</t>
    </rPh>
    <rPh sb="178" eb="180">
      <t>カショ</t>
    </rPh>
    <rPh sb="180" eb="182">
      <t>ホユウ</t>
    </rPh>
    <rPh sb="184" eb="186">
      <t>カンロ</t>
    </rPh>
    <rPh sb="186" eb="188">
      <t>エンチョウ</t>
    </rPh>
    <rPh sb="189" eb="190">
      <t>ナガ</t>
    </rPh>
    <rPh sb="193" eb="195">
      <t>ケイエイ</t>
    </rPh>
    <rPh sb="195" eb="197">
      <t>キボ</t>
    </rPh>
    <rPh sb="198" eb="199">
      <t>タイ</t>
    </rPh>
    <rPh sb="205" eb="207">
      <t>ワリダカ</t>
    </rPh>
    <rPh sb="216" eb="217">
      <t>ア</t>
    </rPh>
    <rPh sb="291" eb="293">
      <t>ショウカン</t>
    </rPh>
    <rPh sb="293" eb="294">
      <t>ガク</t>
    </rPh>
    <rPh sb="295" eb="298">
      <t>ハッコウガク</t>
    </rPh>
    <rPh sb="299" eb="301">
      <t>ウワマワ</t>
    </rPh>
    <rPh sb="344" eb="346">
      <t>ヨテイ</t>
    </rPh>
    <rPh sb="457" eb="459">
      <t>シセツ</t>
    </rPh>
    <rPh sb="464" eb="466">
      <t>ジギョウ</t>
    </rPh>
    <rPh sb="466" eb="468">
      <t>カンキョウ</t>
    </rPh>
    <rPh sb="469" eb="470">
      <t>テキ</t>
    </rPh>
    <rPh sb="472" eb="474">
      <t>キボ</t>
    </rPh>
    <rPh sb="479" eb="481">
      <t>シセツ</t>
    </rPh>
    <rPh sb="482" eb="483">
      <t>ア</t>
    </rPh>
    <rPh sb="484" eb="485">
      <t>カタ</t>
    </rPh>
    <rPh sb="486" eb="487">
      <t>フク</t>
    </rPh>
    <rPh sb="488" eb="490">
      <t>ケンショウ</t>
    </rPh>
    <rPh sb="491" eb="492">
      <t>イ</t>
    </rPh>
    <rPh sb="493" eb="495">
      <t>ヒツヨウ</t>
    </rPh>
    <rPh sb="508" eb="510">
      <t>ジンコウ</t>
    </rPh>
    <rPh sb="510" eb="512">
      <t>ゲンショウ</t>
    </rPh>
    <rPh sb="513" eb="516">
      <t>コウレイカ</t>
    </rPh>
    <rPh sb="517" eb="519">
      <t>シンコウ</t>
    </rPh>
    <rPh sb="522" eb="524">
      <t>エイキョウ</t>
    </rPh>
    <rPh sb="527" eb="529">
      <t>セツゾク</t>
    </rPh>
    <rPh sb="529" eb="531">
      <t>コスウ</t>
    </rPh>
    <rPh sb="532" eb="534">
      <t>オオハバ</t>
    </rPh>
    <rPh sb="535" eb="537">
      <t>ゾウカ</t>
    </rPh>
    <rPh sb="538" eb="540">
      <t>ミコ</t>
    </rPh>
    <rPh sb="543" eb="545">
      <t>ジョウキョウ</t>
    </rPh>
    <phoneticPr fontId="4"/>
  </si>
  <si>
    <t xml:space="preserve">・令和2年度から地方公営企業法を適用しており、令和6年度末に村上市下水道事業経営戦略の改定を行った。
・人口減少による使用料収入の減少に加え人件費や物価の上昇により厳しい経営状況となっている。また、保有資産の老朽化による更新需要が増大していくため、今後さらに厳しい経営状況となることが想定される。一般会計からの繰入金に頼った経営となっており、基準外繰入金の割合も高いことから、適正な使用料水準への改定を行い、経営の健全化を図る必要がある。
・村上市ストックマネジメント計画などの各種計画に基づき、老朽化に備えた計画的な改築更新を行うとともに、災害に備え耐震化等の防災安全対策を実施することとしているが、技術の継承や人材確保が課題となっている。
</t>
    <rPh sb="1" eb="3">
      <t>レイワ</t>
    </rPh>
    <rPh sb="4" eb="6">
      <t>ネンド</t>
    </rPh>
    <rPh sb="8" eb="10">
      <t>チホウ</t>
    </rPh>
    <rPh sb="10" eb="12">
      <t>コウエイ</t>
    </rPh>
    <rPh sb="12" eb="14">
      <t>キギョウ</t>
    </rPh>
    <rPh sb="14" eb="15">
      <t>ホウ</t>
    </rPh>
    <rPh sb="16" eb="18">
      <t>テキヨウ</t>
    </rPh>
    <rPh sb="52" eb="54">
      <t>ジンコウ</t>
    </rPh>
    <rPh sb="54" eb="56">
      <t>ゲンショウ</t>
    </rPh>
    <rPh sb="59" eb="62">
      <t>シヨウリョウ</t>
    </rPh>
    <rPh sb="62" eb="64">
      <t>シュウニュウ</t>
    </rPh>
    <rPh sb="65" eb="67">
      <t>ゲンショウ</t>
    </rPh>
    <rPh sb="68" eb="69">
      <t>クワ</t>
    </rPh>
    <rPh sb="70" eb="73">
      <t>ジンケンヒ</t>
    </rPh>
    <rPh sb="74" eb="76">
      <t>ブッカ</t>
    </rPh>
    <rPh sb="77" eb="79">
      <t>ジョウショウ</t>
    </rPh>
    <rPh sb="82" eb="83">
      <t>キビ</t>
    </rPh>
    <rPh sb="85" eb="87">
      <t>ケイエイ</t>
    </rPh>
    <rPh sb="87" eb="89">
      <t>ジョウキョウ</t>
    </rPh>
    <rPh sb="148" eb="150">
      <t>イッパン</t>
    </rPh>
    <rPh sb="150" eb="152">
      <t>カイケイ</t>
    </rPh>
    <rPh sb="155" eb="157">
      <t>クリイレ</t>
    </rPh>
    <rPh sb="157" eb="158">
      <t>キン</t>
    </rPh>
    <rPh sb="159" eb="160">
      <t>タヨ</t>
    </rPh>
    <rPh sb="162" eb="164">
      <t>ケイエイ</t>
    </rPh>
    <rPh sb="171" eb="173">
      <t>キジュン</t>
    </rPh>
    <rPh sb="173" eb="174">
      <t>ガイ</t>
    </rPh>
    <rPh sb="174" eb="176">
      <t>クリイレ</t>
    </rPh>
    <rPh sb="176" eb="177">
      <t>キン</t>
    </rPh>
    <rPh sb="178" eb="180">
      <t>ワリアイ</t>
    </rPh>
    <rPh sb="181" eb="182">
      <t>タカ</t>
    </rPh>
    <rPh sb="191" eb="194">
      <t>シヨウリョウ</t>
    </rPh>
    <rPh sb="194" eb="196">
      <t>スイジュン</t>
    </rPh>
    <rPh sb="198" eb="200">
      <t>カイテイ</t>
    </rPh>
    <rPh sb="201" eb="20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</si>
</sst>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C9-40DC-8981-CDFBC43C4B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35C9-40DC-8981-CDFBC43C4B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41.13</c:v>
                </c:pt>
                <c:pt idx="1">
                  <c:v>40.08</c:v>
                </c:pt>
                <c:pt idx="2">
                  <c:v>40.700000000000003</c:v>
                </c:pt>
                <c:pt idx="3">
                  <c:v>42.67</c:v>
                </c:pt>
                <c:pt idx="4">
                  <c:v>38.76</c:v>
                </c:pt>
              </c:numCache>
            </c:numRef>
          </c:val>
          <c:extLst>
            <c:ext xmlns:c16="http://schemas.microsoft.com/office/drawing/2014/chart" uri="{C3380CC4-5D6E-409C-BE32-E72D297353CC}">
              <c16:uniqueId val="{00000000-2244-4F93-8EE6-7A9FD24CE0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2244-4F93-8EE6-7A9FD24CE0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85.11</c:v>
                </c:pt>
                <c:pt idx="1">
                  <c:v>85.92</c:v>
                </c:pt>
                <c:pt idx="2">
                  <c:v>86.21</c:v>
                </c:pt>
                <c:pt idx="3">
                  <c:v>86.08</c:v>
                </c:pt>
                <c:pt idx="4">
                  <c:v>87.8</c:v>
                </c:pt>
              </c:numCache>
            </c:numRef>
          </c:val>
          <c:extLst>
            <c:ext xmlns:c16="http://schemas.microsoft.com/office/drawing/2014/chart" uri="{C3380CC4-5D6E-409C-BE32-E72D297353CC}">
              <c16:uniqueId val="{00000000-1F19-4AF8-A65D-BD81C8F478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1F19-4AF8-A65D-BD81C8F478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100.15</c:v>
                </c:pt>
                <c:pt idx="1">
                  <c:v>99.74</c:v>
                </c:pt>
                <c:pt idx="2">
                  <c:v>100.09</c:v>
                </c:pt>
                <c:pt idx="3">
                  <c:v>100.86</c:v>
                </c:pt>
                <c:pt idx="4">
                  <c:v>100.61</c:v>
                </c:pt>
              </c:numCache>
            </c:numRef>
          </c:val>
          <c:extLst>
            <c:ext xmlns:c16="http://schemas.microsoft.com/office/drawing/2014/chart" uri="{C3380CC4-5D6E-409C-BE32-E72D297353CC}">
              <c16:uniqueId val="{00000000-298C-452F-ABFA-F53AABC80CE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298C-452F-ABFA-F53AABC80CE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4.41</c:v>
                </c:pt>
                <c:pt idx="1">
                  <c:v>8.86</c:v>
                </c:pt>
                <c:pt idx="2">
                  <c:v>12.61</c:v>
                </c:pt>
                <c:pt idx="3">
                  <c:v>16.18</c:v>
                </c:pt>
                <c:pt idx="4">
                  <c:v>19.41</c:v>
                </c:pt>
              </c:numCache>
            </c:numRef>
          </c:val>
          <c:extLst>
            <c:ext xmlns:c16="http://schemas.microsoft.com/office/drawing/2014/chart" uri="{C3380CC4-5D6E-409C-BE32-E72D297353CC}">
              <c16:uniqueId val="{00000000-DBC9-443C-8E73-8E5BAC3BFE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BC9-443C-8E73-8E5BAC3BFE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BF-4ADA-8888-B784706A3A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61BF-4ADA-8888-B784706A3A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62-428B-9DA2-B4BFEE153A6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5062-428B-9DA2-B4BFEE153A6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3.27</c:v>
                </c:pt>
                <c:pt idx="1">
                  <c:v>5.53</c:v>
                </c:pt>
                <c:pt idx="2">
                  <c:v>9.1199999999999992</c:v>
                </c:pt>
                <c:pt idx="3">
                  <c:v>12.31</c:v>
                </c:pt>
                <c:pt idx="4">
                  <c:v>16.41</c:v>
                </c:pt>
              </c:numCache>
            </c:numRef>
          </c:val>
          <c:extLst>
            <c:ext xmlns:c16="http://schemas.microsoft.com/office/drawing/2014/chart" uri="{C3380CC4-5D6E-409C-BE32-E72D297353CC}">
              <c16:uniqueId val="{00000000-D86D-427E-A5B9-867F932BE9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D86D-427E-A5B9-867F932BE9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1411.4</c:v>
                </c:pt>
                <c:pt idx="2">
                  <c:v>1425.78</c:v>
                </c:pt>
                <c:pt idx="3">
                  <c:v>1275.23</c:v>
                </c:pt>
                <c:pt idx="4">
                  <c:v>1168.82</c:v>
                </c:pt>
              </c:numCache>
            </c:numRef>
          </c:val>
          <c:extLst>
            <c:ext xmlns:c16="http://schemas.microsoft.com/office/drawing/2014/chart" uri="{C3380CC4-5D6E-409C-BE32-E72D297353CC}">
              <c16:uniqueId val="{00000000-258E-489B-A276-EC907C2030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258E-489B-A276-EC907C2030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70.91</c:v>
                </c:pt>
                <c:pt idx="1">
                  <c:v>67.069999999999993</c:v>
                </c:pt>
                <c:pt idx="2">
                  <c:v>61.71</c:v>
                </c:pt>
                <c:pt idx="3">
                  <c:v>64.69</c:v>
                </c:pt>
                <c:pt idx="4">
                  <c:v>56.23</c:v>
                </c:pt>
              </c:numCache>
            </c:numRef>
          </c:val>
          <c:extLst>
            <c:ext xmlns:c16="http://schemas.microsoft.com/office/drawing/2014/chart" uri="{C3380CC4-5D6E-409C-BE32-E72D297353CC}">
              <c16:uniqueId val="{00000000-634E-40AD-B8F9-51EB60789A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634E-40AD-B8F9-51EB60789A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224.12</c:v>
                </c:pt>
                <c:pt idx="1">
                  <c:v>232.89</c:v>
                </c:pt>
                <c:pt idx="2">
                  <c:v>269.13</c:v>
                </c:pt>
                <c:pt idx="3">
                  <c:v>263.88</c:v>
                </c:pt>
                <c:pt idx="4">
                  <c:v>306.14999999999998</c:v>
                </c:pt>
              </c:numCache>
            </c:numRef>
          </c:val>
          <c:extLst>
            <c:ext xmlns:c16="http://schemas.microsoft.com/office/drawing/2014/chart" uri="{C3380CC4-5D6E-409C-BE32-E72D297353CC}">
              <c16:uniqueId val="{00000000-219A-48DD-9BF7-9A62274F1A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219A-48DD-9BF7-9A62274F1A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75" zoomScaleNormal="75"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村上市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53492</v>
      </c>
      <c r="AM8" s="44"/>
      <c r="AN8" s="44"/>
      <c r="AO8" s="44"/>
      <c r="AP8" s="44"/>
      <c r="AQ8" s="44"/>
      <c r="AR8" s="44"/>
      <c r="AS8" s="44"/>
      <c r="AT8" s="45">
        <f>データ!T6</f>
        <v>1174.17</v>
      </c>
      <c r="AU8" s="45"/>
      <c r="AV8" s="45"/>
      <c r="AW8" s="45"/>
      <c r="AX8" s="45"/>
      <c r="AY8" s="45"/>
      <c r="AZ8" s="45"/>
      <c r="BA8" s="45"/>
      <c r="BB8" s="45">
        <f>データ!U6</f>
        <v>45.56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63.82</v>
      </c>
      <c r="J10" s="45"/>
      <c r="K10" s="45"/>
      <c r="L10" s="45"/>
      <c r="M10" s="45"/>
      <c r="N10" s="45"/>
      <c r="O10" s="45"/>
      <c r="P10" s="45">
        <f>データ!P6</f>
        <v>25.05</v>
      </c>
      <c r="Q10" s="45"/>
      <c r="R10" s="45"/>
      <c r="S10" s="45"/>
      <c r="T10" s="45"/>
      <c r="U10" s="45"/>
      <c r="V10" s="45"/>
      <c r="W10" s="45">
        <f>データ!Q6</f>
        <v>83.99</v>
      </c>
      <c r="X10" s="45"/>
      <c r="Y10" s="45"/>
      <c r="Z10" s="45"/>
      <c r="AA10" s="45"/>
      <c r="AB10" s="45"/>
      <c r="AC10" s="45"/>
      <c r="AD10" s="44">
        <f>データ!R6</f>
        <v>3487</v>
      </c>
      <c r="AE10" s="44"/>
      <c r="AF10" s="44"/>
      <c r="AG10" s="44"/>
      <c r="AH10" s="44"/>
      <c r="AI10" s="44"/>
      <c r="AJ10" s="44"/>
      <c r="AK10" s="2"/>
      <c r="AL10" s="44">
        <f>データ!V6</f>
        <v>13263</v>
      </c>
      <c r="AM10" s="44"/>
      <c r="AN10" s="44"/>
      <c r="AO10" s="44"/>
      <c r="AP10" s="44"/>
      <c r="AQ10" s="44"/>
      <c r="AR10" s="44"/>
      <c r="AS10" s="44"/>
      <c r="AT10" s="45">
        <f>データ!W6</f>
        <v>7.19</v>
      </c>
      <c r="AU10" s="45"/>
      <c r="AV10" s="45"/>
      <c r="AW10" s="45"/>
      <c r="AX10" s="45"/>
      <c r="AY10" s="45"/>
      <c r="AZ10" s="45"/>
      <c r="BA10" s="45"/>
      <c r="BB10" s="45">
        <f>データ!X6</f>
        <v>1844.65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ztq2NwPPk2BUs9UlRnR3d60MDTzrMfc0iamD4d2svWQGwYXFNpaiwmrb1CtEriQhOIPAXyrLGKj31mPCHw+Ujw==" saltValue="vnXl0SeemJZmaPl/Sshf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152129</v>
      </c>
      <c r="D6" s="19">
        <f t="shared" si="3"/>
        <v>46</v>
      </c>
      <c r="E6" s="19">
        <f t="shared" si="3"/>
        <v>17</v>
      </c>
      <c r="F6" s="19">
        <f t="shared" si="3"/>
        <v>4</v>
      </c>
      <c r="G6" s="19">
        <f t="shared" si="3"/>
        <v>0</v>
      </c>
      <c r="H6" s="19" t="str">
        <f t="shared" si="3"/>
        <v>新潟県　村上市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63.82</v>
      </c>
      <c r="P6" s="20">
        <f t="shared" si="3"/>
        <v>25.05</v>
      </c>
      <c r="Q6" s="20">
        <f t="shared" si="3"/>
        <v>83.99</v>
      </c>
      <c r="R6" s="20">
        <f t="shared" si="3"/>
        <v>3487</v>
      </c>
      <c r="S6" s="20">
        <f t="shared" si="3"/>
        <v>53492</v>
      </c>
      <c r="T6" s="20">
        <f t="shared" si="3"/>
        <v>1174.17</v>
      </c>
      <c r="U6" s="20">
        <f t="shared" si="3"/>
        <v>45.56</v>
      </c>
      <c r="V6" s="20">
        <f t="shared" si="3"/>
        <v>13263</v>
      </c>
      <c r="W6" s="20">
        <f t="shared" si="3"/>
        <v>7.19</v>
      </c>
      <c r="X6" s="20">
        <f t="shared" si="3"/>
        <v>1844.65</v>
      </c>
      <c r="Y6" s="21">
        <f>IF(Y7="",NA(),Y7)</f>
        <v>100.15</v>
      </c>
      <c r="Z6" s="21">
        <f t="shared" ref="Z6:AH6" si="4">IF(Z7="",NA(),Z7)</f>
        <v>99.74</v>
      </c>
      <c r="AA6" s="21">
        <f t="shared" si="4"/>
        <v>100.09</v>
      </c>
      <c r="AB6" s="21">
        <f t="shared" si="4"/>
        <v>100.86</v>
      </c>
      <c r="AC6" s="21">
        <f t="shared" si="4"/>
        <v>100.61</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3.27</v>
      </c>
      <c r="AV6" s="21">
        <f t="shared" ref="AV6:BD6" si="6">IF(AV7="",NA(),AV7)</f>
        <v>5.53</v>
      </c>
      <c r="AW6" s="21">
        <f t="shared" si="6"/>
        <v>9.1199999999999992</v>
      </c>
      <c r="AX6" s="21">
        <f t="shared" si="6"/>
        <v>12.31</v>
      </c>
      <c r="AY6" s="21">
        <f t="shared" si="6"/>
        <v>16.41</v>
      </c>
      <c r="AZ6" s="21">
        <f t="shared" si="6"/>
        <v>46.85</v>
      </c>
      <c r="BA6" s="21">
        <f t="shared" si="6"/>
        <v>44.35</v>
      </c>
      <c r="BB6" s="21">
        <f t="shared" si="6"/>
        <v>41.51</v>
      </c>
      <c r="BC6" s="21">
        <f t="shared" si="6"/>
        <v>45.01</v>
      </c>
      <c r="BD6" s="21">
        <f t="shared" si="6"/>
        <v>46.37</v>
      </c>
      <c r="BE6" s="20" t="str">
        <f>IF(BE7="","",IF(BE7="-","【-】","【"&amp;SUBSTITUTE(TEXT(BE7,"#,##0.00"),"-","△")&amp;"】"))</f>
        <v>【50.90】</v>
      </c>
      <c r="BF6" s="20">
        <f>IF(BF7="",NA(),BF7)</f>
        <v>0</v>
      </c>
      <c r="BG6" s="21">
        <f t="shared" ref="BG6:BO6" si="7">IF(BG7="",NA(),BG7)</f>
        <v>1411.4</v>
      </c>
      <c r="BH6" s="21">
        <f t="shared" si="7"/>
        <v>1425.78</v>
      </c>
      <c r="BI6" s="21">
        <f t="shared" si="7"/>
        <v>1275.23</v>
      </c>
      <c r="BJ6" s="21">
        <f t="shared" si="7"/>
        <v>1168.82</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70.91</v>
      </c>
      <c r="BR6" s="21">
        <f t="shared" ref="BR6:BZ6" si="8">IF(BR7="",NA(),BR7)</f>
        <v>67.069999999999993</v>
      </c>
      <c r="BS6" s="21">
        <f t="shared" si="8"/>
        <v>61.71</v>
      </c>
      <c r="BT6" s="21">
        <f t="shared" si="8"/>
        <v>64.69</v>
      </c>
      <c r="BU6" s="21">
        <f t="shared" si="8"/>
        <v>56.23</v>
      </c>
      <c r="BV6" s="21">
        <f t="shared" si="8"/>
        <v>82.88</v>
      </c>
      <c r="BW6" s="21">
        <f t="shared" si="8"/>
        <v>82.53</v>
      </c>
      <c r="BX6" s="21">
        <f t="shared" si="8"/>
        <v>81.81</v>
      </c>
      <c r="BY6" s="21">
        <f t="shared" si="8"/>
        <v>82.27</v>
      </c>
      <c r="BZ6" s="21">
        <f t="shared" si="8"/>
        <v>80.36</v>
      </c>
      <c r="CA6" s="20" t="str">
        <f>IF(CA7="","",IF(CA7="-","【-】","【"&amp;SUBSTITUTE(TEXT(CA7,"#,##0.00"),"-","△")&amp;"】"))</f>
        <v>【72.92】</v>
      </c>
      <c r="CB6" s="21">
        <f>IF(CB7="",NA(),CB7)</f>
        <v>224.12</v>
      </c>
      <c r="CC6" s="21">
        <f t="shared" ref="CC6:CK6" si="9">IF(CC7="",NA(),CC7)</f>
        <v>232.89</v>
      </c>
      <c r="CD6" s="21">
        <f t="shared" si="9"/>
        <v>269.13</v>
      </c>
      <c r="CE6" s="21">
        <f t="shared" si="9"/>
        <v>263.88</v>
      </c>
      <c r="CF6" s="21">
        <f t="shared" si="9"/>
        <v>306.14999999999998</v>
      </c>
      <c r="CG6" s="21">
        <f t="shared" si="9"/>
        <v>187.76</v>
      </c>
      <c r="CH6" s="21">
        <f t="shared" si="9"/>
        <v>190.48</v>
      </c>
      <c r="CI6" s="21">
        <f t="shared" si="9"/>
        <v>193.59</v>
      </c>
      <c r="CJ6" s="21">
        <f t="shared" si="9"/>
        <v>194.42</v>
      </c>
      <c r="CK6" s="21">
        <f t="shared" si="9"/>
        <v>201.33</v>
      </c>
      <c r="CL6" s="20" t="str">
        <f>IF(CL7="","",IF(CL7="-","【-】","【"&amp;SUBSTITUTE(TEXT(CL7,"#,##0.00"),"-","△")&amp;"】"))</f>
        <v>【225.78】</v>
      </c>
      <c r="CM6" s="21">
        <f>IF(CM7="",NA(),CM7)</f>
        <v>41.13</v>
      </c>
      <c r="CN6" s="21">
        <f t="shared" ref="CN6:CV6" si="10">IF(CN7="",NA(),CN7)</f>
        <v>40.08</v>
      </c>
      <c r="CO6" s="21">
        <f t="shared" si="10"/>
        <v>40.700000000000003</v>
      </c>
      <c r="CP6" s="21">
        <f t="shared" si="10"/>
        <v>42.67</v>
      </c>
      <c r="CQ6" s="21">
        <f t="shared" si="10"/>
        <v>38.76</v>
      </c>
      <c r="CR6" s="21">
        <f t="shared" si="10"/>
        <v>45.87</v>
      </c>
      <c r="CS6" s="21">
        <f t="shared" si="10"/>
        <v>44.24</v>
      </c>
      <c r="CT6" s="21">
        <f t="shared" si="10"/>
        <v>45.3</v>
      </c>
      <c r="CU6" s="21">
        <f t="shared" si="10"/>
        <v>45.6</v>
      </c>
      <c r="CV6" s="21">
        <f t="shared" si="10"/>
        <v>44.79</v>
      </c>
      <c r="CW6" s="20" t="str">
        <f>IF(CW7="","",IF(CW7="-","【-】","【"&amp;SUBSTITUTE(TEXT(CW7,"#,##0.00"),"-","△")&amp;"】"))</f>
        <v>【43.17】</v>
      </c>
      <c r="CX6" s="21">
        <f>IF(CX7="",NA(),CX7)</f>
        <v>85.11</v>
      </c>
      <c r="CY6" s="21">
        <f t="shared" ref="CY6:DG6" si="11">IF(CY7="",NA(),CY7)</f>
        <v>85.92</v>
      </c>
      <c r="CZ6" s="21">
        <f t="shared" si="11"/>
        <v>86.21</v>
      </c>
      <c r="DA6" s="21">
        <f t="shared" si="11"/>
        <v>86.08</v>
      </c>
      <c r="DB6" s="21">
        <f t="shared" si="11"/>
        <v>87.8</v>
      </c>
      <c r="DC6" s="21">
        <f t="shared" si="11"/>
        <v>87.65</v>
      </c>
      <c r="DD6" s="21">
        <f t="shared" si="11"/>
        <v>88.15</v>
      </c>
      <c r="DE6" s="21">
        <f t="shared" si="11"/>
        <v>88.37</v>
      </c>
      <c r="DF6" s="21">
        <f t="shared" si="11"/>
        <v>88.66</v>
      </c>
      <c r="DG6" s="21">
        <f t="shared" si="11"/>
        <v>88.68</v>
      </c>
      <c r="DH6" s="20" t="str">
        <f>IF(DH7="","",IF(DH7="-","【-】","【"&amp;SUBSTITUTE(TEXT(DH7,"#,##0.00"),"-","△")&amp;"】"))</f>
        <v>【86.31】</v>
      </c>
      <c r="DI6" s="21">
        <f>IF(DI7="",NA(),DI7)</f>
        <v>4.41</v>
      </c>
      <c r="DJ6" s="21">
        <f t="shared" ref="DJ6:DR6" si="12">IF(DJ7="",NA(),DJ7)</f>
        <v>8.86</v>
      </c>
      <c r="DK6" s="21">
        <f t="shared" si="12"/>
        <v>12.61</v>
      </c>
      <c r="DL6" s="21">
        <f t="shared" si="12"/>
        <v>16.18</v>
      </c>
      <c r="DM6" s="21">
        <f t="shared" si="12"/>
        <v>19.41</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152129</v>
      </c>
      <c r="D7" s="23">
        <v>46</v>
      </c>
      <c r="E7" s="23">
        <v>17</v>
      </c>
      <c r="F7" s="23">
        <v>4</v>
      </c>
      <c r="G7" s="23">
        <v>0</v>
      </c>
      <c r="H7" s="23" t="s">
        <v>96</v>
      </c>
      <c r="I7" s="23" t="s">
        <v>97</v>
      </c>
      <c r="J7" s="23" t="s">
        <v>98</v>
      </c>
      <c r="K7" s="23" t="s">
        <v>99</v>
      </c>
      <c r="L7" s="23" t="s">
        <v>100</v>
      </c>
      <c r="M7" s="23" t="s">
        <v>101</v>
      </c>
      <c r="N7" s="24" t="s">
        <v>102</v>
      </c>
      <c r="O7" s="24">
        <v>63.82</v>
      </c>
      <c r="P7" s="24">
        <v>25.05</v>
      </c>
      <c r="Q7" s="24">
        <v>83.99</v>
      </c>
      <c r="R7" s="24">
        <v>3487</v>
      </c>
      <c r="S7" s="24">
        <v>53492</v>
      </c>
      <c r="T7" s="24">
        <v>1174.17</v>
      </c>
      <c r="U7" s="24">
        <v>45.56</v>
      </c>
      <c r="V7" s="24">
        <v>13263</v>
      </c>
      <c r="W7" s="24">
        <v>7.19</v>
      </c>
      <c r="X7" s="24">
        <v>1844.65</v>
      </c>
      <c r="Y7" s="24">
        <v>100.15</v>
      </c>
      <c r="Z7" s="24">
        <v>99.74</v>
      </c>
      <c r="AA7" s="24">
        <v>100.09</v>
      </c>
      <c r="AB7" s="24">
        <v>100.86</v>
      </c>
      <c r="AC7" s="24">
        <v>100.61</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3.27</v>
      </c>
      <c r="AV7" s="24">
        <v>5.53</v>
      </c>
      <c r="AW7" s="24">
        <v>9.1199999999999992</v>
      </c>
      <c r="AX7" s="24">
        <v>12.31</v>
      </c>
      <c r="AY7" s="24">
        <v>16.41</v>
      </c>
      <c r="AZ7" s="24">
        <v>46.85</v>
      </c>
      <c r="BA7" s="24">
        <v>44.35</v>
      </c>
      <c r="BB7" s="24">
        <v>41.51</v>
      </c>
      <c r="BC7" s="24">
        <v>45.01</v>
      </c>
      <c r="BD7" s="24">
        <v>46.37</v>
      </c>
      <c r="BE7" s="24">
        <v>50.9</v>
      </c>
      <c r="BF7" s="24">
        <v>0</v>
      </c>
      <c r="BG7" s="24">
        <v>1411.4</v>
      </c>
      <c r="BH7" s="24">
        <v>1425.78</v>
      </c>
      <c r="BI7" s="24">
        <v>1275.23</v>
      </c>
      <c r="BJ7" s="24">
        <v>1168.82</v>
      </c>
      <c r="BK7" s="24">
        <v>1268.6300000000001</v>
      </c>
      <c r="BL7" s="24">
        <v>1283.69</v>
      </c>
      <c r="BM7" s="24">
        <v>1160.22</v>
      </c>
      <c r="BN7" s="24">
        <v>1141.98</v>
      </c>
      <c r="BO7" s="24">
        <v>1062.58</v>
      </c>
      <c r="BP7" s="24">
        <v>1099.1500000000001</v>
      </c>
      <c r="BQ7" s="24">
        <v>70.91</v>
      </c>
      <c r="BR7" s="24">
        <v>67.069999999999993</v>
      </c>
      <c r="BS7" s="24">
        <v>61.71</v>
      </c>
      <c r="BT7" s="24">
        <v>64.69</v>
      </c>
      <c r="BU7" s="24">
        <v>56.23</v>
      </c>
      <c r="BV7" s="24">
        <v>82.88</v>
      </c>
      <c r="BW7" s="24">
        <v>82.53</v>
      </c>
      <c r="BX7" s="24">
        <v>81.81</v>
      </c>
      <c r="BY7" s="24">
        <v>82.27</v>
      </c>
      <c r="BZ7" s="24">
        <v>80.36</v>
      </c>
      <c r="CA7" s="24">
        <v>72.92</v>
      </c>
      <c r="CB7" s="24">
        <v>224.12</v>
      </c>
      <c r="CC7" s="24">
        <v>232.89</v>
      </c>
      <c r="CD7" s="24">
        <v>269.13</v>
      </c>
      <c r="CE7" s="24">
        <v>263.88</v>
      </c>
      <c r="CF7" s="24">
        <v>306.14999999999998</v>
      </c>
      <c r="CG7" s="24">
        <v>187.76</v>
      </c>
      <c r="CH7" s="24">
        <v>190.48</v>
      </c>
      <c r="CI7" s="24">
        <v>193.59</v>
      </c>
      <c r="CJ7" s="24">
        <v>194.42</v>
      </c>
      <c r="CK7" s="24">
        <v>201.33</v>
      </c>
      <c r="CL7" s="24">
        <v>225.78</v>
      </c>
      <c r="CM7" s="24">
        <v>41.13</v>
      </c>
      <c r="CN7" s="24">
        <v>40.08</v>
      </c>
      <c r="CO7" s="24">
        <v>40.700000000000003</v>
      </c>
      <c r="CP7" s="24">
        <v>42.67</v>
      </c>
      <c r="CQ7" s="24">
        <v>38.76</v>
      </c>
      <c r="CR7" s="24">
        <v>45.87</v>
      </c>
      <c r="CS7" s="24">
        <v>44.24</v>
      </c>
      <c r="CT7" s="24">
        <v>45.3</v>
      </c>
      <c r="CU7" s="24">
        <v>45.6</v>
      </c>
      <c r="CV7" s="24">
        <v>44.79</v>
      </c>
      <c r="CW7" s="24">
        <v>43.17</v>
      </c>
      <c r="CX7" s="24">
        <v>85.11</v>
      </c>
      <c r="CY7" s="24">
        <v>85.92</v>
      </c>
      <c r="CZ7" s="24">
        <v>86.21</v>
      </c>
      <c r="DA7" s="24">
        <v>86.08</v>
      </c>
      <c r="DB7" s="24">
        <v>87.8</v>
      </c>
      <c r="DC7" s="24">
        <v>87.65</v>
      </c>
      <c r="DD7" s="24">
        <v>88.15</v>
      </c>
      <c r="DE7" s="24">
        <v>88.37</v>
      </c>
      <c r="DF7" s="24">
        <v>88.66</v>
      </c>
      <c r="DG7" s="24">
        <v>88.68</v>
      </c>
      <c r="DH7" s="24">
        <v>86.31</v>
      </c>
      <c r="DI7" s="24">
        <v>4.41</v>
      </c>
      <c r="DJ7" s="24">
        <v>8.86</v>
      </c>
      <c r="DK7" s="24">
        <v>12.61</v>
      </c>
      <c r="DL7" s="24">
        <v>16.18</v>
      </c>
      <c r="DM7" s="24">
        <v>19.41</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美勝</dc:creator>
  <cp:lastModifiedBy>石井　美勝</cp:lastModifiedBy>
  <cp:lastPrinted>2026-02-17T06:59:58Z</cp:lastPrinted>
  <dcterms:created xsi:type="dcterms:W3CDTF">2026-02-16T07:37:06Z</dcterms:created>
  <dcterms:modified xsi:type="dcterms:W3CDTF">2026-02-17T07:17:56Z</dcterms:modified>
</cp:coreProperties>
</file>