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10村上市△18日（水）17時〆\"/>
    </mc:Choice>
  </mc:AlternateContent>
  <xr:revisionPtr revIDLastSave="0" documentId="13_ncr:1_{B041DBC5-95F7-469A-B03C-0EBE6D6DE5E9}" xr6:coauthVersionLast="47" xr6:coauthVersionMax="47" xr10:uidLastSave="{00000000-0000-0000-0000-000000000000}"/>
  <workbookProtection workbookAlgorithmName="SHA-512" workbookHashValue="BGTvvhQFZPHJtg9sdZVVPk76Apr/cUMTcI70UuyFYJKqkA8KCd1Rs74YeI6aPR92S167odOCDOyO3QeHQ93PsA==" workbookSaltValue="rwZxCJ53a2NxOSpTYjERJg=="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<sst xmlns="http://schemas.openxmlformats.org/spreadsheetml/2006/main" count="231" uniqueCount="116">
  <si>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</si>
  <si>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</si>
  <si>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</si>
  <si>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</si>
  <si>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</si>
  <si>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</si>
  <si>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</si>
  <si>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</si>
  <si>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</si>
  <si>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</si>
  <si>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</si>
  <si>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</si>
  <si>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</si>
  <si>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</si>
  <si>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</si>
  <si>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</si>
  <si>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</si>
  <si>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</si>
  <si>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</si>
  <si>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</si>
  <si>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</si>
  <si>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</si>
  <si>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</si>
  <si>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</si>
  <si>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</si>
  <si>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</si>
  <si>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</si>
  <si>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</si>
  <si>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</si>
  <si>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</si>
  <si>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</si>
  <si>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</si>
  <si>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</si>
  <si>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</si>
  <si>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</si>
  <si>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</si>
  <si>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</si>
  <si>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</si>
  <si>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</si>
  <si>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</si>
  <si>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</si>
  <si>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</si>
  <si>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</si>
  <si>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</si>
  <si>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</si>
  <si>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</si>
  <si>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</si>
  <si>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</si>
  <si>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</si>
  <si>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</si>
  <si>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</si>
  <si>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</si>
  <si>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</si>
  <si>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</si>
  <si>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</si>
  <si>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</si>
  <si>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</si>
  <si>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</si>
  <si>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</si>
  <si>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</si>
  <si>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</si>
  <si>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</si>
  <si>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</si>
  <si>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</si>
  <si>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</si>
  <si>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</si>
  <si>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</si>
  <si>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</si>
  <si>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</si>
  <si>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</si>
  <si>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</si>
  <si>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</si>
  <si>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</si>
  <si>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</si>
  <si>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</si>
  <si>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</si>
  <si>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</si>
  <si>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</si>
  <si>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</si>
  <si>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</si>
  <si>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</si>
  <si>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</si>
  <si>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</si>
  <si>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</si>
  <si>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</si>
  <si>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</si>
  <si>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</si>
  <si>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</si>
  <si>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</si>
  <si>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</si>
  <si>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</si>
  <si>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</si>
  <si>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</si>
  <si>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</si>
  <si>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</si>
  <si>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</si>
  <si>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</si>
  <si>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</si>
  <si>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</si>
  <si>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</si>
  <si>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</si>
  <si>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</si>
  <si>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</si>
  <si>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</si>
  <si>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</si>
  <si>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</si>
  <si>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</si>
  <si>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</si>
  <si>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</si>
  <si>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</si>
  <si>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</si>
  <si>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</si>
  <si>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</si>
  <si>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・経常収支比率は、100%を上回っているが一般会計からの繰入金に頼った経営となっている。
　経費回収率は、3年毎に見直すこととしている施設維持管理委託料が人件費等の上昇により増額となったことや、動力費の増加などにより△6.87％と大幅に減少し、汚水処理原価は36.01円の増加となった。維持管理費を使用料で賄えていない状況であり、引き続き効率的な施設運営を行い維持管理コストの削減に努めていくこととしている。
・広大な行政エリアに集落が点在しており、17箇所の処理場施設を保有している。施設の老朽化に伴い、多額の更新費用を要することが見込まれるため、現有施設の適正な維持管理を行い、汚水処理費の削減に努めるとともに、施設の統廃合を進めていくこととしている。
・施設利用率は類似団体平均と比較して低い水準であり、水需要の減少などから大幅な上昇は見込めない状況である。オーバースペックと考えられる施設が多く施設の統廃合は喫緊の課題となっている。
・水洗化率については、人口減少や高齢化の進行などの影響により接続戸数の大幅な増加は見込めない状況であるが、引続き、普及・啓発活動に取り組んでいく必要がある。
</t>
    <rPh sb="32" eb="33">
      <t>タヨ</t>
    </rPh>
    <rPh sb="35" eb="37">
      <t>ケイエイ</t>
    </rPh>
    <rPh sb="54" eb="55">
      <t>ネン</t>
    </rPh>
    <rPh sb="55" eb="56">
      <t>ゴト</t>
    </rPh>
    <rPh sb="57" eb="59">
      <t>ミナオ</t>
    </rPh>
    <rPh sb="67" eb="69">
      <t>シセツ</t>
    </rPh>
    <rPh sb="69" eb="71">
      <t>イジ</t>
    </rPh>
    <rPh sb="71" eb="73">
      <t>カンリ</t>
    </rPh>
    <rPh sb="73" eb="75">
      <t>イタク</t>
    </rPh>
    <rPh sb="75" eb="76">
      <t>リョウ</t>
    </rPh>
    <rPh sb="77" eb="80">
      <t>ジンケンヒ</t>
    </rPh>
    <rPh sb="80" eb="81">
      <t>トウ</t>
    </rPh>
    <rPh sb="82" eb="84">
      <t>ジョウショウ</t>
    </rPh>
    <rPh sb="87" eb="89">
      <t>ゾウガク</t>
    </rPh>
    <rPh sb="97" eb="99">
      <t>ドウリョク</t>
    </rPh>
    <rPh sb="99" eb="100">
      <t>ヒ</t>
    </rPh>
    <rPh sb="101" eb="103">
      <t>ゾウカ</t>
    </rPh>
    <rPh sb="115" eb="117">
      <t>オオハバ</t>
    </rPh>
    <rPh sb="118" eb="120">
      <t>ゲンショウ</t>
    </rPh>
    <rPh sb="122" eb="124">
      <t>オスイ</t>
    </rPh>
    <rPh sb="124" eb="126">
      <t>ショリ</t>
    </rPh>
    <rPh sb="126" eb="128">
      <t>ゲンカ</t>
    </rPh>
    <rPh sb="134" eb="135">
      <t>エン</t>
    </rPh>
    <rPh sb="136" eb="138">
      <t>ゾウカ</t>
    </rPh>
    <rPh sb="149" eb="152">
      <t>シヨウリョウ</t>
    </rPh>
    <rPh sb="159" eb="161">
      <t>ジョウキョウ</t>
    </rPh>
    <rPh sb="207" eb="209">
      <t>コウダイ</t>
    </rPh>
    <rPh sb="216" eb="218">
      <t>シュウラク</t>
    </rPh>
    <rPh sb="219" eb="221">
      <t>テンザイ</t>
    </rPh>
    <rPh sb="228" eb="230">
      <t>カショ</t>
    </rPh>
    <rPh sb="231" eb="234">
      <t>ショリジョウ</t>
    </rPh>
    <rPh sb="234" eb="236">
      <t>シセツ</t>
    </rPh>
    <rPh sb="237" eb="239">
      <t>ホユウ</t>
    </rPh>
    <rPh sb="244" eb="246">
      <t>シセツ</t>
    </rPh>
    <rPh sb="247" eb="250">
      <t>ロウキュウカ</t>
    </rPh>
    <rPh sb="251" eb="252">
      <t>トモナ</t>
    </rPh>
    <rPh sb="254" eb="256">
      <t>タガク</t>
    </rPh>
    <rPh sb="257" eb="259">
      <t>コウシン</t>
    </rPh>
    <rPh sb="259" eb="261">
      <t>ヒヨウ</t>
    </rPh>
    <rPh sb="262" eb="263">
      <t>ヨウ</t>
    </rPh>
    <rPh sb="268" eb="270">
      <t>ミコ</t>
    </rPh>
    <rPh sb="276" eb="278">
      <t>ゲンユウ</t>
    </rPh>
    <rPh sb="278" eb="280">
      <t>シセツ</t>
    </rPh>
    <rPh sb="281" eb="283">
      <t>テキセイ</t>
    </rPh>
    <rPh sb="284" eb="286">
      <t>イジ</t>
    </rPh>
    <rPh sb="286" eb="288">
      <t>カンリ</t>
    </rPh>
    <rPh sb="289" eb="290">
      <t>オコナ</t>
    </rPh>
    <rPh sb="292" eb="294">
      <t>オスイ</t>
    </rPh>
    <rPh sb="294" eb="296">
      <t>ショリ</t>
    </rPh>
    <rPh sb="296" eb="297">
      <t>ヒ</t>
    </rPh>
    <rPh sb="298" eb="300">
      <t>サクゲン</t>
    </rPh>
    <rPh sb="301" eb="302">
      <t>ツト</t>
    </rPh>
    <rPh sb="309" eb="311">
      <t>シセツ</t>
    </rPh>
    <rPh sb="312" eb="315">
      <t>トウハイゴウ</t>
    </rPh>
    <rPh sb="316" eb="317">
      <t>スス</t>
    </rPh>
    <rPh sb="357" eb="358">
      <t>ミズ</t>
    </rPh>
    <rPh sb="358" eb="360">
      <t>ジュヨウ</t>
    </rPh>
    <rPh sb="361" eb="363">
      <t>ゲンショウ</t>
    </rPh>
    <rPh sb="367" eb="369">
      <t>オオハバ</t>
    </rPh>
    <rPh sb="370" eb="372">
      <t>ジョウショウ</t>
    </rPh>
    <rPh sb="373" eb="375">
      <t>ミコ</t>
    </rPh>
    <rPh sb="378" eb="380">
      <t>ジョウキョウ</t>
    </rPh>
    <rPh sb="401" eb="402">
      <t>オオ</t>
    </rPh>
    <rPh sb="403" eb="405">
      <t>シセツ</t>
    </rPh>
    <rPh sb="410" eb="412">
      <t>キッキン</t>
    </rPh>
    <rPh sb="413" eb="415">
      <t>カダイ</t>
    </rPh>
    <rPh sb="435" eb="437">
      <t>ジンコウ</t>
    </rPh>
    <phoneticPr fontId="4"/>
  </si>
  <si>
    <t>・有形固定資産減価償却率は、令和2年度に法適用事業に移行したため低い値となっている。現在、法定耐用年数を経過した管渠は無いものの、処理施設等においては耐用年数を超えた機械設備があり修繕件数も増加傾向となっている。各施設を整備した年度が同時期であり更新時期も重なることが予想されるため、村上市農業集落排水施設最適整備構想に基づき、適切に改築更新を行っていくこととしている。</t>
    <phoneticPr fontId="4"/>
  </si>
  <si>
    <t>・令和2年度から地方公営企業法を適用しており、令和6年度末に村上市下水道事業経営戦略の改定を行った。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繰入金に頼った経営となっており、基準外繰入金の割合も高いことから、適正な使用料水準への改定を行い、経営の健全化を図る必要がある。
・村上市農業集落排水施設最適整備構想などの各種計画に基づき、老朽化に備えた計画的な改築更新を行っていくこととしているが、技術の継承や人材確保が課題となっている。また、処理施設の統廃合を着実に進めて行くとともに、事業の方向性についての検証を行うこととしている。</t>
    <rPh sb="1" eb="3">
      <t>レイワ</t>
    </rPh>
    <rPh sb="4" eb="6">
      <t>ネンド</t>
    </rPh>
    <rPh sb="8" eb="10">
      <t>チホウ</t>
    </rPh>
    <rPh sb="10" eb="12">
      <t>コウエイ</t>
    </rPh>
    <rPh sb="12" eb="14">
      <t>キギョウ</t>
    </rPh>
    <rPh sb="14" eb="15">
      <t>ホウ</t>
    </rPh>
    <rPh sb="16" eb="18">
      <t>テキヨウ</t>
    </rPh>
    <rPh sb="52" eb="54">
      <t>ジンコウ</t>
    </rPh>
    <rPh sb="54" eb="56">
      <t>ゲンショウ</t>
    </rPh>
    <rPh sb="59" eb="62">
      <t>シヨウリョウ</t>
    </rPh>
    <rPh sb="62" eb="64">
      <t>シュウニュウ</t>
    </rPh>
    <rPh sb="65" eb="67">
      <t>ゲンショウ</t>
    </rPh>
    <rPh sb="68" eb="69">
      <t>クワ</t>
    </rPh>
    <rPh sb="70" eb="73">
      <t>ジンケンヒ</t>
    </rPh>
    <rPh sb="74" eb="76">
      <t>ブッカ</t>
    </rPh>
    <rPh sb="77" eb="79">
      <t>ジョウショウ</t>
    </rPh>
    <rPh sb="82" eb="83">
      <t>キビ</t>
    </rPh>
    <rPh sb="85" eb="87">
      <t>ケイエイ</t>
    </rPh>
    <rPh sb="87" eb="89">
      <t>ジョウキョウ</t>
    </rPh>
    <rPh sb="148" eb="150">
      <t>イッパン</t>
    </rPh>
    <rPh sb="150" eb="152">
      <t>カイケイ</t>
    </rPh>
    <rPh sb="155" eb="157">
      <t>クリイレ</t>
    </rPh>
    <rPh sb="157" eb="158">
      <t>キン</t>
    </rPh>
    <rPh sb="159" eb="160">
      <t>タヨ</t>
    </rPh>
    <rPh sb="162" eb="164">
      <t>ケイエイ</t>
    </rPh>
    <rPh sb="171" eb="173">
      <t>キジュン</t>
    </rPh>
    <rPh sb="173" eb="174">
      <t>ガイ</t>
    </rPh>
    <rPh sb="174" eb="176">
      <t>クリイレ</t>
    </rPh>
    <rPh sb="176" eb="177">
      <t>キン</t>
    </rPh>
    <rPh sb="178" eb="180">
      <t>ワリアイ</t>
    </rPh>
    <rPh sb="181" eb="182">
      <t>タカ</t>
    </rPh>
    <rPh sb="191" eb="194">
      <t>シヨウリョウ</t>
    </rPh>
    <rPh sb="194" eb="196">
      <t>スイジュン</t>
    </rPh>
    <rPh sb="198" eb="200">
      <t>カイテイ</t>
    </rPh>
    <rPh sb="201" eb="202">
      <t>オコナ</t>
    </rPh>
    <rPh sb="241" eb="243">
      <t>カクシュ</t>
    </rPh>
    <rPh sb="243" eb="245">
      <t>ケイカク</t>
    </rPh>
    <rPh sb="246" eb="247">
      <t>モト</t>
    </rPh>
    <rPh sb="250" eb="253">
      <t>ロウキュウカ</t>
    </rPh>
    <rPh sb="254" eb="255">
      <t>ソナ</t>
    </rPh>
    <rPh sb="257" eb="260">
      <t>ケイカクテキ</t>
    </rPh>
    <rPh sb="261" eb="263">
      <t>カイチク</t>
    </rPh>
    <rPh sb="263" eb="265">
      <t>コウシン</t>
    </rPh>
    <rPh sb="266" eb="267">
      <t>オコナ</t>
    </rPh>
    <rPh sb="303" eb="305">
      <t>ショリ</t>
    </rPh>
    <rPh sb="305" eb="307">
      <t>シセツ</t>
    </rPh>
    <rPh sb="308" eb="311">
      <t>トウハイゴウ</t>
    </rPh>
    <rPh sb="312" eb="314">
      <t>チャクジツ</t>
    </rPh>
    <rPh sb="315" eb="316">
      <t>スス</t>
    </rPh>
    <rPh sb="318" eb="319">
      <t>イ</t>
    </rPh>
    <rPh sb="325" eb="327">
      <t>ジギョウ</t>
    </rPh>
    <rPh sb="328" eb="331">
      <t>ホウコウセイ</t>
    </rPh>
    <rPh sb="336" eb="338">
      <t>ケンショウ</t>
    </rPh>
    <rPh sb="339" eb="3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</si>
</sst>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44-4FE9-9D58-AE14C712C1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A144-4FE9-9D58-AE14C712C1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48.48</c:v>
                </c:pt>
                <c:pt idx="1">
                  <c:v>48.52</c:v>
                </c:pt>
                <c:pt idx="2">
                  <c:v>47.59</c:v>
                </c:pt>
                <c:pt idx="3">
                  <c:v>44.06</c:v>
                </c:pt>
                <c:pt idx="4">
                  <c:v>42.37</c:v>
                </c:pt>
              </c:numCache>
            </c:numRef>
          </c:val>
          <c:extLst>
            <c:ext xmlns:c16="http://schemas.microsoft.com/office/drawing/2014/chart" uri="{C3380CC4-5D6E-409C-BE32-E72D297353CC}">
              <c16:uniqueId val="{00000000-172E-4F32-A247-36583C6CB1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172E-4F32-A247-36583C6CB1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86.11</c:v>
                </c:pt>
                <c:pt idx="1">
                  <c:v>87.84</c:v>
                </c:pt>
                <c:pt idx="2">
                  <c:v>88.1</c:v>
                </c:pt>
                <c:pt idx="3">
                  <c:v>88.42</c:v>
                </c:pt>
                <c:pt idx="4">
                  <c:v>89.34</c:v>
                </c:pt>
              </c:numCache>
            </c:numRef>
          </c:val>
          <c:extLst>
            <c:ext xmlns:c16="http://schemas.microsoft.com/office/drawing/2014/chart" uri="{C3380CC4-5D6E-409C-BE32-E72D297353CC}">
              <c16:uniqueId val="{00000000-7FF1-4A17-A480-88FA5AAF73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7FF1-4A17-A480-88FA5AAF73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101.57</c:v>
                </c:pt>
                <c:pt idx="1">
                  <c:v>100.01</c:v>
                </c:pt>
                <c:pt idx="2">
                  <c:v>100.19</c:v>
                </c:pt>
                <c:pt idx="3">
                  <c:v>100.23</c:v>
                </c:pt>
                <c:pt idx="4">
                  <c:v>100.3</c:v>
                </c:pt>
              </c:numCache>
            </c:numRef>
          </c:val>
          <c:extLst>
            <c:ext xmlns:c16="http://schemas.microsoft.com/office/drawing/2014/chart" uri="{C3380CC4-5D6E-409C-BE32-E72D297353CC}">
              <c16:uniqueId val="{00000000-5CC0-4643-983A-D1ECE42B81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5CC0-4643-983A-D1ECE42B81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c:v>
                </c:pt>
                <c:pt idx="2">
                  <c:v>10.130000000000001</c:v>
                </c:pt>
                <c:pt idx="3">
                  <c:v>13.28</c:v>
                </c:pt>
                <c:pt idx="4">
                  <c:v>16.350000000000001</c:v>
                </c:pt>
              </c:numCache>
            </c:numRef>
          </c:val>
          <c:extLst>
            <c:ext xmlns:c16="http://schemas.microsoft.com/office/drawing/2014/chart" uri="{C3380CC4-5D6E-409C-BE32-E72D297353CC}">
              <c16:uniqueId val="{00000000-6AC8-40D9-B4A3-1BC54F4FD0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6AC8-40D9-B4A3-1BC54F4FD0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C9-4D56-B3C9-4184938D49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EC9-4D56-B3C9-4184938D49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DD-4913-922B-59CE4AB3C7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3BDD-4913-922B-59CE4AB3C7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18.04</c:v>
                </c:pt>
                <c:pt idx="1">
                  <c:v>16.02</c:v>
                </c:pt>
                <c:pt idx="2">
                  <c:v>23.25</c:v>
                </c:pt>
                <c:pt idx="3">
                  <c:v>6.69</c:v>
                </c:pt>
                <c:pt idx="4">
                  <c:v>4.84</c:v>
                </c:pt>
              </c:numCache>
            </c:numRef>
          </c:val>
          <c:extLst>
            <c:ext xmlns:c16="http://schemas.microsoft.com/office/drawing/2014/chart" uri="{C3380CC4-5D6E-409C-BE32-E72D297353CC}">
              <c16:uniqueId val="{00000000-23A4-40C9-BF1D-6E61D72C42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23A4-40C9-BF1D-6E61D72C42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1438.6</c:v>
                </c:pt>
                <c:pt idx="2">
                  <c:v>1416.24</c:v>
                </c:pt>
                <c:pt idx="3">
                  <c:v>1344.34</c:v>
                </c:pt>
                <c:pt idx="4">
                  <c:v>1233.71</c:v>
                </c:pt>
              </c:numCache>
            </c:numRef>
          </c:val>
          <c:extLst>
            <c:ext xmlns:c16="http://schemas.microsoft.com/office/drawing/2014/chart" uri="{C3380CC4-5D6E-409C-BE32-E72D297353CC}">
              <c16:uniqueId val="{00000000-56A0-400C-917A-DE77A37757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6A0-400C-917A-DE77A37757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64.67</c:v>
                </c:pt>
                <c:pt idx="1">
                  <c:v>61.54</c:v>
                </c:pt>
                <c:pt idx="2">
                  <c:v>61.06</c:v>
                </c:pt>
                <c:pt idx="3">
                  <c:v>62.1</c:v>
                </c:pt>
                <c:pt idx="4">
                  <c:v>55.23</c:v>
                </c:pt>
              </c:numCache>
            </c:numRef>
          </c:val>
          <c:extLst>
            <c:ext xmlns:c16="http://schemas.microsoft.com/office/drawing/2014/chart" uri="{C3380CC4-5D6E-409C-BE32-E72D297353CC}">
              <c16:uniqueId val="{00000000-D601-40EB-9C16-46C87DC9421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D601-40EB-9C16-46C87DC9421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253.42</c:v>
                </c:pt>
                <c:pt idx="1">
                  <c:v>254.57</c:v>
                </c:pt>
                <c:pt idx="2">
                  <c:v>271.88</c:v>
                </c:pt>
                <c:pt idx="3">
                  <c:v>274.72000000000003</c:v>
                </c:pt>
                <c:pt idx="4">
                  <c:v>310.73</c:v>
                </c:pt>
              </c:numCache>
            </c:numRef>
          </c:val>
          <c:extLst>
            <c:ext xmlns:c16="http://schemas.microsoft.com/office/drawing/2014/chart" uri="{C3380CC4-5D6E-409C-BE32-E72D297353CC}">
              <c16:uniqueId val="{00000000-73BE-4199-A706-437F730B90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3BE-4199-A706-437F730B90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40" zoomScale="75" zoomScaleNormal="75" workbookViewId="0">
      <selection activeCell="S90" sqref="S9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新潟県　村上市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53492</v>
      </c>
      <c r="AM8" s="44"/>
      <c r="AN8" s="44"/>
      <c r="AO8" s="44"/>
      <c r="AP8" s="44"/>
      <c r="AQ8" s="44"/>
      <c r="AR8" s="44"/>
      <c r="AS8" s="44"/>
      <c r="AT8" s="45">
        <f>データ!T6</f>
        <v>1174.17</v>
      </c>
      <c r="AU8" s="45"/>
      <c r="AV8" s="45"/>
      <c r="AW8" s="45"/>
      <c r="AX8" s="45"/>
      <c r="AY8" s="45"/>
      <c r="AZ8" s="45"/>
      <c r="BA8" s="45"/>
      <c r="BB8" s="45">
        <f>データ!U6</f>
        <v>45.56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65.400000000000006</v>
      </c>
      <c r="J10" s="45"/>
      <c r="K10" s="45"/>
      <c r="L10" s="45"/>
      <c r="M10" s="45"/>
      <c r="N10" s="45"/>
      <c r="O10" s="45"/>
      <c r="P10" s="45">
        <f>データ!P6</f>
        <v>18.54</v>
      </c>
      <c r="Q10" s="45"/>
      <c r="R10" s="45"/>
      <c r="S10" s="45"/>
      <c r="T10" s="45"/>
      <c r="U10" s="45"/>
      <c r="V10" s="45"/>
      <c r="W10" s="45">
        <f>データ!Q6</f>
        <v>99.66</v>
      </c>
      <c r="X10" s="45"/>
      <c r="Y10" s="45"/>
      <c r="Z10" s="45"/>
      <c r="AA10" s="45"/>
      <c r="AB10" s="45"/>
      <c r="AC10" s="45"/>
      <c r="AD10" s="44">
        <f>データ!R6</f>
        <v>3487</v>
      </c>
      <c r="AE10" s="44"/>
      <c r="AF10" s="44"/>
      <c r="AG10" s="44"/>
      <c r="AH10" s="44"/>
      <c r="AI10" s="44"/>
      <c r="AJ10" s="44"/>
      <c r="AK10" s="2"/>
      <c r="AL10" s="44">
        <f>データ!V6</f>
        <v>9813</v>
      </c>
      <c r="AM10" s="44"/>
      <c r="AN10" s="44"/>
      <c r="AO10" s="44"/>
      <c r="AP10" s="44"/>
      <c r="AQ10" s="44"/>
      <c r="AR10" s="44"/>
      <c r="AS10" s="44"/>
      <c r="AT10" s="45">
        <f>データ!W6</f>
        <v>6.17</v>
      </c>
      <c r="AU10" s="45"/>
      <c r="AV10" s="45"/>
      <c r="AW10" s="45"/>
      <c r="AX10" s="45"/>
      <c r="AY10" s="45"/>
      <c r="AZ10" s="45"/>
      <c r="BA10" s="45"/>
      <c r="BB10" s="45">
        <f>データ!X6</f>
        <v>1590.44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35.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zj/hPb333xukkTt/FRGADMpWXTp85LAx/dAPYi0TlSWmHUDQp5TbT50zEr2c80Ly3pNcFKlQ+9PCZ9MDaTbnA==" saltValue="aaXM4b10nJjBr3WrHLge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152129</v>
      </c>
      <c r="D6" s="19">
        <f t="shared" si="3"/>
        <v>46</v>
      </c>
      <c r="E6" s="19">
        <f t="shared" si="3"/>
        <v>17</v>
      </c>
      <c r="F6" s="19">
        <f t="shared" si="3"/>
        <v>5</v>
      </c>
      <c r="G6" s="19">
        <f t="shared" si="3"/>
        <v>0</v>
      </c>
      <c r="H6" s="19" t="str">
        <f t="shared" si="3"/>
        <v>新潟県　村上市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65.400000000000006</v>
      </c>
      <c r="P6" s="20">
        <f t="shared" si="3"/>
        <v>18.54</v>
      </c>
      <c r="Q6" s="20">
        <f t="shared" si="3"/>
        <v>99.66</v>
      </c>
      <c r="R6" s="20">
        <f t="shared" si="3"/>
        <v>3487</v>
      </c>
      <c r="S6" s="20">
        <f t="shared" si="3"/>
        <v>53492</v>
      </c>
      <c r="T6" s="20">
        <f t="shared" si="3"/>
        <v>1174.17</v>
      </c>
      <c r="U6" s="20">
        <f t="shared" si="3"/>
        <v>45.56</v>
      </c>
      <c r="V6" s="20">
        <f t="shared" si="3"/>
        <v>9813</v>
      </c>
      <c r="W6" s="20">
        <f t="shared" si="3"/>
        <v>6.17</v>
      </c>
      <c r="X6" s="20">
        <f t="shared" si="3"/>
        <v>1590.44</v>
      </c>
      <c r="Y6" s="21">
        <f>IF(Y7="",NA(),Y7)</f>
        <v>101.57</v>
      </c>
      <c r="Z6" s="21">
        <f t="shared" ref="Z6:AH6" si="4">IF(Z7="",NA(),Z7)</f>
        <v>100.01</v>
      </c>
      <c r="AA6" s="21">
        <f t="shared" si="4"/>
        <v>100.19</v>
      </c>
      <c r="AB6" s="21">
        <f t="shared" si="4"/>
        <v>100.23</v>
      </c>
      <c r="AC6" s="21">
        <f t="shared" si="4"/>
        <v>100.3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18.04</v>
      </c>
      <c r="AV6" s="21">
        <f t="shared" ref="AV6:BD6" si="6">IF(AV7="",NA(),AV7)</f>
        <v>16.02</v>
      </c>
      <c r="AW6" s="21">
        <f t="shared" si="6"/>
        <v>23.25</v>
      </c>
      <c r="AX6" s="21">
        <f t="shared" si="6"/>
        <v>6.69</v>
      </c>
      <c r="AY6" s="21">
        <f t="shared" si="6"/>
        <v>4.84</v>
      </c>
      <c r="AZ6" s="21">
        <f t="shared" si="6"/>
        <v>37.24</v>
      </c>
      <c r="BA6" s="21">
        <f t="shared" si="6"/>
        <v>33.58</v>
      </c>
      <c r="BB6" s="21">
        <f t="shared" si="6"/>
        <v>35.42</v>
      </c>
      <c r="BC6" s="21">
        <f t="shared" si="6"/>
        <v>39.82</v>
      </c>
      <c r="BD6" s="21">
        <f t="shared" si="6"/>
        <v>41.03</v>
      </c>
      <c r="BE6" s="20" t="str">
        <f>IF(BE7="","",IF(BE7="-","【-】","【"&amp;SUBSTITUTE(TEXT(BE7,"#,##0.00"),"-","△")&amp;"】"))</f>
        <v>【47.19】</v>
      </c>
      <c r="BF6" s="20">
        <f>IF(BF7="",NA(),BF7)</f>
        <v>0</v>
      </c>
      <c r="BG6" s="21">
        <f t="shared" ref="BG6:BO6" si="7">IF(BG7="",NA(),BG7)</f>
        <v>1438.6</v>
      </c>
      <c r="BH6" s="21">
        <f t="shared" si="7"/>
        <v>1416.24</v>
      </c>
      <c r="BI6" s="21">
        <f t="shared" si="7"/>
        <v>1344.34</v>
      </c>
      <c r="BJ6" s="21">
        <f t="shared" si="7"/>
        <v>1233.71</v>
      </c>
      <c r="BK6" s="21">
        <f t="shared" si="7"/>
        <v>783.8</v>
      </c>
      <c r="BL6" s="21">
        <f t="shared" si="7"/>
        <v>778.81</v>
      </c>
      <c r="BM6" s="21">
        <f t="shared" si="7"/>
        <v>718.49</v>
      </c>
      <c r="BN6" s="21">
        <f t="shared" si="7"/>
        <v>743.31</v>
      </c>
      <c r="BO6" s="21">
        <f t="shared" si="7"/>
        <v>796.8</v>
      </c>
      <c r="BP6" s="20" t="str">
        <f>IF(BP7="","",IF(BP7="-","【-】","【"&amp;SUBSTITUTE(TEXT(BP7,"#,##0.00"),"-","△")&amp;"】"))</f>
        <v>【798.10】</v>
      </c>
      <c r="BQ6" s="21">
        <f>IF(BQ7="",NA(),BQ7)</f>
        <v>64.67</v>
      </c>
      <c r="BR6" s="21">
        <f t="shared" ref="BR6:BZ6" si="8">IF(BR7="",NA(),BR7)</f>
        <v>61.54</v>
      </c>
      <c r="BS6" s="21">
        <f t="shared" si="8"/>
        <v>61.06</v>
      </c>
      <c r="BT6" s="21">
        <f t="shared" si="8"/>
        <v>62.1</v>
      </c>
      <c r="BU6" s="21">
        <f t="shared" si="8"/>
        <v>55.23</v>
      </c>
      <c r="BV6" s="21">
        <f t="shared" si="8"/>
        <v>68.11</v>
      </c>
      <c r="BW6" s="21">
        <f t="shared" si="8"/>
        <v>67.23</v>
      </c>
      <c r="BX6" s="21">
        <f t="shared" si="8"/>
        <v>61.82</v>
      </c>
      <c r="BY6" s="21">
        <f t="shared" si="8"/>
        <v>61.15</v>
      </c>
      <c r="BZ6" s="21">
        <f t="shared" si="8"/>
        <v>58.41</v>
      </c>
      <c r="CA6" s="20" t="str">
        <f>IF(CA7="","",IF(CA7="-","【-】","【"&amp;SUBSTITUTE(TEXT(CA7,"#,##0.00"),"-","△")&amp;"】"))</f>
        <v>【54.51】</v>
      </c>
      <c r="CB6" s="21">
        <f>IF(CB7="",NA(),CB7)</f>
        <v>253.42</v>
      </c>
      <c r="CC6" s="21">
        <f t="shared" ref="CC6:CK6" si="9">IF(CC7="",NA(),CC7)</f>
        <v>254.57</v>
      </c>
      <c r="CD6" s="21">
        <f t="shared" si="9"/>
        <v>271.88</v>
      </c>
      <c r="CE6" s="21">
        <f t="shared" si="9"/>
        <v>274.72000000000003</v>
      </c>
      <c r="CF6" s="21">
        <f t="shared" si="9"/>
        <v>310.73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48.48</v>
      </c>
      <c r="CN6" s="21">
        <f t="shared" ref="CN6:CV6" si="10">IF(CN7="",NA(),CN7)</f>
        <v>48.52</v>
      </c>
      <c r="CO6" s="21">
        <f t="shared" si="10"/>
        <v>47.59</v>
      </c>
      <c r="CP6" s="21">
        <f t="shared" si="10"/>
        <v>44.06</v>
      </c>
      <c r="CQ6" s="21">
        <f t="shared" si="10"/>
        <v>42.37</v>
      </c>
      <c r="CR6" s="21">
        <f t="shared" si="10"/>
        <v>55.26</v>
      </c>
      <c r="CS6" s="21">
        <f t="shared" si="10"/>
        <v>54.54</v>
      </c>
      <c r="CT6" s="21">
        <f t="shared" si="10"/>
        <v>52.9</v>
      </c>
      <c r="CU6" s="21">
        <f t="shared" si="10"/>
        <v>52.63</v>
      </c>
      <c r="CV6" s="21">
        <f t="shared" si="10"/>
        <v>52.34</v>
      </c>
      <c r="CW6" s="20" t="str">
        <f>IF(CW7="","",IF(CW7="-","【-】","【"&amp;SUBSTITUTE(TEXT(CW7,"#,##0.00"),"-","△")&amp;"】"))</f>
        <v>【49.92】</v>
      </c>
      <c r="CX6" s="21">
        <f>IF(CX7="",NA(),CX7)</f>
        <v>86.11</v>
      </c>
      <c r="CY6" s="21">
        <f t="shared" ref="CY6:DG6" si="11">IF(CY7="",NA(),CY7)</f>
        <v>87.84</v>
      </c>
      <c r="CZ6" s="21">
        <f t="shared" si="11"/>
        <v>88.1</v>
      </c>
      <c r="DA6" s="21">
        <f t="shared" si="11"/>
        <v>88.42</v>
      </c>
      <c r="DB6" s="21">
        <f t="shared" si="11"/>
        <v>89.34</v>
      </c>
      <c r="DC6" s="21">
        <f t="shared" si="11"/>
        <v>90.52</v>
      </c>
      <c r="DD6" s="21">
        <f t="shared" si="11"/>
        <v>90.3</v>
      </c>
      <c r="DE6" s="21">
        <f t="shared" si="11"/>
        <v>90.3</v>
      </c>
      <c r="DF6" s="21">
        <f t="shared" si="11"/>
        <v>90.32</v>
      </c>
      <c r="DG6" s="21">
        <f t="shared" si="11"/>
        <v>90.05</v>
      </c>
      <c r="DH6" s="20" t="str">
        <f>IF(DH7="","",IF(DH7="-","【-】","【"&amp;SUBSTITUTE(TEXT(DH7,"#,##0.00"),"-","△")&amp;"】"))</f>
        <v>【87.80】</v>
      </c>
      <c r="DI6" s="21">
        <f>IF(DI7="",NA(),DI7)</f>
        <v>3.58</v>
      </c>
      <c r="DJ6" s="21">
        <f t="shared" ref="DJ6:DR6" si="12">IF(DJ7="",NA(),DJ7)</f>
        <v>7</v>
      </c>
      <c r="DK6" s="21">
        <f t="shared" si="12"/>
        <v>10.130000000000001</v>
      </c>
      <c r="DL6" s="21">
        <f t="shared" si="12"/>
        <v>13.28</v>
      </c>
      <c r="DM6" s="21">
        <f t="shared" si="12"/>
        <v>16.350000000000001</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152129</v>
      </c>
      <c r="D7" s="23">
        <v>46</v>
      </c>
      <c r="E7" s="23">
        <v>17</v>
      </c>
      <c r="F7" s="23">
        <v>5</v>
      </c>
      <c r="G7" s="23">
        <v>0</v>
      </c>
      <c r="H7" s="23" t="s">
        <v>96</v>
      </c>
      <c r="I7" s="23" t="s">
        <v>97</v>
      </c>
      <c r="J7" s="23" t="s">
        <v>98</v>
      </c>
      <c r="K7" s="23" t="s">
        <v>99</v>
      </c>
      <c r="L7" s="23" t="s">
        <v>100</v>
      </c>
      <c r="M7" s="23" t="s">
        <v>101</v>
      </c>
      <c r="N7" s="24" t="s">
        <v>102</v>
      </c>
      <c r="O7" s="24">
        <v>65.400000000000006</v>
      </c>
      <c r="P7" s="24">
        <v>18.54</v>
      </c>
      <c r="Q7" s="24">
        <v>99.66</v>
      </c>
      <c r="R7" s="24">
        <v>3487</v>
      </c>
      <c r="S7" s="24">
        <v>53492</v>
      </c>
      <c r="T7" s="24">
        <v>1174.17</v>
      </c>
      <c r="U7" s="24">
        <v>45.56</v>
      </c>
      <c r="V7" s="24">
        <v>9813</v>
      </c>
      <c r="W7" s="24">
        <v>6.17</v>
      </c>
      <c r="X7" s="24">
        <v>1590.44</v>
      </c>
      <c r="Y7" s="24">
        <v>101.57</v>
      </c>
      <c r="Z7" s="24">
        <v>100.01</v>
      </c>
      <c r="AA7" s="24">
        <v>100.19</v>
      </c>
      <c r="AB7" s="24">
        <v>100.23</v>
      </c>
      <c r="AC7" s="24">
        <v>100.3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18.04</v>
      </c>
      <c r="AV7" s="24">
        <v>16.02</v>
      </c>
      <c r="AW7" s="24">
        <v>23.25</v>
      </c>
      <c r="AX7" s="24">
        <v>6.69</v>
      </c>
      <c r="AY7" s="24">
        <v>4.84</v>
      </c>
      <c r="AZ7" s="24">
        <v>37.24</v>
      </c>
      <c r="BA7" s="24">
        <v>33.58</v>
      </c>
      <c r="BB7" s="24">
        <v>35.42</v>
      </c>
      <c r="BC7" s="24">
        <v>39.82</v>
      </c>
      <c r="BD7" s="24">
        <v>41.03</v>
      </c>
      <c r="BE7" s="24">
        <v>47.19</v>
      </c>
      <c r="BF7" s="24">
        <v>0</v>
      </c>
      <c r="BG7" s="24">
        <v>1438.6</v>
      </c>
      <c r="BH7" s="24">
        <v>1416.24</v>
      </c>
      <c r="BI7" s="24">
        <v>1344.34</v>
      </c>
      <c r="BJ7" s="24">
        <v>1233.71</v>
      </c>
      <c r="BK7" s="24">
        <v>783.8</v>
      </c>
      <c r="BL7" s="24">
        <v>778.81</v>
      </c>
      <c r="BM7" s="24">
        <v>718.49</v>
      </c>
      <c r="BN7" s="24">
        <v>743.31</v>
      </c>
      <c r="BO7" s="24">
        <v>796.8</v>
      </c>
      <c r="BP7" s="24">
        <v>798.1</v>
      </c>
      <c r="BQ7" s="24">
        <v>64.67</v>
      </c>
      <c r="BR7" s="24">
        <v>61.54</v>
      </c>
      <c r="BS7" s="24">
        <v>61.06</v>
      </c>
      <c r="BT7" s="24">
        <v>62.1</v>
      </c>
      <c r="BU7" s="24">
        <v>55.23</v>
      </c>
      <c r="BV7" s="24">
        <v>68.11</v>
      </c>
      <c r="BW7" s="24">
        <v>67.23</v>
      </c>
      <c r="BX7" s="24">
        <v>61.82</v>
      </c>
      <c r="BY7" s="24">
        <v>61.15</v>
      </c>
      <c r="BZ7" s="24">
        <v>58.41</v>
      </c>
      <c r="CA7" s="24">
        <v>54.51</v>
      </c>
      <c r="CB7" s="24">
        <v>253.42</v>
      </c>
      <c r="CC7" s="24">
        <v>254.57</v>
      </c>
      <c r="CD7" s="24">
        <v>271.88</v>
      </c>
      <c r="CE7" s="24">
        <v>274.72000000000003</v>
      </c>
      <c r="CF7" s="24">
        <v>310.73</v>
      </c>
      <c r="CG7" s="24">
        <v>222.41</v>
      </c>
      <c r="CH7" s="24">
        <v>228.21</v>
      </c>
      <c r="CI7" s="24">
        <v>246.9</v>
      </c>
      <c r="CJ7" s="24">
        <v>250.43</v>
      </c>
      <c r="CK7" s="24">
        <v>267.33999999999997</v>
      </c>
      <c r="CL7" s="24">
        <v>286.33</v>
      </c>
      <c r="CM7" s="24">
        <v>48.48</v>
      </c>
      <c r="CN7" s="24">
        <v>48.52</v>
      </c>
      <c r="CO7" s="24">
        <v>47.59</v>
      </c>
      <c r="CP7" s="24">
        <v>44.06</v>
      </c>
      <c r="CQ7" s="24">
        <v>42.37</v>
      </c>
      <c r="CR7" s="24">
        <v>55.26</v>
      </c>
      <c r="CS7" s="24">
        <v>54.54</v>
      </c>
      <c r="CT7" s="24">
        <v>52.9</v>
      </c>
      <c r="CU7" s="24">
        <v>52.63</v>
      </c>
      <c r="CV7" s="24">
        <v>52.34</v>
      </c>
      <c r="CW7" s="24">
        <v>49.92</v>
      </c>
      <c r="CX7" s="24">
        <v>86.11</v>
      </c>
      <c r="CY7" s="24">
        <v>87.84</v>
      </c>
      <c r="CZ7" s="24">
        <v>88.1</v>
      </c>
      <c r="DA7" s="24">
        <v>88.42</v>
      </c>
      <c r="DB7" s="24">
        <v>89.34</v>
      </c>
      <c r="DC7" s="24">
        <v>90.52</v>
      </c>
      <c r="DD7" s="24">
        <v>90.3</v>
      </c>
      <c r="DE7" s="24">
        <v>90.3</v>
      </c>
      <c r="DF7" s="24">
        <v>90.32</v>
      </c>
      <c r="DG7" s="24">
        <v>90.05</v>
      </c>
      <c r="DH7" s="24">
        <v>87.8</v>
      </c>
      <c r="DI7" s="24">
        <v>3.58</v>
      </c>
      <c r="DJ7" s="24">
        <v>7</v>
      </c>
      <c r="DK7" s="24">
        <v>10.130000000000001</v>
      </c>
      <c r="DL7" s="24">
        <v>13.28</v>
      </c>
      <c r="DM7" s="24">
        <v>16.350000000000001</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新潟県</cp:lastModifiedBy>
  <cp:lastPrinted>2026-02-17T07:00:08Z</cp:lastPrinted>
  <dcterms:created xsi:type="dcterms:W3CDTF">2026-02-16T07:36:54Z</dcterms:created>
  <dcterms:modified xsi:type="dcterms:W3CDTF">2026-02-20T00:04:25Z</dcterms:modified>
</cp:coreProperties>
</file>