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bm-bjyoho.local\share\150_都市整備部\40_下水道課\00_課内共通フォルダ\190_通知・調査・照会\020_国・県\02　県市町村課\R7\20250123【130 (金)〆】公営企業に係る経営比較分析表(令和６年度)の分析等について\03_確認①\"/>
    </mc:Choice>
  </mc:AlternateContent>
  <workbookProtection workbookAlgorithmName="SHA-512" workbookHashValue="+yu+rYoQLHerrrCwEhkutnaUnq6DY/z/GAO4fBCgBkuIpILXvQbwUplrlf0k7QWz5XQTrdyeZ5rKvGKBfXsT1Q==" workbookSaltValue="xQCGcoXDOw6iJvv77yo/p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AT10" i="4"/>
  <c r="AL10" i="4"/>
  <c r="I10" i="4"/>
  <c r="AL8" i="4"/>
  <c r="P8"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<sst xmlns="http://schemas.openxmlformats.org/spreadsheetml/2006/main" count="231" uniqueCount="117">
  <si>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</si>
  <si>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</si>
  <si>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</si>
  <si>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</si>
  <si>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</si>
  <si>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</si>
  <si>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</si>
  <si>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</si>
  <si>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</si>
  <si>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</si>
  <si>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</si>
  <si>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</si>
  <si>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</si>
  <si>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</si>
  <si>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</si>
  <si>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</si>
  <si>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</si>
  <si>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</si>
  <si>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</si>
  <si>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</si>
  <si>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</si>
  <si>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</si>
  <si>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</si>
  <si>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</si>
  <si>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</si>
  <si>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</si>
  <si>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</si>
  <si>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</si>
  <si>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</si>
  <si>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</si>
  <si>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</si>
  <si>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</si>
  <si>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</si>
  <si>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</si>
  <si>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</si>
  <si>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</si>
  <si>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</si>
  <si>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</si>
  <si>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</si>
  <si>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</si>
  <si>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</si>
  <si>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</si>
  <si>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</si>
  <si>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</si>
  <si>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</si>
  <si>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</si>
  <si>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</si>
  <si>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</si>
  <si>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</si>
  <si>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</si>
  <si>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</si>
  <si>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</si>
  <si>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</si>
  <si>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</si>
  <si>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</si>
  <si>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</si>
  <si>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</si>
  <si>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</si>
  <si>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</si>
  <si>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</si>
  <si>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</si>
  <si>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</si>
  <si>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</si>
  <si>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</si>
  <si>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</si>
  <si>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</si>
  <si>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</si>
  <si>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</si>
  <si>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</si>
  <si>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</si>
  <si>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</si>
  <si>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</si>
  <si>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</si>
  <si>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</si>
  <si>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</si>
  <si>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</si>
  <si>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</si>
  <si>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</si>
  <si>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</si>
  <si>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</si>
  <si>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</si>
  <si>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</si>
  <si>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</si>
  <si>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</si>
  <si>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</si>
  <si>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</si>
  <si>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</si>
  <si>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</si>
  <si>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</si>
  <si>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</si>
  <si>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</si>
  <si>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</si>
  <si>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</si>
  <si>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</si>
  <si>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</si>
  <si>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</si>
  <si>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燕市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</si>
  <si>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</si>
  <si>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</si>
  <si>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</si>
  <si>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</si>
  <si>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</si>
  <si>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</si>
  <si>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</si>
  <si>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</si>
  <si>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</si>
  <si>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</si>
  <si>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</si>
  <si>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</si>
  <si>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</si>
  <si>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</si>
  <si>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</si>
  <si>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</si>
  <si>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</si>
  <si>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令和10年度の概成に向け整備を進めており、下水道処理人口普及率は53.97％と前年度から0.79ポイント上昇しましたが、依然として低水準となっています。さらに燕市下水終末処理場が完成後45年を経過していることから、機械設備や電気設備の老朽化のため、ストックマネジメント計画に基づいて、引き続き改築更新に取り組みます。　　　　　　　　　　　　　　　　　　　　　　　①経常収支比率は、前年度と同等で100％を上回っている状態を保っているものの、使用料収入以外に依存している状況です。　　　　　　　　　　　　　　　　　　　　　　　　　　②累積欠損金比率は、累積欠損金がないため当該値は0％です。　　　　　　　　　　　　　　　　　　　　　　　　　　　　　　　　　　　　③流動比率は、前年度より2.8ポイント減少し、判断基準である100％を大きく下回っています。　　　　　　　　　　　　　　　　　　　　　　　　④企業債残高対事業規模比率は、前年度より32.06ポイント減少しましたが、類似団体と比べまだ高い状態であり、引続き企業債残高に留意した整備計画の検討が必要です。　　　　　　　　　　　　　　　　　　　　　　　　　　　　　　　　　　　⑤経費回収率は前年度より0.35ポイント上昇しましたが、汚水処理費を使用料収入で賄えていない状況であり、さらなる接続促進や使用料収入の確保などについての検討が必要です。　　　　　　　　　　　　　　　　　　　　　　　　　　　　　　　　　　　　　　　　　　　　　　　　　　　　　　　　　　　　　⑥汚水処理原価は、前年度と同等程度となっていますが、経営の採算性向上のため、効率的な汚水処理を行う必要があります。　　　　　　　　　　　　　　　　　　　　　　　　　　　　　　　　　　　⑦施設利用率は、前年度を0.45ポイント下回り、類似団体よりも低い状態が続いています。　　　　　　　　　　　　　　　　　　　　　　　　　　　　⑧水洗化率は、人口減少等により0.64ポイント減少しましたが、施設整備の進捗とともに、さらなる水洗化率向上の取り組みが必要です。</t>
    <rPh sb="349" eb="351">
      <t>ゲンショウ</t>
    </rPh>
    <rPh sb="535" eb="537">
      <t>ジョウショウ</t>
    </rPh>
    <rPh sb="830" eb="835">
      <t>ジンコウゲンショウトウ</t>
    </rPh>
    <rPh sb="846" eb="848">
      <t>ゲンショウ</t>
    </rPh>
    <phoneticPr fontId="4"/>
  </si>
  <si>
    <t>①下水終末処理場施設　　　　　　　　　　　　　　　　昭和54年1月の供用開始後、経年劣化が顕著な機械・電気設備についてストックマネジメント計画に基づく改築更新を行っています。　　　　　　　　　　　　　　　　　　　　　　　　　　　　　　　　　　　②管路施設　　　　　　　　　　　　　　　　　　　　　　　　　　　　　事業着手が最も早い合流区域の幹線管渠は、布設後46年以上を経過し、陥没等のリスクが高まっていることから、ストックマネジメント計画に基づき、改築更新を行っています。</t>
    <phoneticPr fontId="4"/>
  </si>
  <si>
    <t>人口減少に伴うサービス需要の減少や公営企業に携わる人材確保が困難になっていることに加え、職員給与費の増加、物価高騰による営業費用の増加に伴う営業費用の増加により、経営状況は厳しさを増しています。下水終末処理場の施設や設備についても、老朽化が進み、改築更新などの必要箇所が増加する傾向にあることから、下水道施設全体の中長期的な施設状況を予測しながら、維持管理、改築を一体的に捉え、計画的・効率的に管理するためストックマネジメント計画を令和4年度・5年度で策定し、投資の合理化を図っています。　　　　　　　　　　　　　　　　　　　　　　　　　　　　　　　　　　　　　　　　また、令和2年4月から地方公営企業法の一部適用による公営企業会計に移行し、経営状況、資産等を正確に把握することが可能になったことや、ストックマネジメント計画による投資の合理化も踏まえながら、経営の効率化・健全化に向け、令和6年度に経営戦略の見直しを実施、令和8年度からは下水道使用料を改定を予定しており、さらなる経営基盤の強化に取り組むこととしています。</t>
    <rPh sb="17" eb="21">
      <t>コウエイキギョウ</t>
    </rPh>
    <rPh sb="22" eb="23">
      <t>タズサ</t>
    </rPh>
    <rPh sb="25" eb="29">
      <t>ジンザイカクホ</t>
    </rPh>
    <rPh sb="30" eb="32">
      <t>コンナン</t>
    </rPh>
    <rPh sb="41" eb="42">
      <t>クワ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</si>
</sst>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0.14000000000000001</c:v>
                </c:pt>
                <c:pt idx="2">
                  <c:v>0.04</c:v>
                </c:pt>
                <c:pt idx="3">
                  <c:v>0.06</c:v>
                </c:pt>
                <c:pt idx="4" formatCode="#,##0.00;&quot;△&quot;#,##0.00">
                  <c:v>0</c:v>
                </c:pt>
              </c:numCache>
            </c:numRef>
          </c:val>
          <c:extLst>
            <c:ext xmlns:c16="http://schemas.microsoft.com/office/drawing/2014/chart" uri="{C3380CC4-5D6E-409C-BE32-E72D297353CC}">
              <c16:uniqueId val="{00000000-13AA-4D18-9B72-454C043A19D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13AA-4D18-9B72-454C043A19D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51.99</c:v>
                </c:pt>
                <c:pt idx="1">
                  <c:v>51.07</c:v>
                </c:pt>
                <c:pt idx="2">
                  <c:v>47.69</c:v>
                </c:pt>
                <c:pt idx="3">
                  <c:v>46.99</c:v>
                </c:pt>
                <c:pt idx="4">
                  <c:v>46.54</c:v>
                </c:pt>
              </c:numCache>
            </c:numRef>
          </c:val>
          <c:extLst>
            <c:ext xmlns:c16="http://schemas.microsoft.com/office/drawing/2014/chart" uri="{C3380CC4-5D6E-409C-BE32-E72D297353CC}">
              <c16:uniqueId val="{00000000-AA68-43ED-93BA-926CF0D0080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AA68-43ED-93BA-926CF0D0080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73.790000000000006</c:v>
                </c:pt>
                <c:pt idx="1">
                  <c:v>73.84</c:v>
                </c:pt>
                <c:pt idx="2">
                  <c:v>74.08</c:v>
                </c:pt>
                <c:pt idx="3">
                  <c:v>74.39</c:v>
                </c:pt>
                <c:pt idx="4">
                  <c:v>73.75</c:v>
                </c:pt>
              </c:numCache>
            </c:numRef>
          </c:val>
          <c:extLst>
            <c:ext xmlns:c16="http://schemas.microsoft.com/office/drawing/2014/chart" uri="{C3380CC4-5D6E-409C-BE32-E72D297353CC}">
              <c16:uniqueId val="{00000000-862B-423B-996B-72C223D82C8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862B-423B-996B-72C223D82C8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108.08</c:v>
                </c:pt>
                <c:pt idx="1">
                  <c:v>107.57</c:v>
                </c:pt>
                <c:pt idx="2">
                  <c:v>108.8</c:v>
                </c:pt>
                <c:pt idx="3">
                  <c:v>101.06</c:v>
                </c:pt>
                <c:pt idx="4">
                  <c:v>102.14</c:v>
                </c:pt>
              </c:numCache>
            </c:numRef>
          </c:val>
          <c:extLst>
            <c:ext xmlns:c16="http://schemas.microsoft.com/office/drawing/2014/chart" uri="{C3380CC4-5D6E-409C-BE32-E72D297353CC}">
              <c16:uniqueId val="{00000000-57A7-4876-B86A-101F209384B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57A7-4876-B86A-101F209384B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3.52</c:v>
                </c:pt>
                <c:pt idx="1">
                  <c:v>6.92</c:v>
                </c:pt>
                <c:pt idx="2">
                  <c:v>10.08</c:v>
                </c:pt>
                <c:pt idx="3">
                  <c:v>12.96</c:v>
                </c:pt>
                <c:pt idx="4">
                  <c:v>15.73</c:v>
                </c:pt>
              </c:numCache>
            </c:numRef>
          </c:val>
          <c:extLst>
            <c:ext xmlns:c16="http://schemas.microsoft.com/office/drawing/2014/chart" uri="{C3380CC4-5D6E-409C-BE32-E72D297353CC}">
              <c16:uniqueId val="{00000000-362A-443A-B1B2-6A04A4E0FC1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362A-443A-B1B2-6A04A4E0FC1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1.1200000000000001</c:v>
                </c:pt>
                <c:pt idx="2">
                  <c:v>1.42</c:v>
                </c:pt>
                <c:pt idx="3">
                  <c:v>1.84</c:v>
                </c:pt>
                <c:pt idx="4">
                  <c:v>2.13</c:v>
                </c:pt>
              </c:numCache>
            </c:numRef>
          </c:val>
          <c:extLst>
            <c:ext xmlns:c16="http://schemas.microsoft.com/office/drawing/2014/chart" uri="{C3380CC4-5D6E-409C-BE32-E72D297353CC}">
              <c16:uniqueId val="{00000000-587D-4391-9167-2A616740D2E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587D-4391-9167-2A616740D2E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15-4DEE-88BC-2CCA4530349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0715-4DEE-88BC-2CCA4530349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16.36</c:v>
                </c:pt>
                <c:pt idx="1">
                  <c:v>19.190000000000001</c:v>
                </c:pt>
                <c:pt idx="2">
                  <c:v>18.27</c:v>
                </c:pt>
                <c:pt idx="3">
                  <c:v>21.55</c:v>
                </c:pt>
                <c:pt idx="4">
                  <c:v>18.75</c:v>
                </c:pt>
              </c:numCache>
            </c:numRef>
          </c:val>
          <c:extLst>
            <c:ext xmlns:c16="http://schemas.microsoft.com/office/drawing/2014/chart" uri="{C3380CC4-5D6E-409C-BE32-E72D297353CC}">
              <c16:uniqueId val="{00000000-CF64-4021-86E9-AA0719BFDBF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CF64-4021-86E9-AA0719BFDBF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5697.49</c:v>
                </c:pt>
                <c:pt idx="1">
                  <c:v>1451.29</c:v>
                </c:pt>
                <c:pt idx="2">
                  <c:v>1387.4</c:v>
                </c:pt>
                <c:pt idx="3">
                  <c:v>1351.78</c:v>
                </c:pt>
                <c:pt idx="4">
                  <c:v>1319.72</c:v>
                </c:pt>
              </c:numCache>
            </c:numRef>
          </c:val>
          <c:extLst>
            <c:ext xmlns:c16="http://schemas.microsoft.com/office/drawing/2014/chart" uri="{C3380CC4-5D6E-409C-BE32-E72D297353CC}">
              <c16:uniqueId val="{00000000-9113-4A17-BAD7-558D74ED06F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9113-4A17-BAD7-558D74ED06F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63.46</c:v>
                </c:pt>
                <c:pt idx="1">
                  <c:v>61.65</c:v>
                </c:pt>
                <c:pt idx="2">
                  <c:v>62.78</c:v>
                </c:pt>
                <c:pt idx="3">
                  <c:v>61.44</c:v>
                </c:pt>
                <c:pt idx="4">
                  <c:v>61.79</c:v>
                </c:pt>
              </c:numCache>
            </c:numRef>
          </c:val>
          <c:extLst>
            <c:ext xmlns:c16="http://schemas.microsoft.com/office/drawing/2014/chart" uri="{C3380CC4-5D6E-409C-BE32-E72D297353CC}">
              <c16:uniqueId val="{00000000-61CB-4783-8514-93039B42069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61CB-4783-8514-93039B42069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158.65</c:v>
                </c:pt>
                <c:pt idx="1">
                  <c:v>163.13999999999999</c:v>
                </c:pt>
                <c:pt idx="2">
                  <c:v>160.12</c:v>
                </c:pt>
                <c:pt idx="3">
                  <c:v>162.46</c:v>
                </c:pt>
                <c:pt idx="4">
                  <c:v>160.80000000000001</c:v>
                </c:pt>
              </c:numCache>
            </c:numRef>
          </c:val>
          <c:extLst>
            <c:ext xmlns:c16="http://schemas.microsoft.com/office/drawing/2014/chart" uri="{C3380CC4-5D6E-409C-BE32-E72D297353CC}">
              <c16:uniqueId val="{00000000-3CC4-4E46-AA7C-B5572E874E7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3CC4-4E46-AA7C-B5572E874E7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W45" zoomScale="115" zoomScaleNormal="11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新潟県　燕市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5">
        <f>データ!S6</f>
        <v>75935</v>
      </c>
      <c r="AM8" s="45"/>
      <c r="AN8" s="45"/>
      <c r="AO8" s="45"/>
      <c r="AP8" s="45"/>
      <c r="AQ8" s="45"/>
      <c r="AR8" s="45"/>
      <c r="AS8" s="45"/>
      <c r="AT8" s="44">
        <f>データ!T6</f>
        <v>110.94</v>
      </c>
      <c r="AU8" s="44"/>
      <c r="AV8" s="44"/>
      <c r="AW8" s="44"/>
      <c r="AX8" s="44"/>
      <c r="AY8" s="44"/>
      <c r="AZ8" s="44"/>
      <c r="BA8" s="44"/>
      <c r="BB8" s="44">
        <f>データ!U6</f>
        <v>684.47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51.75</v>
      </c>
      <c r="J10" s="44"/>
      <c r="K10" s="44"/>
      <c r="L10" s="44"/>
      <c r="M10" s="44"/>
      <c r="N10" s="44"/>
      <c r="O10" s="44"/>
      <c r="P10" s="44">
        <f>データ!P6</f>
        <v>53.97</v>
      </c>
      <c r="Q10" s="44"/>
      <c r="R10" s="44"/>
      <c r="S10" s="44"/>
      <c r="T10" s="44"/>
      <c r="U10" s="44"/>
      <c r="V10" s="44"/>
      <c r="W10" s="44">
        <f>データ!Q6</f>
        <v>59.89</v>
      </c>
      <c r="X10" s="44"/>
      <c r="Y10" s="44"/>
      <c r="Z10" s="44"/>
      <c r="AA10" s="44"/>
      <c r="AB10" s="44"/>
      <c r="AC10" s="44"/>
      <c r="AD10" s="45">
        <f>データ!R6</f>
        <v>1958</v>
      </c>
      <c r="AE10" s="45"/>
      <c r="AF10" s="45"/>
      <c r="AG10" s="45"/>
      <c r="AH10" s="45"/>
      <c r="AI10" s="45"/>
      <c r="AJ10" s="45"/>
      <c r="AK10" s="2"/>
      <c r="AL10" s="45">
        <f>データ!V6</f>
        <v>40813</v>
      </c>
      <c r="AM10" s="45"/>
      <c r="AN10" s="45"/>
      <c r="AO10" s="45"/>
      <c r="AP10" s="45"/>
      <c r="AQ10" s="45"/>
      <c r="AR10" s="45"/>
      <c r="AS10" s="45"/>
      <c r="AT10" s="44">
        <f>データ!W6</f>
        <v>10.72</v>
      </c>
      <c r="AU10" s="44"/>
      <c r="AV10" s="44"/>
      <c r="AW10" s="44"/>
      <c r="AX10" s="44"/>
      <c r="AY10" s="44"/>
      <c r="AZ10" s="44"/>
      <c r="BA10" s="44"/>
      <c r="BB10" s="44">
        <f>データ!X6</f>
        <v>3807.18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RAMZTpnobVn3d5uv1N7n7LWKTYU2ArKEm/lPv005RQcyTDO/f/Yv8UONtxnNYmz2zYClMR5sI+s7jgM2KCqUPg==" saltValue="jTnurapHdH0c1jAjmKeJu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152137</v>
      </c>
      <c r="D6" s="19">
        <f t="shared" si="3"/>
        <v>46</v>
      </c>
      <c r="E6" s="19">
        <f t="shared" si="3"/>
        <v>17</v>
      </c>
      <c r="F6" s="19">
        <f t="shared" si="3"/>
        <v>1</v>
      </c>
      <c r="G6" s="19">
        <f t="shared" si="3"/>
        <v>0</v>
      </c>
      <c r="H6" s="19" t="str">
        <f t="shared" si="3"/>
        <v>新潟県　燕市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51.75</v>
      </c>
      <c r="P6" s="20">
        <f t="shared" si="3"/>
        <v>53.97</v>
      </c>
      <c r="Q6" s="20">
        <f t="shared" si="3"/>
        <v>59.89</v>
      </c>
      <c r="R6" s="20">
        <f t="shared" si="3"/>
        <v>1958</v>
      </c>
      <c r="S6" s="20">
        <f t="shared" si="3"/>
        <v>75935</v>
      </c>
      <c r="T6" s="20">
        <f t="shared" si="3"/>
        <v>110.94</v>
      </c>
      <c r="U6" s="20">
        <f t="shared" si="3"/>
        <v>684.47</v>
      </c>
      <c r="V6" s="20">
        <f t="shared" si="3"/>
        <v>40813</v>
      </c>
      <c r="W6" s="20">
        <f t="shared" si="3"/>
        <v>10.72</v>
      </c>
      <c r="X6" s="20">
        <f t="shared" si="3"/>
        <v>3807.18</v>
      </c>
      <c r="Y6" s="21">
        <f>IF(Y7="",NA(),Y7)</f>
        <v>108.08</v>
      </c>
      <c r="Z6" s="21">
        <f t="shared" ref="Z6:AH6" si="4">IF(Z7="",NA(),Z7)</f>
        <v>107.57</v>
      </c>
      <c r="AA6" s="21">
        <f t="shared" si="4"/>
        <v>108.8</v>
      </c>
      <c r="AB6" s="21">
        <f t="shared" si="4"/>
        <v>101.06</v>
      </c>
      <c r="AC6" s="21">
        <f t="shared" si="4"/>
        <v>102.14</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16.36</v>
      </c>
      <c r="AV6" s="21">
        <f t="shared" ref="AV6:BD6" si="6">IF(AV7="",NA(),AV7)</f>
        <v>19.190000000000001</v>
      </c>
      <c r="AW6" s="21">
        <f t="shared" si="6"/>
        <v>18.27</v>
      </c>
      <c r="AX6" s="21">
        <f t="shared" si="6"/>
        <v>21.55</v>
      </c>
      <c r="AY6" s="21">
        <f t="shared" si="6"/>
        <v>18.75</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5697.49</v>
      </c>
      <c r="BG6" s="21">
        <f t="shared" ref="BG6:BO6" si="7">IF(BG7="",NA(),BG7)</f>
        <v>1451.29</v>
      </c>
      <c r="BH6" s="21">
        <f t="shared" si="7"/>
        <v>1387.4</v>
      </c>
      <c r="BI6" s="21">
        <f t="shared" si="7"/>
        <v>1351.78</v>
      </c>
      <c r="BJ6" s="21">
        <f t="shared" si="7"/>
        <v>1319.72</v>
      </c>
      <c r="BK6" s="21">
        <f t="shared" si="7"/>
        <v>857.88</v>
      </c>
      <c r="BL6" s="21">
        <f t="shared" si="7"/>
        <v>825.1</v>
      </c>
      <c r="BM6" s="21">
        <f t="shared" si="7"/>
        <v>789.87</v>
      </c>
      <c r="BN6" s="21">
        <f t="shared" si="7"/>
        <v>749.43</v>
      </c>
      <c r="BO6" s="21">
        <f t="shared" si="7"/>
        <v>698.04</v>
      </c>
      <c r="BP6" s="20" t="str">
        <f>IF(BP7="","",IF(BP7="-","【-】","【"&amp;SUBSTITUTE(TEXT(BP7,"#,##0.00"),"-","△")&amp;"】"))</f>
        <v>【602.56】</v>
      </c>
      <c r="BQ6" s="21">
        <f>IF(BQ7="",NA(),BQ7)</f>
        <v>63.46</v>
      </c>
      <c r="BR6" s="21">
        <f t="shared" ref="BR6:BZ6" si="8">IF(BR7="",NA(),BR7)</f>
        <v>61.65</v>
      </c>
      <c r="BS6" s="21">
        <f t="shared" si="8"/>
        <v>62.78</v>
      </c>
      <c r="BT6" s="21">
        <f t="shared" si="8"/>
        <v>61.44</v>
      </c>
      <c r="BU6" s="21">
        <f t="shared" si="8"/>
        <v>61.79</v>
      </c>
      <c r="BV6" s="21">
        <f t="shared" si="8"/>
        <v>94.97</v>
      </c>
      <c r="BW6" s="21">
        <f t="shared" si="8"/>
        <v>97.07</v>
      </c>
      <c r="BX6" s="21">
        <f t="shared" si="8"/>
        <v>98.06</v>
      </c>
      <c r="BY6" s="21">
        <f t="shared" si="8"/>
        <v>98.46</v>
      </c>
      <c r="BZ6" s="21">
        <f t="shared" si="8"/>
        <v>97.98</v>
      </c>
      <c r="CA6" s="20" t="str">
        <f>IF(CA7="","",IF(CA7="-","【-】","【"&amp;SUBSTITUTE(TEXT(CA7,"#,##0.00"),"-","△")&amp;"】"))</f>
        <v>【97.94】</v>
      </c>
      <c r="CB6" s="21">
        <f>IF(CB7="",NA(),CB7)</f>
        <v>158.65</v>
      </c>
      <c r="CC6" s="21">
        <f t="shared" ref="CC6:CK6" si="9">IF(CC7="",NA(),CC7)</f>
        <v>163.13999999999999</v>
      </c>
      <c r="CD6" s="21">
        <f t="shared" si="9"/>
        <v>160.12</v>
      </c>
      <c r="CE6" s="21">
        <f t="shared" si="9"/>
        <v>162.46</v>
      </c>
      <c r="CF6" s="21">
        <f t="shared" si="9"/>
        <v>160.80000000000001</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51.99</v>
      </c>
      <c r="CN6" s="21">
        <f t="shared" ref="CN6:CV6" si="10">IF(CN7="",NA(),CN7)</f>
        <v>51.07</v>
      </c>
      <c r="CO6" s="21">
        <f t="shared" si="10"/>
        <v>47.69</v>
      </c>
      <c r="CP6" s="21">
        <f t="shared" si="10"/>
        <v>46.99</v>
      </c>
      <c r="CQ6" s="21">
        <f t="shared" si="10"/>
        <v>46.54</v>
      </c>
      <c r="CR6" s="21">
        <f t="shared" si="10"/>
        <v>65.28</v>
      </c>
      <c r="CS6" s="21">
        <f t="shared" si="10"/>
        <v>64.92</v>
      </c>
      <c r="CT6" s="21">
        <f t="shared" si="10"/>
        <v>64.14</v>
      </c>
      <c r="CU6" s="21">
        <f t="shared" si="10"/>
        <v>63.71</v>
      </c>
      <c r="CV6" s="21">
        <f t="shared" si="10"/>
        <v>64.95</v>
      </c>
      <c r="CW6" s="20" t="str">
        <f>IF(CW7="","",IF(CW7="-","【-】","【"&amp;SUBSTITUTE(TEXT(CW7,"#,##0.00"),"-","△")&amp;"】"))</f>
        <v>【60.13】</v>
      </c>
      <c r="CX6" s="21">
        <f>IF(CX7="",NA(),CX7)</f>
        <v>73.790000000000006</v>
      </c>
      <c r="CY6" s="21">
        <f t="shared" ref="CY6:DG6" si="11">IF(CY7="",NA(),CY7)</f>
        <v>73.84</v>
      </c>
      <c r="CZ6" s="21">
        <f t="shared" si="11"/>
        <v>74.08</v>
      </c>
      <c r="DA6" s="21">
        <f t="shared" si="11"/>
        <v>74.39</v>
      </c>
      <c r="DB6" s="21">
        <f t="shared" si="11"/>
        <v>73.75</v>
      </c>
      <c r="DC6" s="21">
        <f t="shared" si="11"/>
        <v>92.72</v>
      </c>
      <c r="DD6" s="21">
        <f t="shared" si="11"/>
        <v>92.88</v>
      </c>
      <c r="DE6" s="21">
        <f t="shared" si="11"/>
        <v>92.9</v>
      </c>
      <c r="DF6" s="21">
        <f t="shared" si="11"/>
        <v>92.89</v>
      </c>
      <c r="DG6" s="21">
        <f t="shared" si="11"/>
        <v>93.08</v>
      </c>
      <c r="DH6" s="20" t="str">
        <f>IF(DH7="","",IF(DH7="-","【-】","【"&amp;SUBSTITUTE(TEXT(DH7,"#,##0.00"),"-","△")&amp;"】"))</f>
        <v>【96.00】</v>
      </c>
      <c r="DI6" s="21">
        <f>IF(DI7="",NA(),DI7)</f>
        <v>3.52</v>
      </c>
      <c r="DJ6" s="21">
        <f t="shared" ref="DJ6:DR6" si="12">IF(DJ7="",NA(),DJ7)</f>
        <v>6.92</v>
      </c>
      <c r="DK6" s="21">
        <f t="shared" si="12"/>
        <v>10.08</v>
      </c>
      <c r="DL6" s="21">
        <f t="shared" si="12"/>
        <v>12.96</v>
      </c>
      <c r="DM6" s="21">
        <f t="shared" si="12"/>
        <v>15.73</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1">
        <f t="shared" ref="DU6:EC6" si="13">IF(DU7="",NA(),DU7)</f>
        <v>1.1200000000000001</v>
      </c>
      <c r="DV6" s="21">
        <f t="shared" si="13"/>
        <v>1.42</v>
      </c>
      <c r="DW6" s="21">
        <f t="shared" si="13"/>
        <v>1.84</v>
      </c>
      <c r="DX6" s="21">
        <f t="shared" si="13"/>
        <v>2.13</v>
      </c>
      <c r="DY6" s="21">
        <f t="shared" si="13"/>
        <v>1.22</v>
      </c>
      <c r="DZ6" s="21">
        <f t="shared" si="13"/>
        <v>1.61</v>
      </c>
      <c r="EA6" s="21">
        <f t="shared" si="13"/>
        <v>2.08</v>
      </c>
      <c r="EB6" s="21">
        <f t="shared" si="13"/>
        <v>2.74</v>
      </c>
      <c r="EC6" s="21">
        <f t="shared" si="13"/>
        <v>3.24</v>
      </c>
      <c r="ED6" s="20" t="str">
        <f>IF(ED7="","",IF(ED7="-","【-】","【"&amp;SUBSTITUTE(TEXT(ED7,"#,##0.00"),"-","△")&amp;"】"))</f>
        <v>【9.46】</v>
      </c>
      <c r="EE6" s="20">
        <f>IF(EE7="",NA(),EE7)</f>
        <v>0</v>
      </c>
      <c r="EF6" s="21">
        <f t="shared" ref="EF6:EN6" si="14">IF(EF7="",NA(),EF7)</f>
        <v>0.14000000000000001</v>
      </c>
      <c r="EG6" s="21">
        <f t="shared" si="14"/>
        <v>0.04</v>
      </c>
      <c r="EH6" s="21">
        <f t="shared" si="14"/>
        <v>0.06</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152137</v>
      </c>
      <c r="D7" s="23">
        <v>46</v>
      </c>
      <c r="E7" s="23">
        <v>17</v>
      </c>
      <c r="F7" s="23">
        <v>1</v>
      </c>
      <c r="G7" s="23">
        <v>0</v>
      </c>
      <c r="H7" s="23" t="s">
        <v>96</v>
      </c>
      <c r="I7" s="23" t="s">
        <v>97</v>
      </c>
      <c r="J7" s="23" t="s">
        <v>98</v>
      </c>
      <c r="K7" s="23" t="s">
        <v>99</v>
      </c>
      <c r="L7" s="23" t="s">
        <v>100</v>
      </c>
      <c r="M7" s="23" t="s">
        <v>101</v>
      </c>
      <c r="N7" s="24" t="s">
        <v>102</v>
      </c>
      <c r="O7" s="24">
        <v>51.75</v>
      </c>
      <c r="P7" s="24">
        <v>53.97</v>
      </c>
      <c r="Q7" s="24">
        <v>59.89</v>
      </c>
      <c r="R7" s="24">
        <v>1958</v>
      </c>
      <c r="S7" s="24">
        <v>75935</v>
      </c>
      <c r="T7" s="24">
        <v>110.94</v>
      </c>
      <c r="U7" s="24">
        <v>684.47</v>
      </c>
      <c r="V7" s="24">
        <v>40813</v>
      </c>
      <c r="W7" s="24">
        <v>10.72</v>
      </c>
      <c r="X7" s="24">
        <v>3807.18</v>
      </c>
      <c r="Y7" s="24">
        <v>108.08</v>
      </c>
      <c r="Z7" s="24">
        <v>107.57</v>
      </c>
      <c r="AA7" s="24">
        <v>108.8</v>
      </c>
      <c r="AB7" s="24">
        <v>101.06</v>
      </c>
      <c r="AC7" s="24">
        <v>102.14</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16.36</v>
      </c>
      <c r="AV7" s="24">
        <v>19.190000000000001</v>
      </c>
      <c r="AW7" s="24">
        <v>18.27</v>
      </c>
      <c r="AX7" s="24">
        <v>21.55</v>
      </c>
      <c r="AY7" s="24">
        <v>18.75</v>
      </c>
      <c r="AZ7" s="24">
        <v>67.930000000000007</v>
      </c>
      <c r="BA7" s="24">
        <v>68.53</v>
      </c>
      <c r="BB7" s="24">
        <v>69.180000000000007</v>
      </c>
      <c r="BC7" s="24">
        <v>76.319999999999993</v>
      </c>
      <c r="BD7" s="24">
        <v>80.33</v>
      </c>
      <c r="BE7" s="24">
        <v>82.75</v>
      </c>
      <c r="BF7" s="24">
        <v>5697.49</v>
      </c>
      <c r="BG7" s="24">
        <v>1451.29</v>
      </c>
      <c r="BH7" s="24">
        <v>1387.4</v>
      </c>
      <c r="BI7" s="24">
        <v>1351.78</v>
      </c>
      <c r="BJ7" s="24">
        <v>1319.72</v>
      </c>
      <c r="BK7" s="24">
        <v>857.88</v>
      </c>
      <c r="BL7" s="24">
        <v>825.1</v>
      </c>
      <c r="BM7" s="24">
        <v>789.87</v>
      </c>
      <c r="BN7" s="24">
        <v>749.43</v>
      </c>
      <c r="BO7" s="24">
        <v>698.04</v>
      </c>
      <c r="BP7" s="24">
        <v>602.55999999999995</v>
      </c>
      <c r="BQ7" s="24">
        <v>63.46</v>
      </c>
      <c r="BR7" s="24">
        <v>61.65</v>
      </c>
      <c r="BS7" s="24">
        <v>62.78</v>
      </c>
      <c r="BT7" s="24">
        <v>61.44</v>
      </c>
      <c r="BU7" s="24">
        <v>61.79</v>
      </c>
      <c r="BV7" s="24">
        <v>94.97</v>
      </c>
      <c r="BW7" s="24">
        <v>97.07</v>
      </c>
      <c r="BX7" s="24">
        <v>98.06</v>
      </c>
      <c r="BY7" s="24">
        <v>98.46</v>
      </c>
      <c r="BZ7" s="24">
        <v>97.98</v>
      </c>
      <c r="CA7" s="24">
        <v>97.94</v>
      </c>
      <c r="CB7" s="24">
        <v>158.65</v>
      </c>
      <c r="CC7" s="24">
        <v>163.13999999999999</v>
      </c>
      <c r="CD7" s="24">
        <v>160.12</v>
      </c>
      <c r="CE7" s="24">
        <v>162.46</v>
      </c>
      <c r="CF7" s="24">
        <v>160.80000000000001</v>
      </c>
      <c r="CG7" s="24">
        <v>159.49</v>
      </c>
      <c r="CH7" s="24">
        <v>157.81</v>
      </c>
      <c r="CI7" s="24">
        <v>157.37</v>
      </c>
      <c r="CJ7" s="24">
        <v>157.44999999999999</v>
      </c>
      <c r="CK7" s="24">
        <v>159.75</v>
      </c>
      <c r="CL7" s="24">
        <v>140.97999999999999</v>
      </c>
      <c r="CM7" s="24">
        <v>51.99</v>
      </c>
      <c r="CN7" s="24">
        <v>51.07</v>
      </c>
      <c r="CO7" s="24">
        <v>47.69</v>
      </c>
      <c r="CP7" s="24">
        <v>46.99</v>
      </c>
      <c r="CQ7" s="24">
        <v>46.54</v>
      </c>
      <c r="CR7" s="24">
        <v>65.28</v>
      </c>
      <c r="CS7" s="24">
        <v>64.92</v>
      </c>
      <c r="CT7" s="24">
        <v>64.14</v>
      </c>
      <c r="CU7" s="24">
        <v>63.71</v>
      </c>
      <c r="CV7" s="24">
        <v>64.95</v>
      </c>
      <c r="CW7" s="24">
        <v>60.13</v>
      </c>
      <c r="CX7" s="24">
        <v>73.790000000000006</v>
      </c>
      <c r="CY7" s="24">
        <v>73.84</v>
      </c>
      <c r="CZ7" s="24">
        <v>74.08</v>
      </c>
      <c r="DA7" s="24">
        <v>74.39</v>
      </c>
      <c r="DB7" s="24">
        <v>73.75</v>
      </c>
      <c r="DC7" s="24">
        <v>92.72</v>
      </c>
      <c r="DD7" s="24">
        <v>92.88</v>
      </c>
      <c r="DE7" s="24">
        <v>92.9</v>
      </c>
      <c r="DF7" s="24">
        <v>92.89</v>
      </c>
      <c r="DG7" s="24">
        <v>93.08</v>
      </c>
      <c r="DH7" s="24">
        <v>96</v>
      </c>
      <c r="DI7" s="24">
        <v>3.52</v>
      </c>
      <c r="DJ7" s="24">
        <v>6.92</v>
      </c>
      <c r="DK7" s="24">
        <v>10.08</v>
      </c>
      <c r="DL7" s="24">
        <v>12.96</v>
      </c>
      <c r="DM7" s="24">
        <v>15.73</v>
      </c>
      <c r="DN7" s="24">
        <v>23.79</v>
      </c>
      <c r="DO7" s="24">
        <v>25.66</v>
      </c>
      <c r="DP7" s="24">
        <v>27.46</v>
      </c>
      <c r="DQ7" s="24">
        <v>29.93</v>
      </c>
      <c r="DR7" s="24">
        <v>31.89</v>
      </c>
      <c r="DS7" s="24">
        <v>42.2</v>
      </c>
      <c r="DT7" s="24">
        <v>0</v>
      </c>
      <c r="DU7" s="24">
        <v>1.1200000000000001</v>
      </c>
      <c r="DV7" s="24">
        <v>1.42</v>
      </c>
      <c r="DW7" s="24">
        <v>1.84</v>
      </c>
      <c r="DX7" s="24">
        <v>2.13</v>
      </c>
      <c r="DY7" s="24">
        <v>1.22</v>
      </c>
      <c r="DZ7" s="24">
        <v>1.61</v>
      </c>
      <c r="EA7" s="24">
        <v>2.08</v>
      </c>
      <c r="EB7" s="24">
        <v>2.74</v>
      </c>
      <c r="EC7" s="24">
        <v>3.24</v>
      </c>
      <c r="ED7" s="24">
        <v>9.4600000000000009</v>
      </c>
      <c r="EE7" s="24">
        <v>0</v>
      </c>
      <c r="EF7" s="24">
        <v>0.14000000000000001</v>
      </c>
      <c r="EG7" s="24">
        <v>0.04</v>
      </c>
      <c r="EH7" s="24">
        <v>0.06</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丸谷　勇太</dc:creator>
  <cp:lastModifiedBy>丸谷　勇太</cp:lastModifiedBy>
  <dcterms:created xsi:type="dcterms:W3CDTF">2026-02-17T07:35:36Z</dcterms:created>
  <dcterms:modified xsi:type="dcterms:W3CDTF">2026-02-17T23:54:07Z</dcterms:modified>
</cp:coreProperties>
</file>