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7公共下水道\090701計画調査\01国・県調査\11経営比較分析表\R06経営比較分析表\"/>
    </mc:Choice>
  </mc:AlternateContent>
  <xr:revisionPtr revIDLastSave="0" documentId="13_ncr:1_{E5991657-217B-49AE-9457-15DBB92BE96D}" xr6:coauthVersionLast="47" xr6:coauthVersionMax="47" xr10:uidLastSave="{00000000-0000-0000-0000-000000000000}"/>
  <workbookProtection workbookAlgorithmName="SHA-512" workbookHashValue="R6eyKe2ZFuP75ZJbw2wq4TcmcrHFmTCoAqly5A//qoa0RJjNj/CbHXzENXAtKMfOk5d9n0JZwb+di2xHFUDAZg==" workbookSaltValue="HrEb9jqlIwq9YW3OBVtR9g==" workbookSpinCount="100000" lockStructure="1"/>
  <bookViews>
    <workbookView xWindow="12405" yWindow="2070" windowWidth="15540" windowHeight="100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E85" i="4"/>
  <c r="AL10" i="4"/>
  <c r="AD10" i="4"/>
  <c r="B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<sst xmlns="http://schemas.openxmlformats.org/spreadsheetml/2006/main" count="231" uniqueCount="116">
  <si>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</si>
  <si>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</si>
  <si>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</si>
  <si>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</si>
  <si>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</si>
  <si>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</si>
  <si>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</si>
  <si>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</si>
  <si>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</si>
  <si>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</si>
  <si>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</si>
  <si>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</si>
  <si>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</si>
  <si>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</si>
  <si>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</si>
  <si>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</si>
  <si>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</si>
  <si>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</si>
  <si>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</si>
  <si>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</si>
  <si>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</si>
  <si>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</si>
  <si>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</si>
  <si>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</si>
  <si>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</si>
  <si>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</si>
  <si>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</si>
  <si>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</si>
  <si>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</si>
  <si>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</si>
  <si>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</si>
  <si>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</si>
  <si>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</si>
  <si>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</si>
  <si>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</si>
  <si>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</si>
  <si>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</si>
  <si>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</si>
  <si>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</si>
  <si>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</si>
  <si>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</si>
  <si>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</si>
  <si>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</si>
  <si>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</si>
  <si>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</si>
  <si>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</si>
  <si>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</si>
  <si>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</si>
  <si>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</si>
  <si>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</si>
  <si>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</si>
  <si>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</si>
  <si>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</si>
  <si>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</si>
  <si>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</si>
  <si>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</si>
  <si>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</si>
  <si>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</si>
  <si>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</si>
  <si>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</si>
  <si>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</si>
  <si>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</si>
  <si>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</si>
  <si>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</si>
  <si>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</si>
  <si>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</si>
  <si>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</si>
  <si>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</si>
  <si>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</si>
  <si>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</si>
  <si>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</si>
  <si>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</si>
  <si>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</si>
  <si>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</si>
  <si>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</si>
  <si>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</si>
  <si>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</si>
  <si>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</si>
  <si>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</si>
  <si>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</si>
  <si>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</si>
  <si>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</si>
  <si>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</si>
  <si>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</si>
  <si>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</si>
  <si>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</si>
  <si>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</si>
  <si>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</si>
  <si>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</si>
  <si>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</si>
  <si>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</si>
  <si>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</si>
  <si>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</si>
  <si>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</si>
  <si>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</si>
  <si>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</si>
  <si>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</si>
  <si>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</si>
  <si>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</si>
  <si>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</si>
  <si>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</si>
  <si>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</si>
  <si>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</si>
  <si>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</si>
  <si>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</si>
  <si>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</si>
  <si>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</si>
  <si>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</si>
  <si>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</si>
  <si>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</si>
  <si>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</si>
  <si>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</si>
  <si>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</si>
  <si>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③流動比率は、短期的な債務に対する支払い能力を表した指標です。R6は現金預金が増えたため、比率は改善しました。
④企業債残高対事業規模比率は、使用料収入に対する企業債残高の割合を表した指標です。</t>
    </r>
    <r>
      <rPr>
        <sz val="11"/>
        <rFont val="ＭＳ ゴシック"/>
        <family val="3"/>
        <charset val="128"/>
      </rPr>
      <t>R6は企業債残高が減ったため、比率は改善しました。</t>
    </r>
    <r>
      <rPr>
        <sz val="11"/>
        <color theme="1"/>
        <rFont val="ＭＳ ゴシック"/>
        <family val="3"/>
        <charset val="128"/>
      </rPr>
      <t xml:space="preserve">
⑤経費回収率は、使用料で回収すべき費用をどの程度賄えているかを表した指標です。R6は</t>
    </r>
    <r>
      <rPr>
        <sz val="11"/>
        <rFont val="ＭＳ ゴシック"/>
        <family val="3"/>
        <charset val="128"/>
      </rPr>
      <t>汚水処理費が減ったため、前年より改善しました。</t>
    </r>
    <r>
      <rPr>
        <sz val="11"/>
        <color theme="1"/>
        <rFont val="ＭＳ ゴシック"/>
        <family val="3"/>
        <charset val="128"/>
      </rPr>
      <t xml:space="preserve">
⑥汚水処理原価は、有収水量１㎥当たりの汚水処理に要した費用を表した指標です。</t>
    </r>
    <r>
      <rPr>
        <sz val="11"/>
        <rFont val="ＭＳ ゴシック"/>
        <family val="3"/>
        <charset val="128"/>
      </rPr>
      <t>R6は汚水処理費が減ったため、前年度より下がりました。</t>
    </r>
    <r>
      <rPr>
        <sz val="11"/>
        <color theme="1"/>
        <rFont val="ＭＳ ゴシック"/>
        <family val="3"/>
        <charset val="128"/>
      </rPr>
      <t xml:space="preserve">
⑦施設利用率は、１日の施設処理能力に対する処理量の割合を表した指標です。利用率は年々下がっています。
⑧水洗化率は、処理区域の下水道接続人口の割合を表した指標です。類似団体平均より高い状況です。</t>
    </r>
    <rPh sb="250" eb="251">
      <t>ヘ</t>
    </rPh>
    <rPh sb="315" eb="316">
      <t>ヘ</t>
    </rPh>
    <rPh sb="321" eb="323">
      <t>ゼンネン</t>
    </rPh>
    <rPh sb="325" eb="327">
      <t>カイゼン</t>
    </rPh>
    <rPh sb="380" eb="381">
      <t>ヘ</t>
    </rPh>
    <rPh sb="391" eb="392">
      <t>サ</t>
    </rPh>
    <phoneticPr fontId="4"/>
  </si>
  <si>
    <t>　令和５年度から令和９年度まで段階的な使用料改定を行っています。人口減少に伴い下水道の需要は減少しますが、使用料収入の減少、物価高や労務単価の上昇などの状況を考えると、経費回収率等の悪化が予想されます。
　現在は耐用年数を超える管渠はありませんが、定期的に施設点検・修繕等を行いながら、施設の長寿命化に努めます。
　また、将来的に職員数の減少は避けられないことから、官民連携などを活用しながら業務運営を検討して参ります。
　今後は、定期的な使用料改定を図りながら、老朽化施設の投資費用の平準化や上下水道事業包括委託の導入による経営基盤の強化に努めます。</t>
    <phoneticPr fontId="4"/>
  </si>
  <si>
    <t>①有形固定資産減価償却率は、償却対象資産の減価償却がどの程度進んでいるかを表した指標です。比率は年々上がっており、類似団体平均より高い状況にあります。
②管渠老朽化比率は、法定耐用年数を超えた管渠延長の割合を表した指標です。市振地区が平成６年度から、親不知地区が平成16年度から供用開始のため、50年を超えた管渠はありません。
③管渠改善率は、更新した管渠延長の割合を表した指標です。R6も管渠の更新はありません。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</si>
</sst>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C6-4A92-8BD0-D2F84C2D6E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7FC6-4A92-8BD0-D2F84C2D6E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15.72</c:v>
                </c:pt>
                <c:pt idx="1">
                  <c:v>15.07</c:v>
                </c:pt>
                <c:pt idx="2">
                  <c:v>14.74</c:v>
                </c:pt>
                <c:pt idx="3">
                  <c:v>13.68</c:v>
                </c:pt>
                <c:pt idx="4">
                  <c:v>13.27</c:v>
                </c:pt>
              </c:numCache>
            </c:numRef>
          </c:val>
          <c:extLst>
            <c:ext xmlns:c16="http://schemas.microsoft.com/office/drawing/2014/chart" uri="{C3380CC4-5D6E-409C-BE32-E72D297353CC}">
              <c16:uniqueId val="{00000000-F3F1-45C9-A016-2E8E13F68E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F3F1-45C9-A016-2E8E13F68E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91.92</c:v>
                </c:pt>
                <c:pt idx="1">
                  <c:v>91.94</c:v>
                </c:pt>
                <c:pt idx="2">
                  <c:v>92.83</c:v>
                </c:pt>
                <c:pt idx="3">
                  <c:v>93.24</c:v>
                </c:pt>
                <c:pt idx="4">
                  <c:v>93.53</c:v>
                </c:pt>
              </c:numCache>
            </c:numRef>
          </c:val>
          <c:extLst>
            <c:ext xmlns:c16="http://schemas.microsoft.com/office/drawing/2014/chart" uri="{C3380CC4-5D6E-409C-BE32-E72D297353CC}">
              <c16:uniqueId val="{00000000-573B-42C5-B245-6D2E9B17CA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573B-42C5-B245-6D2E9B17CA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100.35</c:v>
                </c:pt>
                <c:pt idx="1">
                  <c:v>100.58</c:v>
                </c:pt>
                <c:pt idx="2">
                  <c:v>101.14</c:v>
                </c:pt>
                <c:pt idx="3">
                  <c:v>101.78</c:v>
                </c:pt>
                <c:pt idx="4">
                  <c:v>102.12</c:v>
                </c:pt>
              </c:numCache>
            </c:numRef>
          </c:val>
          <c:extLst>
            <c:ext xmlns:c16="http://schemas.microsoft.com/office/drawing/2014/chart" uri="{C3380CC4-5D6E-409C-BE32-E72D297353CC}">
              <c16:uniqueId val="{00000000-217B-49E8-9CE7-3484AE5005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217B-49E8-9CE7-3484AE5005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15.1</c:v>
                </c:pt>
                <c:pt idx="1">
                  <c:v>18.72</c:v>
                </c:pt>
                <c:pt idx="2">
                  <c:v>21.95</c:v>
                </c:pt>
                <c:pt idx="3">
                  <c:v>25.15</c:v>
                </c:pt>
                <c:pt idx="4">
                  <c:v>27.75</c:v>
                </c:pt>
              </c:numCache>
            </c:numRef>
          </c:val>
          <c:extLst>
            <c:ext xmlns:c16="http://schemas.microsoft.com/office/drawing/2014/chart" uri="{C3380CC4-5D6E-409C-BE32-E72D297353CC}">
              <c16:uniqueId val="{00000000-B5D7-4C5B-9152-92E1225DA8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B5D7-4C5B-9152-92E1225DA8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B5-4826-B722-8810709245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8B5-4826-B722-8810709245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EE-466A-A2EC-0456677AC3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78EE-466A-A2EC-0456677AC3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6.74</c:v>
                </c:pt>
                <c:pt idx="1">
                  <c:v>8.67</c:v>
                </c:pt>
                <c:pt idx="2">
                  <c:v>11.8</c:v>
                </c:pt>
                <c:pt idx="3">
                  <c:v>9</c:v>
                </c:pt>
                <c:pt idx="4">
                  <c:v>29.86</c:v>
                </c:pt>
              </c:numCache>
            </c:numRef>
          </c:val>
          <c:extLst>
            <c:ext xmlns:c16="http://schemas.microsoft.com/office/drawing/2014/chart" uri="{C3380CC4-5D6E-409C-BE32-E72D297353CC}">
              <c16:uniqueId val="{00000000-3FD4-4F19-A13A-C3318EA55E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3FD4-4F19-A13A-C3318EA55E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497.61</c:v>
                </c:pt>
                <c:pt idx="2">
                  <c:v>42.43</c:v>
                </c:pt>
                <c:pt idx="3">
                  <c:v>1207.8499999999999</c:v>
                </c:pt>
                <c:pt idx="4">
                  <c:v>1094.01</c:v>
                </c:pt>
              </c:numCache>
            </c:numRef>
          </c:val>
          <c:extLst>
            <c:ext xmlns:c16="http://schemas.microsoft.com/office/drawing/2014/chart" uri="{C3380CC4-5D6E-409C-BE32-E72D297353CC}">
              <c16:uniqueId val="{00000000-76B3-4C15-A3AB-955701449F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76B3-4C15-A3AB-955701449F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95.69</c:v>
                </c:pt>
                <c:pt idx="1">
                  <c:v>97.78</c:v>
                </c:pt>
                <c:pt idx="2">
                  <c:v>71.78</c:v>
                </c:pt>
                <c:pt idx="3">
                  <c:v>31.8</c:v>
                </c:pt>
                <c:pt idx="4">
                  <c:v>57.35</c:v>
                </c:pt>
              </c:numCache>
            </c:numRef>
          </c:val>
          <c:extLst>
            <c:ext xmlns:c16="http://schemas.microsoft.com/office/drawing/2014/chart" uri="{C3380CC4-5D6E-409C-BE32-E72D297353CC}">
              <c16:uniqueId val="{00000000-712F-448E-A4A3-3D3D190495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712F-448E-A4A3-3D3D190495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190.44</c:v>
                </c:pt>
                <c:pt idx="1">
                  <c:v>193.03</c:v>
                </c:pt>
                <c:pt idx="2">
                  <c:v>263.99</c:v>
                </c:pt>
                <c:pt idx="3">
                  <c:v>604.97</c:v>
                </c:pt>
                <c:pt idx="4">
                  <c:v>343.93</c:v>
                </c:pt>
              </c:numCache>
            </c:numRef>
          </c:val>
          <c:extLst>
            <c:ext xmlns:c16="http://schemas.microsoft.com/office/drawing/2014/chart" uri="{C3380CC4-5D6E-409C-BE32-E72D297353CC}">
              <c16:uniqueId val="{00000000-E66E-443E-87DF-8B3412830E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E66E-443E-87DF-8B3412830E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4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糸魚川市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4">
        <f>データ!S6</f>
        <v>38041</v>
      </c>
      <c r="AM8" s="44"/>
      <c r="AN8" s="44"/>
      <c r="AO8" s="44"/>
      <c r="AP8" s="44"/>
      <c r="AQ8" s="44"/>
      <c r="AR8" s="44"/>
      <c r="AS8" s="44"/>
      <c r="AT8" s="45">
        <f>データ!T6</f>
        <v>746.24</v>
      </c>
      <c r="AU8" s="45"/>
      <c r="AV8" s="45"/>
      <c r="AW8" s="45"/>
      <c r="AX8" s="45"/>
      <c r="AY8" s="45"/>
      <c r="AZ8" s="45"/>
      <c r="BA8" s="45"/>
      <c r="BB8" s="45">
        <f>データ!U6</f>
        <v>50.98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80.819999999999993</v>
      </c>
      <c r="J10" s="45"/>
      <c r="K10" s="45"/>
      <c r="L10" s="45"/>
      <c r="M10" s="45"/>
      <c r="N10" s="45"/>
      <c r="O10" s="45"/>
      <c r="P10" s="45">
        <f>データ!P6</f>
        <v>1.27</v>
      </c>
      <c r="Q10" s="45"/>
      <c r="R10" s="45"/>
      <c r="S10" s="45"/>
      <c r="T10" s="45"/>
      <c r="U10" s="45"/>
      <c r="V10" s="45"/>
      <c r="W10" s="45">
        <f>データ!Q6</f>
        <v>92.9</v>
      </c>
      <c r="X10" s="45"/>
      <c r="Y10" s="45"/>
      <c r="Z10" s="45"/>
      <c r="AA10" s="45"/>
      <c r="AB10" s="45"/>
      <c r="AC10" s="45"/>
      <c r="AD10" s="44">
        <f>データ!R6</f>
        <v>3614</v>
      </c>
      <c r="AE10" s="44"/>
      <c r="AF10" s="44"/>
      <c r="AG10" s="44"/>
      <c r="AH10" s="44"/>
      <c r="AI10" s="44"/>
      <c r="AJ10" s="44"/>
      <c r="AK10" s="2"/>
      <c r="AL10" s="44">
        <f>データ!V6</f>
        <v>479</v>
      </c>
      <c r="AM10" s="44"/>
      <c r="AN10" s="44"/>
      <c r="AO10" s="44"/>
      <c r="AP10" s="44"/>
      <c r="AQ10" s="44"/>
      <c r="AR10" s="44"/>
      <c r="AS10" s="44"/>
      <c r="AT10" s="45">
        <f>データ!W6</f>
        <v>0.46</v>
      </c>
      <c r="AU10" s="45"/>
      <c r="AV10" s="45"/>
      <c r="AW10" s="45"/>
      <c r="AX10" s="45"/>
      <c r="AY10" s="45"/>
      <c r="AZ10" s="45"/>
      <c r="BA10" s="45"/>
      <c r="BB10" s="45">
        <f>データ!X6</f>
        <v>1041.3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8FjnKdwnGKFlIdIOZ4yUhts666EwJAXAl7lYo2pgw/SW9vTXRsGAwLrEynTmN+XkwJmBmbbIdyg4AtC+B87eFw==" saltValue="yP6nNgIP7vd70H8j+5Ko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17</v>
      </c>
      <c r="F6" s="19">
        <f t="shared" si="3"/>
        <v>6</v>
      </c>
      <c r="G6" s="19">
        <f t="shared" si="3"/>
        <v>0</v>
      </c>
      <c r="H6" s="19" t="str">
        <f t="shared" si="3"/>
        <v>新潟県　糸魚川市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80.819999999999993</v>
      </c>
      <c r="P6" s="20">
        <f t="shared" si="3"/>
        <v>1.27</v>
      </c>
      <c r="Q6" s="20">
        <f t="shared" si="3"/>
        <v>92.9</v>
      </c>
      <c r="R6" s="20">
        <f t="shared" si="3"/>
        <v>3614</v>
      </c>
      <c r="S6" s="20">
        <f t="shared" si="3"/>
        <v>38041</v>
      </c>
      <c r="T6" s="20">
        <f t="shared" si="3"/>
        <v>746.24</v>
      </c>
      <c r="U6" s="20">
        <f t="shared" si="3"/>
        <v>50.98</v>
      </c>
      <c r="V6" s="20">
        <f t="shared" si="3"/>
        <v>479</v>
      </c>
      <c r="W6" s="20">
        <f t="shared" si="3"/>
        <v>0.46</v>
      </c>
      <c r="X6" s="20">
        <f t="shared" si="3"/>
        <v>1041.3</v>
      </c>
      <c r="Y6" s="21">
        <f>IF(Y7="",NA(),Y7)</f>
        <v>100.35</v>
      </c>
      <c r="Z6" s="21">
        <f t="shared" ref="Z6:AH6" si="4">IF(Z7="",NA(),Z7)</f>
        <v>100.58</v>
      </c>
      <c r="AA6" s="21">
        <f t="shared" si="4"/>
        <v>101.14</v>
      </c>
      <c r="AB6" s="21">
        <f t="shared" si="4"/>
        <v>101.78</v>
      </c>
      <c r="AC6" s="21">
        <f t="shared" si="4"/>
        <v>102.12</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6.74</v>
      </c>
      <c r="AV6" s="21">
        <f t="shared" ref="AV6:BD6" si="6">IF(AV7="",NA(),AV7)</f>
        <v>8.67</v>
      </c>
      <c r="AW6" s="21">
        <f t="shared" si="6"/>
        <v>11.8</v>
      </c>
      <c r="AX6" s="21">
        <f t="shared" si="6"/>
        <v>9</v>
      </c>
      <c r="AY6" s="21">
        <f t="shared" si="6"/>
        <v>29.86</v>
      </c>
      <c r="AZ6" s="21">
        <f t="shared" si="6"/>
        <v>56.53</v>
      </c>
      <c r="BA6" s="21">
        <f t="shared" si="6"/>
        <v>59.66</v>
      </c>
      <c r="BB6" s="21">
        <f t="shared" si="6"/>
        <v>61.64</v>
      </c>
      <c r="BC6" s="21">
        <f t="shared" si="6"/>
        <v>69.819999999999993</v>
      </c>
      <c r="BD6" s="21">
        <f t="shared" si="6"/>
        <v>72.13</v>
      </c>
      <c r="BE6" s="20" t="str">
        <f>IF(BE7="","",IF(BE7="-","【-】","【"&amp;SUBSTITUTE(TEXT(BE7,"#,##0.00"),"-","△")&amp;"】"))</f>
        <v>【71.46】</v>
      </c>
      <c r="BF6" s="20">
        <f>IF(BF7="",NA(),BF7)</f>
        <v>0</v>
      </c>
      <c r="BG6" s="21">
        <f t="shared" ref="BG6:BO6" si="7">IF(BG7="",NA(),BG7)</f>
        <v>497.61</v>
      </c>
      <c r="BH6" s="21">
        <f t="shared" si="7"/>
        <v>42.43</v>
      </c>
      <c r="BI6" s="21">
        <f t="shared" si="7"/>
        <v>1207.8499999999999</v>
      </c>
      <c r="BJ6" s="21">
        <f t="shared" si="7"/>
        <v>1094.01</v>
      </c>
      <c r="BK6" s="21">
        <f t="shared" si="7"/>
        <v>1095.52</v>
      </c>
      <c r="BL6" s="21">
        <f t="shared" si="7"/>
        <v>1056.55</v>
      </c>
      <c r="BM6" s="21">
        <f t="shared" si="7"/>
        <v>1278.54</v>
      </c>
      <c r="BN6" s="21">
        <f t="shared" si="7"/>
        <v>1149.7</v>
      </c>
      <c r="BO6" s="21">
        <f t="shared" si="7"/>
        <v>1420.25</v>
      </c>
      <c r="BP6" s="20" t="str">
        <f>IF(BP7="","",IF(BP7="-","【-】","【"&amp;SUBSTITUTE(TEXT(BP7,"#,##0.00"),"-","△")&amp;"】"))</f>
        <v>【1,223.19】</v>
      </c>
      <c r="BQ6" s="21">
        <f>IF(BQ7="",NA(),BQ7)</f>
        <v>95.69</v>
      </c>
      <c r="BR6" s="21">
        <f t="shared" ref="BR6:BZ6" si="8">IF(BR7="",NA(),BR7)</f>
        <v>97.78</v>
      </c>
      <c r="BS6" s="21">
        <f t="shared" si="8"/>
        <v>71.78</v>
      </c>
      <c r="BT6" s="21">
        <f t="shared" si="8"/>
        <v>31.8</v>
      </c>
      <c r="BU6" s="21">
        <f t="shared" si="8"/>
        <v>57.35</v>
      </c>
      <c r="BV6" s="21">
        <f t="shared" si="8"/>
        <v>39.64</v>
      </c>
      <c r="BW6" s="21">
        <f t="shared" si="8"/>
        <v>40</v>
      </c>
      <c r="BX6" s="21">
        <f t="shared" si="8"/>
        <v>38.74</v>
      </c>
      <c r="BY6" s="21">
        <f t="shared" si="8"/>
        <v>35.96</v>
      </c>
      <c r="BZ6" s="21">
        <f t="shared" si="8"/>
        <v>32.700000000000003</v>
      </c>
      <c r="CA6" s="20" t="str">
        <f>IF(CA7="","",IF(CA7="-","【-】","【"&amp;SUBSTITUTE(TEXT(CA7,"#,##0.00"),"-","△")&amp;"】"))</f>
        <v>【37.21】</v>
      </c>
      <c r="CB6" s="21">
        <f>IF(CB7="",NA(),CB7)</f>
        <v>190.44</v>
      </c>
      <c r="CC6" s="21">
        <f t="shared" ref="CC6:CK6" si="9">IF(CC7="",NA(),CC7)</f>
        <v>193.03</v>
      </c>
      <c r="CD6" s="21">
        <f t="shared" si="9"/>
        <v>263.99</v>
      </c>
      <c r="CE6" s="21">
        <f t="shared" si="9"/>
        <v>604.97</v>
      </c>
      <c r="CF6" s="21">
        <f t="shared" si="9"/>
        <v>343.93</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15.72</v>
      </c>
      <c r="CN6" s="21">
        <f t="shared" ref="CN6:CV6" si="10">IF(CN7="",NA(),CN7)</f>
        <v>15.07</v>
      </c>
      <c r="CO6" s="21">
        <f t="shared" si="10"/>
        <v>14.74</v>
      </c>
      <c r="CP6" s="21">
        <f t="shared" si="10"/>
        <v>13.68</v>
      </c>
      <c r="CQ6" s="21">
        <f t="shared" si="10"/>
        <v>13.27</v>
      </c>
      <c r="CR6" s="21">
        <f t="shared" si="10"/>
        <v>30.19</v>
      </c>
      <c r="CS6" s="21">
        <f t="shared" si="10"/>
        <v>28.77</v>
      </c>
      <c r="CT6" s="21">
        <f t="shared" si="10"/>
        <v>26.22</v>
      </c>
      <c r="CU6" s="21">
        <f t="shared" si="10"/>
        <v>26.12</v>
      </c>
      <c r="CV6" s="21">
        <f t="shared" si="10"/>
        <v>27.81</v>
      </c>
      <c r="CW6" s="20" t="str">
        <f>IF(CW7="","",IF(CW7="-","【-】","【"&amp;SUBSTITUTE(TEXT(CW7,"#,##0.00"),"-","△")&amp;"】"))</f>
        <v>【30.09】</v>
      </c>
      <c r="CX6" s="21">
        <f>IF(CX7="",NA(),CX7)</f>
        <v>91.92</v>
      </c>
      <c r="CY6" s="21">
        <f t="shared" ref="CY6:DG6" si="11">IF(CY7="",NA(),CY7)</f>
        <v>91.94</v>
      </c>
      <c r="CZ6" s="21">
        <f t="shared" si="11"/>
        <v>92.83</v>
      </c>
      <c r="DA6" s="21">
        <f t="shared" si="11"/>
        <v>93.24</v>
      </c>
      <c r="DB6" s="21">
        <f t="shared" si="11"/>
        <v>93.53</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15.1</v>
      </c>
      <c r="DJ6" s="21">
        <f t="shared" ref="DJ6:DR6" si="12">IF(DJ7="",NA(),DJ7)</f>
        <v>18.72</v>
      </c>
      <c r="DK6" s="21">
        <f t="shared" si="12"/>
        <v>21.95</v>
      </c>
      <c r="DL6" s="21">
        <f t="shared" si="12"/>
        <v>25.15</v>
      </c>
      <c r="DM6" s="21">
        <f t="shared" si="12"/>
        <v>27.75</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152161</v>
      </c>
      <c r="D7" s="23">
        <v>46</v>
      </c>
      <c r="E7" s="23">
        <v>17</v>
      </c>
      <c r="F7" s="23">
        <v>6</v>
      </c>
      <c r="G7" s="23">
        <v>0</v>
      </c>
      <c r="H7" s="23" t="s">
        <v>96</v>
      </c>
      <c r="I7" s="23" t="s">
        <v>97</v>
      </c>
      <c r="J7" s="23" t="s">
        <v>98</v>
      </c>
      <c r="K7" s="23" t="s">
        <v>99</v>
      </c>
      <c r="L7" s="23" t="s">
        <v>100</v>
      </c>
      <c r="M7" s="23" t="s">
        <v>101</v>
      </c>
      <c r="N7" s="24" t="s">
        <v>102</v>
      </c>
      <c r="O7" s="24">
        <v>80.819999999999993</v>
      </c>
      <c r="P7" s="24">
        <v>1.27</v>
      </c>
      <c r="Q7" s="24">
        <v>92.9</v>
      </c>
      <c r="R7" s="24">
        <v>3614</v>
      </c>
      <c r="S7" s="24">
        <v>38041</v>
      </c>
      <c r="T7" s="24">
        <v>746.24</v>
      </c>
      <c r="U7" s="24">
        <v>50.98</v>
      </c>
      <c r="V7" s="24">
        <v>479</v>
      </c>
      <c r="W7" s="24">
        <v>0.46</v>
      </c>
      <c r="X7" s="24">
        <v>1041.3</v>
      </c>
      <c r="Y7" s="24">
        <v>100.35</v>
      </c>
      <c r="Z7" s="24">
        <v>100.58</v>
      </c>
      <c r="AA7" s="24">
        <v>101.14</v>
      </c>
      <c r="AB7" s="24">
        <v>101.78</v>
      </c>
      <c r="AC7" s="24">
        <v>102.12</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6.74</v>
      </c>
      <c r="AV7" s="24">
        <v>8.67</v>
      </c>
      <c r="AW7" s="24">
        <v>11.8</v>
      </c>
      <c r="AX7" s="24">
        <v>9</v>
      </c>
      <c r="AY7" s="24">
        <v>29.86</v>
      </c>
      <c r="AZ7" s="24">
        <v>56.53</v>
      </c>
      <c r="BA7" s="24">
        <v>59.66</v>
      </c>
      <c r="BB7" s="24">
        <v>61.64</v>
      </c>
      <c r="BC7" s="24">
        <v>69.819999999999993</v>
      </c>
      <c r="BD7" s="24">
        <v>72.13</v>
      </c>
      <c r="BE7" s="24">
        <v>71.459999999999994</v>
      </c>
      <c r="BF7" s="24">
        <v>0</v>
      </c>
      <c r="BG7" s="24">
        <v>497.61</v>
      </c>
      <c r="BH7" s="24">
        <v>42.43</v>
      </c>
      <c r="BI7" s="24">
        <v>1207.8499999999999</v>
      </c>
      <c r="BJ7" s="24">
        <v>1094.01</v>
      </c>
      <c r="BK7" s="24">
        <v>1095.52</v>
      </c>
      <c r="BL7" s="24">
        <v>1056.55</v>
      </c>
      <c r="BM7" s="24">
        <v>1278.54</v>
      </c>
      <c r="BN7" s="24">
        <v>1149.7</v>
      </c>
      <c r="BO7" s="24">
        <v>1420.25</v>
      </c>
      <c r="BP7" s="24">
        <v>1223.19</v>
      </c>
      <c r="BQ7" s="24">
        <v>95.69</v>
      </c>
      <c r="BR7" s="24">
        <v>97.78</v>
      </c>
      <c r="BS7" s="24">
        <v>71.78</v>
      </c>
      <c r="BT7" s="24">
        <v>31.8</v>
      </c>
      <c r="BU7" s="24">
        <v>57.35</v>
      </c>
      <c r="BV7" s="24">
        <v>39.64</v>
      </c>
      <c r="BW7" s="24">
        <v>40</v>
      </c>
      <c r="BX7" s="24">
        <v>38.74</v>
      </c>
      <c r="BY7" s="24">
        <v>35.96</v>
      </c>
      <c r="BZ7" s="24">
        <v>32.700000000000003</v>
      </c>
      <c r="CA7" s="24">
        <v>37.21</v>
      </c>
      <c r="CB7" s="24">
        <v>190.44</v>
      </c>
      <c r="CC7" s="24">
        <v>193.03</v>
      </c>
      <c r="CD7" s="24">
        <v>263.99</v>
      </c>
      <c r="CE7" s="24">
        <v>604.97</v>
      </c>
      <c r="CF7" s="24">
        <v>343.93</v>
      </c>
      <c r="CG7" s="24">
        <v>449.72</v>
      </c>
      <c r="CH7" s="24">
        <v>437.27</v>
      </c>
      <c r="CI7" s="24">
        <v>456.72</v>
      </c>
      <c r="CJ7" s="24">
        <v>481.96</v>
      </c>
      <c r="CK7" s="24">
        <v>536.16999999999996</v>
      </c>
      <c r="CL7" s="24">
        <v>462.49</v>
      </c>
      <c r="CM7" s="24">
        <v>15.72</v>
      </c>
      <c r="CN7" s="24">
        <v>15.07</v>
      </c>
      <c r="CO7" s="24">
        <v>14.74</v>
      </c>
      <c r="CP7" s="24">
        <v>13.68</v>
      </c>
      <c r="CQ7" s="24">
        <v>13.27</v>
      </c>
      <c r="CR7" s="24">
        <v>30.19</v>
      </c>
      <c r="CS7" s="24">
        <v>28.77</v>
      </c>
      <c r="CT7" s="24">
        <v>26.22</v>
      </c>
      <c r="CU7" s="24">
        <v>26.12</v>
      </c>
      <c r="CV7" s="24">
        <v>27.81</v>
      </c>
      <c r="CW7" s="24">
        <v>30.09</v>
      </c>
      <c r="CX7" s="24">
        <v>91.92</v>
      </c>
      <c r="CY7" s="24">
        <v>91.94</v>
      </c>
      <c r="CZ7" s="24">
        <v>92.83</v>
      </c>
      <c r="DA7" s="24">
        <v>93.24</v>
      </c>
      <c r="DB7" s="24">
        <v>93.53</v>
      </c>
      <c r="DC7" s="24">
        <v>79.09</v>
      </c>
      <c r="DD7" s="24">
        <v>78.900000000000006</v>
      </c>
      <c r="DE7" s="24">
        <v>78.03</v>
      </c>
      <c r="DF7" s="24">
        <v>78.55</v>
      </c>
      <c r="DG7" s="24">
        <v>78.680000000000007</v>
      </c>
      <c r="DH7" s="24">
        <v>80.97</v>
      </c>
      <c r="DI7" s="24">
        <v>15.1</v>
      </c>
      <c r="DJ7" s="24">
        <v>18.72</v>
      </c>
      <c r="DK7" s="24">
        <v>21.95</v>
      </c>
      <c r="DL7" s="24">
        <v>25.15</v>
      </c>
      <c r="DM7" s="24">
        <v>27.75</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2026-02-17T04:58:56Z</dcterms:modified>
</cp:coreProperties>
</file>