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7公共下水道\090701計画調査\01国・県調査\11経営比較分析表\R06経営比較分析表\"/>
    </mc:Choice>
  </mc:AlternateContent>
  <xr:revisionPtr revIDLastSave="0" documentId="13_ncr:1_{030ACD5D-377D-44E4-9A50-1E7FFBB92056}" xr6:coauthVersionLast="47" xr6:coauthVersionMax="47" xr10:uidLastSave="{00000000-0000-0000-0000-000000000000}"/>
  <workbookProtection workbookAlgorithmName="SHA-512" workbookHashValue="1y0LZJ4j+GeTri4cudg3dpoZcnVpJQx4nORfzm7pbuPYR79K0rGWsNyaXJ5qhmpbu3UQW6CakRMpuFriCC6T1A==" workbookSaltValue="D4EhYoeuKgP67XlBVT4BXw==" workbookSpinCount="100000" lockStructure="1"/>
  <bookViews>
    <workbookView xWindow="7065" yWindow="5985" windowWidth="1554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E85" i="4"/>
  <c r="I10" i="4"/>
  <c r="AL8" i="4"/>
  <c r="P8" i="4"/>
  <c r="I8" i="4"/>
</calcChain>
</file>

<file path=xl/sharedStrings.xml><?xml version="1.0" encoding="utf-8"?>
<sst xmlns="http://schemas.openxmlformats.org/spreadsheetml/2006/main" count="258" uniqueCount="116">
  <si>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</si>
  <si>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</si>
  <si>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</si>
  <si>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</si>
  <si>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</si>
  <si>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</si>
  <si>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</si>
  <si>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</si>
  <si>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</si>
  <si>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</si>
  <si>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</si>
  <si>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</si>
  <si>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</si>
  <si>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</si>
  <si>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</si>
  <si>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</si>
  <si>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</si>
  <si>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</si>
  <si>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</si>
  <si>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</si>
  <si>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</si>
  <si>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</si>
  <si>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</si>
  <si>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</si>
  <si>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</si>
  <si>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</si>
  <si>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</si>
  <si>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</si>
  <si>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</si>
  <si>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</si>
  <si>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</si>
  <si>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</si>
  <si>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</si>
  <si>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</si>
  <si>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</si>
  <si>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</si>
  <si>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</si>
  <si>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</si>
  <si>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</si>
  <si>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</si>
  <si>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</si>
  <si>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</si>
  <si>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</si>
  <si>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</si>
  <si>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</si>
  <si>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</si>
  <si>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</si>
  <si>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</si>
  <si>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</si>
  <si>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</si>
  <si>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</si>
  <si>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</si>
  <si>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</si>
  <si>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</si>
  <si>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</si>
  <si>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</si>
  <si>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</si>
  <si>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</si>
  <si>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</si>
  <si>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</si>
  <si>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</si>
  <si>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</si>
  <si>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</si>
  <si>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</si>
  <si>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</si>
  <si>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</si>
  <si>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</si>
  <si>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</si>
  <si>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</si>
  <si>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</si>
  <si>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</si>
  <si>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</si>
  <si>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</si>
  <si>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</si>
  <si>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</si>
  <si>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</si>
  <si>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</si>
  <si>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</si>
  <si>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</si>
  <si>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</si>
  <si>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</si>
  <si>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</si>
  <si>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</si>
  <si>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</si>
  <si>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</si>
  <si>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</si>
  <si>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</si>
  <si>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</si>
  <si>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</si>
  <si>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</si>
  <si>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</si>
  <si>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</si>
  <si>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</si>
  <si>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</si>
  <si>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</si>
  <si>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</si>
  <si>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</si>
  <si>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</si>
  <si>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</si>
  <si>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</si>
  <si>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</si>
  <si>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</si>
  <si>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</si>
  <si>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</si>
  <si>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</si>
  <si>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</si>
  <si>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</si>
  <si>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</si>
  <si>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</si>
  <si>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</si>
  <si>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</si>
  <si>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</si>
  <si>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</si>
  <si>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①有形固定資産減価償却率は、償却対象資産の減価償却がどの程度進んでいるかを表した指標です。比率は年々上がっており、類似団体平均より高い状況にあります。
②管渠老朽化比率は、法定耐用年数を超えた管渠延長の割合を表した指標です。浄化槽専用管で50年を経過したものはありません。
③管渠改善率は、更新した管渠延長の割合を表した指標です。浄化槽専用管で耐用年数を経過したものはありません。</t>
    <rPh sb="65" eb="66">
      <t>タカ</t>
    </rPh>
    <rPh sb="67" eb="69">
      <t>ジョウキョウ</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</si>
  <si>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③流動比率は、短期的な債務に対する支払い能力を表した指標です。R6は未収金等の流動負債が増えたため、比率は若干悪化しました。
④企業債残高対事業規模比率は、使用料収入に対する企業債残高の割合を表した指標です。</t>
    </r>
    <r>
      <rPr>
        <sz val="11"/>
        <rFont val="ＭＳ ゴシック"/>
        <family val="3"/>
        <charset val="128"/>
      </rPr>
      <t>R6は企業債残高に対する一般会計負担額が増えたため、比率は若干改善しました。
⑤経費回収率は、使用料で回収すべき費</t>
    </r>
    <r>
      <rPr>
        <sz val="11"/>
        <color theme="1"/>
        <rFont val="ＭＳ ゴシック"/>
        <family val="3"/>
        <charset val="128"/>
      </rPr>
      <t>用をどの程度賄えているかを表した指標です。</t>
    </r>
    <r>
      <rPr>
        <sz val="11"/>
        <rFont val="ＭＳ ゴシック"/>
        <family val="3"/>
        <charset val="128"/>
      </rPr>
      <t>R6は汚水処理費が減ったため、改善しました。</t>
    </r>
    <r>
      <rPr>
        <sz val="11"/>
        <color theme="1"/>
        <rFont val="ＭＳ ゴシック"/>
        <family val="3"/>
        <charset val="128"/>
      </rPr>
      <t xml:space="preserve">
⑥汚水処理原価は、有収水量１㎥当たりの汚水処理に要した費用を表した指標です。</t>
    </r>
    <r>
      <rPr>
        <sz val="11"/>
        <rFont val="ＭＳ ゴシック"/>
        <family val="3"/>
        <charset val="128"/>
      </rPr>
      <t>R6は委託料等の汚水処理費が減ったため、前年度より下がりました</t>
    </r>
    <r>
      <rPr>
        <sz val="11"/>
        <color theme="1"/>
        <rFont val="ＭＳ ゴシック"/>
        <family val="3"/>
        <charset val="128"/>
      </rPr>
      <t>。
⑦施設利用率は、１日の施設処理能力に対する処理量の割合を表した指標です。個別処理の合併処理浄化槽で行っているため、指標はありません。
⑧水洗化率は、処理区域の下水道接続人口の割合を表した指標です。個別排水処理のため100％です。</t>
    </r>
    <rPh sb="185" eb="187">
      <t>フサイ</t>
    </rPh>
    <rPh sb="199" eb="201">
      <t>アッカ</t>
    </rPh>
    <rPh sb="268" eb="269">
      <t>フ</t>
    </rPh>
    <rPh sb="279" eb="281">
      <t>カイゼン</t>
    </rPh>
    <phoneticPr fontId="4"/>
  </si>
  <si>
    <t>　
　令和５年度から令和９年度まで段階的な使用料改定を行っています。人口減少に伴い下水道の需要は減少しますが、使用料収入の減少、物価高や労務単価の上昇などの状況を考えると、経費回収率等の悪化が予想されます。
　現在は耐用年数を超える管渠はありませんが、定期的に施設点検・修繕等を行いながら、施設の長寿命化に努めます。
　また、将来的に職員数の減少は避けられないことから、官民連携などを活用しながら業務運営を検討して参ります。
　今後は、定期的な使用料改定を図りながら、老朽化施設の投資費用の平準化や上下水道事業包括委託の導入による経営基盤の強化に努めます。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</si>
</sst>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8E-4711-8322-F9BDEB10FA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8E-4711-8322-F9BDEB10FA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9C-4A7B-861A-71EB5A70F8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C79C-4A7B-861A-71EB5A70F8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2A7-436F-ADDF-121FE9DE6E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72A7-436F-ADDF-121FE9DE6E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100.07</c:v>
                </c:pt>
                <c:pt idx="1">
                  <c:v>100.14</c:v>
                </c:pt>
                <c:pt idx="2">
                  <c:v>100.07</c:v>
                </c:pt>
                <c:pt idx="3">
                  <c:v>100.01</c:v>
                </c:pt>
                <c:pt idx="4">
                  <c:v>100.01</c:v>
                </c:pt>
              </c:numCache>
            </c:numRef>
          </c:val>
          <c:extLst>
            <c:ext xmlns:c16="http://schemas.microsoft.com/office/drawing/2014/chart" uri="{C3380CC4-5D6E-409C-BE32-E72D297353CC}">
              <c16:uniqueId val="{00000000-FBE6-4172-AF09-306D32E123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FBE6-4172-AF09-306D32E123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14.61</c:v>
                </c:pt>
                <c:pt idx="1">
                  <c:v>19.329999999999998</c:v>
                </c:pt>
                <c:pt idx="2">
                  <c:v>23.73</c:v>
                </c:pt>
                <c:pt idx="3">
                  <c:v>27.58</c:v>
                </c:pt>
                <c:pt idx="4">
                  <c:v>31.24</c:v>
                </c:pt>
              </c:numCache>
            </c:numRef>
          </c:val>
          <c:extLst>
            <c:ext xmlns:c16="http://schemas.microsoft.com/office/drawing/2014/chart" uri="{C3380CC4-5D6E-409C-BE32-E72D297353CC}">
              <c16:uniqueId val="{00000000-915D-483D-B60D-4F4290AAEC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915D-483D-B60D-4F4290AAEC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90-43AC-A9DF-181E2A0213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90-43AC-A9DF-181E2A0213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A-47B6-9A82-009F49B713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A23A-47B6-9A82-009F49B713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36.07</c:v>
                </c:pt>
                <c:pt idx="1">
                  <c:v>39.909999999999997</c:v>
                </c:pt>
                <c:pt idx="2">
                  <c:v>42.7</c:v>
                </c:pt>
                <c:pt idx="3">
                  <c:v>51.16</c:v>
                </c:pt>
                <c:pt idx="4">
                  <c:v>49.96</c:v>
                </c:pt>
              </c:numCache>
            </c:numRef>
          </c:val>
          <c:extLst>
            <c:ext xmlns:c16="http://schemas.microsoft.com/office/drawing/2014/chart" uri="{C3380CC4-5D6E-409C-BE32-E72D297353CC}">
              <c16:uniqueId val="{00000000-2416-41CA-9FB5-1A7CB3076E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2416-41CA-9FB5-1A7CB3076E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1.59</c:v>
                </c:pt>
                <c:pt idx="2">
                  <c:v>5.89</c:v>
                </c:pt>
                <c:pt idx="3">
                  <c:v>398.8</c:v>
                </c:pt>
                <c:pt idx="4">
                  <c:v>383.45</c:v>
                </c:pt>
              </c:numCache>
            </c:numRef>
          </c:val>
          <c:extLst>
            <c:ext xmlns:c16="http://schemas.microsoft.com/office/drawing/2014/chart" uri="{C3380CC4-5D6E-409C-BE32-E72D297353CC}">
              <c16:uniqueId val="{00000000-BCBD-48C6-A0FD-C752E59309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CBD-48C6-A0FD-C752E59309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99.23</c:v>
                </c:pt>
                <c:pt idx="1">
                  <c:v>73.8</c:v>
                </c:pt>
                <c:pt idx="2">
                  <c:v>75.89</c:v>
                </c:pt>
                <c:pt idx="3">
                  <c:v>57.42</c:v>
                </c:pt>
                <c:pt idx="4">
                  <c:v>68.73</c:v>
                </c:pt>
              </c:numCache>
            </c:numRef>
          </c:val>
          <c:extLst>
            <c:ext xmlns:c16="http://schemas.microsoft.com/office/drawing/2014/chart" uri="{C3380CC4-5D6E-409C-BE32-E72D297353CC}">
              <c16:uniqueId val="{00000000-FC54-4000-A4BA-A307205BF1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FC54-4000-A4BA-A307205BF1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164.37</c:v>
                </c:pt>
                <c:pt idx="1">
                  <c:v>224.66</c:v>
                </c:pt>
                <c:pt idx="2">
                  <c:v>220.59</c:v>
                </c:pt>
                <c:pt idx="3">
                  <c:v>298.77</c:v>
                </c:pt>
                <c:pt idx="4">
                  <c:v>257.08</c:v>
                </c:pt>
              </c:numCache>
            </c:numRef>
          </c:val>
          <c:extLst>
            <c:ext xmlns:c16="http://schemas.microsoft.com/office/drawing/2014/chart" uri="{C3380CC4-5D6E-409C-BE32-E72D297353CC}">
              <c16:uniqueId val="{00000000-587B-4A1D-8E4D-6B63D4528A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587B-4A1D-8E4D-6B63D4528A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4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59.08</v>
      </c>
      <c r="J10" s="45"/>
      <c r="K10" s="45"/>
      <c r="L10" s="45"/>
      <c r="M10" s="45"/>
      <c r="N10" s="45"/>
      <c r="O10" s="45"/>
      <c r="P10" s="45">
        <f>データ!P6</f>
        <v>4.51</v>
      </c>
      <c r="Q10" s="45"/>
      <c r="R10" s="45"/>
      <c r="S10" s="45"/>
      <c r="T10" s="45"/>
      <c r="U10" s="45"/>
      <c r="V10" s="45"/>
      <c r="W10" s="45">
        <f>データ!Q6</f>
        <v>100</v>
      </c>
      <c r="X10" s="45"/>
      <c r="Y10" s="45"/>
      <c r="Z10" s="45"/>
      <c r="AA10" s="45"/>
      <c r="AB10" s="45"/>
      <c r="AC10" s="45"/>
      <c r="AD10" s="44">
        <f>データ!R6</f>
        <v>3394</v>
      </c>
      <c r="AE10" s="44"/>
      <c r="AF10" s="44"/>
      <c r="AG10" s="44"/>
      <c r="AH10" s="44"/>
      <c r="AI10" s="44"/>
      <c r="AJ10" s="44"/>
      <c r="AK10" s="2"/>
      <c r="AL10" s="44">
        <f>データ!V6</f>
        <v>1695</v>
      </c>
      <c r="AM10" s="44"/>
      <c r="AN10" s="44"/>
      <c r="AO10" s="44"/>
      <c r="AP10" s="44"/>
      <c r="AQ10" s="44"/>
      <c r="AR10" s="44"/>
      <c r="AS10" s="44"/>
      <c r="AT10" s="45">
        <f>データ!W6</f>
        <v>14.01</v>
      </c>
      <c r="AU10" s="45"/>
      <c r="AV10" s="45"/>
      <c r="AW10" s="45"/>
      <c r="AX10" s="45"/>
      <c r="AY10" s="45"/>
      <c r="AZ10" s="45"/>
      <c r="BA10" s="45"/>
      <c r="BB10" s="45">
        <f>データ!X6</f>
        <v>120.99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LW1+VkrgIO3BXrXTNZHp2Rmtb9hG5pcADQe5l6coDk9QTI49xtps1wOjW7YoOJ0PhOKdMvbt9eTBtzUrTtmQA==" saltValue="oaQwk1vqE0MLvmcRjBda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18</v>
      </c>
      <c r="F6" s="19">
        <f t="shared" si="3"/>
        <v>0</v>
      </c>
      <c r="G6" s="19">
        <f t="shared" si="3"/>
        <v>0</v>
      </c>
      <c r="H6" s="19" t="str">
        <f t="shared" si="3"/>
        <v>新潟県　糸魚川市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59.08</v>
      </c>
      <c r="P6" s="20">
        <f t="shared" si="3"/>
        <v>4.51</v>
      </c>
      <c r="Q6" s="20">
        <f t="shared" si="3"/>
        <v>100</v>
      </c>
      <c r="R6" s="20">
        <f t="shared" si="3"/>
        <v>3394</v>
      </c>
      <c r="S6" s="20">
        <f t="shared" si="3"/>
        <v>38041</v>
      </c>
      <c r="T6" s="20">
        <f t="shared" si="3"/>
        <v>746.24</v>
      </c>
      <c r="U6" s="20">
        <f t="shared" si="3"/>
        <v>50.98</v>
      </c>
      <c r="V6" s="20">
        <f t="shared" si="3"/>
        <v>1695</v>
      </c>
      <c r="W6" s="20">
        <f t="shared" si="3"/>
        <v>14.01</v>
      </c>
      <c r="X6" s="20">
        <f t="shared" si="3"/>
        <v>120.99</v>
      </c>
      <c r="Y6" s="21">
        <f>IF(Y7="",NA(),Y7)</f>
        <v>100.07</v>
      </c>
      <c r="Z6" s="21">
        <f t="shared" ref="Z6:AH6" si="4">IF(Z7="",NA(),Z7)</f>
        <v>100.14</v>
      </c>
      <c r="AA6" s="21">
        <f t="shared" si="4"/>
        <v>100.07</v>
      </c>
      <c r="AB6" s="21">
        <f t="shared" si="4"/>
        <v>100.01</v>
      </c>
      <c r="AC6" s="21">
        <f t="shared" si="4"/>
        <v>100.01</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36.07</v>
      </c>
      <c r="AV6" s="21">
        <f t="shared" ref="AV6:BD6" si="6">IF(AV7="",NA(),AV7)</f>
        <v>39.909999999999997</v>
      </c>
      <c r="AW6" s="21">
        <f t="shared" si="6"/>
        <v>42.7</v>
      </c>
      <c r="AX6" s="21">
        <f t="shared" si="6"/>
        <v>51.16</v>
      </c>
      <c r="AY6" s="21">
        <f t="shared" si="6"/>
        <v>49.96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1">
        <f t="shared" ref="BG6:BO6" si="7">IF(BG7="",NA(),BG7)</f>
        <v>1.59</v>
      </c>
      <c r="BH6" s="21">
        <f t="shared" si="7"/>
        <v>5.89</v>
      </c>
      <c r="BI6" s="21">
        <f t="shared" si="7"/>
        <v>398.8</v>
      </c>
      <c r="BJ6" s="21">
        <f t="shared" si="7"/>
        <v>383.45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99.23</v>
      </c>
      <c r="BR6" s="21">
        <f t="shared" ref="BR6:BZ6" si="8">IF(BR7="",NA(),BR7)</f>
        <v>73.8</v>
      </c>
      <c r="BS6" s="21">
        <f t="shared" si="8"/>
        <v>75.89</v>
      </c>
      <c r="BT6" s="21">
        <f t="shared" si="8"/>
        <v>57.42</v>
      </c>
      <c r="BU6" s="21">
        <f t="shared" si="8"/>
        <v>68.73</v>
      </c>
      <c r="BV6" s="21">
        <f t="shared" si="8"/>
        <v>60.59</v>
      </c>
      <c r="BW6" s="21">
        <f t="shared" si="8"/>
        <v>60</v>
      </c>
      <c r="BX6" s="21">
        <f t="shared" si="8"/>
        <v>59.01</v>
      </c>
      <c r="BY6" s="21">
        <f t="shared" si="8"/>
        <v>56.06</v>
      </c>
      <c r="BZ6" s="21">
        <f t="shared" si="8"/>
        <v>53.25</v>
      </c>
      <c r="CA6" s="20" t="str">
        <f>IF(CA7="","",IF(CA7="-","【-】","【"&amp;SUBSTITUTE(TEXT(CA7,"#,##0.00"),"-","△")&amp;"】"))</f>
        <v>【51.14】</v>
      </c>
      <c r="CB6" s="21">
        <f>IF(CB7="",NA(),CB7)</f>
        <v>164.37</v>
      </c>
      <c r="CC6" s="21">
        <f t="shared" ref="CC6:CK6" si="9">IF(CC7="",NA(),CC7)</f>
        <v>224.66</v>
      </c>
      <c r="CD6" s="21">
        <f t="shared" si="9"/>
        <v>220.59</v>
      </c>
      <c r="CE6" s="21">
        <f t="shared" si="9"/>
        <v>298.77</v>
      </c>
      <c r="CF6" s="21">
        <f t="shared" si="9"/>
        <v>257.08</v>
      </c>
      <c r="CG6" s="21">
        <f t="shared" si="9"/>
        <v>280.23</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14.61</v>
      </c>
      <c r="DJ6" s="21">
        <f t="shared" ref="DJ6:DR6" si="12">IF(DJ7="",NA(),DJ7)</f>
        <v>19.329999999999998</v>
      </c>
      <c r="DK6" s="21">
        <f t="shared" si="12"/>
        <v>23.73</v>
      </c>
      <c r="DL6" s="21">
        <f t="shared" si="12"/>
        <v>27.58</v>
      </c>
      <c r="DM6" s="21">
        <f t="shared" si="12"/>
        <v>31.24</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152161</v>
      </c>
      <c r="D7" s="23">
        <v>46</v>
      </c>
      <c r="E7" s="23">
        <v>18</v>
      </c>
      <c r="F7" s="23">
        <v>0</v>
      </c>
      <c r="G7" s="23">
        <v>0</v>
      </c>
      <c r="H7" s="23" t="s">
        <v>96</v>
      </c>
      <c r="I7" s="23" t="s">
        <v>97</v>
      </c>
      <c r="J7" s="23" t="s">
        <v>98</v>
      </c>
      <c r="K7" s="23" t="s">
        <v>99</v>
      </c>
      <c r="L7" s="23" t="s">
        <v>100</v>
      </c>
      <c r="M7" s="23" t="s">
        <v>101</v>
      </c>
      <c r="N7" s="24" t="s">
        <v>102</v>
      </c>
      <c r="O7" s="24">
        <v>59.08</v>
      </c>
      <c r="P7" s="24">
        <v>4.51</v>
      </c>
      <c r="Q7" s="24">
        <v>100</v>
      </c>
      <c r="R7" s="24">
        <v>3394</v>
      </c>
      <c r="S7" s="24">
        <v>38041</v>
      </c>
      <c r="T7" s="24">
        <v>746.24</v>
      </c>
      <c r="U7" s="24">
        <v>50.98</v>
      </c>
      <c r="V7" s="24">
        <v>1695</v>
      </c>
      <c r="W7" s="24">
        <v>14.01</v>
      </c>
      <c r="X7" s="24">
        <v>120.99</v>
      </c>
      <c r="Y7" s="24">
        <v>100.07</v>
      </c>
      <c r="Z7" s="24">
        <v>100.14</v>
      </c>
      <c r="AA7" s="24">
        <v>100.07</v>
      </c>
      <c r="AB7" s="24">
        <v>100.01</v>
      </c>
      <c r="AC7" s="24">
        <v>100.01</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36.07</v>
      </c>
      <c r="AV7" s="24">
        <v>39.909999999999997</v>
      </c>
      <c r="AW7" s="24">
        <v>42.7</v>
      </c>
      <c r="AX7" s="24">
        <v>51.16</v>
      </c>
      <c r="AY7" s="24">
        <v>49.96</v>
      </c>
      <c r="AZ7" s="24">
        <v>100.47</v>
      </c>
      <c r="BA7" s="24">
        <v>122.71</v>
      </c>
      <c r="BB7" s="24">
        <v>138.19999999999999</v>
      </c>
      <c r="BC7" s="24">
        <v>126.97</v>
      </c>
      <c r="BD7" s="24">
        <v>103.61</v>
      </c>
      <c r="BE7" s="24">
        <v>106.63</v>
      </c>
      <c r="BF7" s="24">
        <v>0</v>
      </c>
      <c r="BG7" s="24">
        <v>1.59</v>
      </c>
      <c r="BH7" s="24">
        <v>5.89</v>
      </c>
      <c r="BI7" s="24">
        <v>398.8</v>
      </c>
      <c r="BJ7" s="24">
        <v>383.45</v>
      </c>
      <c r="BK7" s="24">
        <v>294.27</v>
      </c>
      <c r="BL7" s="24">
        <v>294.08999999999997</v>
      </c>
      <c r="BM7" s="24">
        <v>294.08999999999997</v>
      </c>
      <c r="BN7" s="24">
        <v>338.47</v>
      </c>
      <c r="BO7" s="24">
        <v>368.83</v>
      </c>
      <c r="BP7" s="24">
        <v>386.06</v>
      </c>
      <c r="BQ7" s="24">
        <v>99.23</v>
      </c>
      <c r="BR7" s="24">
        <v>73.8</v>
      </c>
      <c r="BS7" s="24">
        <v>75.89</v>
      </c>
      <c r="BT7" s="24">
        <v>57.42</v>
      </c>
      <c r="BU7" s="24">
        <v>68.73</v>
      </c>
      <c r="BV7" s="24">
        <v>60.59</v>
      </c>
      <c r="BW7" s="24">
        <v>60</v>
      </c>
      <c r="BX7" s="24">
        <v>59.01</v>
      </c>
      <c r="BY7" s="24">
        <v>56.06</v>
      </c>
      <c r="BZ7" s="24">
        <v>53.25</v>
      </c>
      <c r="CA7" s="24">
        <v>51.14</v>
      </c>
      <c r="CB7" s="24">
        <v>164.37</v>
      </c>
      <c r="CC7" s="24">
        <v>224.66</v>
      </c>
      <c r="CD7" s="24">
        <v>220.59</v>
      </c>
      <c r="CE7" s="24">
        <v>298.77</v>
      </c>
      <c r="CF7" s="24">
        <v>257.08</v>
      </c>
      <c r="CG7" s="24">
        <v>280.23</v>
      </c>
      <c r="CH7" s="24">
        <v>282.70999999999998</v>
      </c>
      <c r="CI7" s="24">
        <v>291.82</v>
      </c>
      <c r="CJ7" s="24">
        <v>304.36</v>
      </c>
      <c r="CK7" s="24">
        <v>325.45</v>
      </c>
      <c r="CL7" s="24">
        <v>329.31</v>
      </c>
      <c r="CM7" s="24" t="s">
        <v>102</v>
      </c>
      <c r="CN7" s="24" t="s">
        <v>102</v>
      </c>
      <c r="CO7" s="24" t="s">
        <v>102</v>
      </c>
      <c r="CP7" s="24" t="s">
        <v>102</v>
      </c>
      <c r="CQ7" s="24" t="s">
        <v>102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14.61</v>
      </c>
      <c r="DJ7" s="24">
        <v>19.329999999999998</v>
      </c>
      <c r="DK7" s="24">
        <v>23.73</v>
      </c>
      <c r="DL7" s="24">
        <v>27.58</v>
      </c>
      <c r="DM7" s="24">
        <v>31.24</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2026-02-17T05:00:53Z</dcterms:modified>
</cp:coreProperties>
</file>