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Sv152173\180$\R7上下水道局\00総務管理\15調査・回答\02調査・回答（県）\【0130（金）〆】（妙高市）公営企業に係る経営比較分析表（令和６年度）の分析等について\経営比較分析\"/>
    </mc:Choice>
  </mc:AlternateContent>
  <xr:revisionPtr revIDLastSave="0" documentId="13_ncr:1_{03F61A66-E516-4CEE-B97F-2156040A9444}" xr6:coauthVersionLast="47" xr6:coauthVersionMax="47" xr10:uidLastSave="{00000000-0000-0000-0000-000000000000}"/>
  <workbookProtection workbookAlgorithmName="SHA-512" workbookHashValue="6mPwSd891oOo5ZONhj38yDPbzeEGBrxmg5MKGvj9vqhh2wmA/qaeYiXjfldpHAkzr5mZ58CloKtr+JL0tKObCw==" workbookSaltValue="FFeJCoI6W7gk8VQQ/LnPLw==" workbookSpinCount="100000" lockStructure="1"/>
  <bookViews>
    <workbookView xWindow="-120" yWindow="-120" windowWidth="20730" windowHeight="113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BB10" i="4"/>
  <c r="AT10" i="4"/>
  <c r="AL10" i="4"/>
  <c r="W10" i="4"/>
  <c r="I10" i="4"/>
  <c r="B10" i="4"/>
  <c r="BB8"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<sst xmlns="http://schemas.openxmlformats.org/spreadsheetml/2006/main" count="228" uniqueCount="112">
  <si>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</si>
  <si>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</si>
  <si>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</si>
  <si>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</si>
  <si>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</si>
  <si>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</si>
  <si>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</si>
  <si>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</si>
  <si>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</si>
  <si>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</si>
  <si>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</si>
  <si>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</si>
  <si>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</si>
  <si>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</si>
  <si>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</si>
  <si>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</si>
  <si>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</si>
  <si>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</si>
  <si>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</si>
  <si>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</si>
  <si>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</si>
  <si>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</si>
  <si>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</si>
  <si>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</si>
  <si>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</si>
  <si>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</si>
  <si>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</si>
  <si>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</si>
  <si>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</si>
  <si>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</si>
  <si>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</si>
  <si>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</si>
  <si>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</si>
  <si>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</si>
  <si>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</si>
  <si>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</si>
  <si>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</si>
  <si>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</si>
  <si>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</si>
  <si>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</si>
  <si>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</si>
  <si>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</si>
  <si>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</si>
  <si>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</si>
  <si>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</si>
  <si>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</si>
  <si>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</si>
  <si>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</si>
  <si>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</si>
  <si>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</si>
  <si>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</si>
  <si>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</si>
  <si>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</si>
  <si>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</si>
  <si>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</si>
  <si>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</si>
  <si>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</si>
  <si>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</si>
  <si>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</si>
  <si>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</si>
  <si>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</si>
  <si>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</si>
  <si>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</si>
  <si>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</si>
  <si>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</si>
  <si>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</si>
  <si>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</si>
  <si>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</si>
  <si>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</si>
  <si>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</si>
  <si>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</si>
  <si>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</si>
  <si>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</si>
  <si>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</si>
  <si>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</si>
  <si>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</si>
  <si>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</si>
  <si>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</si>
  <si>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</si>
  <si>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</si>
  <si>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</si>
  <si>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</si>
  <si>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</si>
  <si>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</si>
  <si>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</si>
  <si>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</si>
  <si>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</si>
  <si>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</si>
  <si>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</si>
  <si>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</si>
  <si>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</si>
  <si>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</si>
  <si>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</si>
  <si>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妙高市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</si>
  <si>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</si>
  <si>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</si>
  <si>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</si>
  <si>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</si>
  <si>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</si>
  <si>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</si>
  <si>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</si>
  <si>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</si>
  <si>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</si>
  <si>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</si>
  <si>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</si>
  <si>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</si>
  <si>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</si>
  <si>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</si>
  <si>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</si>
  <si>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妙高市の簡易水道事業は、将来にわたり事業を継続するため令和4年度から上下水道事業の包括的民間委託を導入し、事業の効率化と技術継承を図っていく。
①経常収支比率は、100％を超え黒字経営となっているが、類似団体と比較して低くなっており年々悪化していることから料金改定などの改善が必要である。
②累積欠損金は発生していない。
③流動比率は100％を下回っているが、流動負債の大半が企業債償還であり、繰出基準に基づき、一般会計から繰り入れることでキャッシュが回っている。
④企業債残高対給水収益比率は、企業債残高が減少傾向にあり改善傾向にある。
⑤料金回収率は、給水費用を一般会計からの繰出しにより補填している状況であり、100％を下回っている。
⑥給水原価は、有収水量に対する修繕費や委託費などの維持管理経費が多額なため、類似団体と比較して高水準である。
⑦施設利用率は、100％を大きく下回っており類似団体と比べても低いため、施設の統廃合や施設規模の適正化を図る必要がある。
⑧有収率は、管路等が比較的新しく漏水が少なかったことなどで、類似団体の比べ高水準にある。
</t>
    <phoneticPr fontId="4"/>
  </si>
  <si>
    <t>　簡易水道の財政基盤は脆弱であるため、急激な更新による経営悪化を招くことがないよう計画的に老朽化対策を進めていく。
①有形固定資産減価償却率は、類似団体と比較して低いものの法定耐用年数を経過する資産が年々増加し悪化傾向にある。
②管路経年化率及び管路更新率は、比較的新しい管路が多いため数値上は顕在化していないが、財政基盤が脆弱なため、大規模な更新を進めることが困難なため、今後悪化することが懸念される。</t>
    <rPh sb="162" eb="164">
      <t>ゼイジャク</t>
    </rPh>
    <phoneticPr fontId="4"/>
  </si>
  <si>
    <t>※令和元年度より法適用事業（公営企業会計）に移行
　施設の老朽化や人口減少により経営状況は厳しい状況が続く見込みである。
　今後の施設更新においては、浄水処理方式や給水方式の見直し、給水人口の減少を見据えた浄配水施設の統廃合やダウンサイジングなどに取り組むとともに各種補助金を活用した整備を行う必要がある。</t>
    <rPh sb="1" eb="3">
      <t>レイワ</t>
    </rPh>
    <rPh sb="3" eb="6">
      <t>モトネンド</t>
    </rPh>
    <rPh sb="8" eb="9">
      <t>ホウ</t>
    </rPh>
    <rPh sb="9" eb="11">
      <t>テキヨウ</t>
    </rPh>
    <rPh sb="11" eb="13">
      <t>ジギョウ</t>
    </rPh>
    <rPh sb="14" eb="20">
      <t>コウエイキギョウカイケイ</t>
    </rPh>
    <rPh sb="22" eb="24">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</si>
</sst>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0.27</c:v>
                </c:pt>
                <c:pt idx="2">
                  <c:v>0.01</c:v>
                </c:pt>
                <c:pt idx="3" formatCode="#,##0.00;&quot;△&quot;#,##0.00">
                  <c:v>0</c:v>
                </c:pt>
                <c:pt idx="4" formatCode="#,##0.00;&quot;△&quot;#,##0.00">
                  <c:v>0</c:v>
                </c:pt>
              </c:numCache>
            </c:numRef>
          </c:val>
          <c:extLst>
            <c:ext xmlns:c16="http://schemas.microsoft.com/office/drawing/2014/chart" uri="{C3380CC4-5D6E-409C-BE32-E72D297353CC}">
              <c16:uniqueId val="{00000000-65C0-47DF-BDC0-EBB4123D37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0.39</c:v>
                </c:pt>
                <c:pt idx="3">
                  <c:v>0.49</c:v>
                </c:pt>
                <c:pt idx="4">
                  <c:v>0.32</c:v>
                </c:pt>
              </c:numCache>
            </c:numRef>
          </c:val>
          <c:smooth val="0"/>
          <c:extLst>
            <c:ext xmlns:c16="http://schemas.microsoft.com/office/drawing/2014/chart" uri="{C3380CC4-5D6E-409C-BE32-E72D297353CC}">
              <c16:uniqueId val="{00000001-65C0-47DF-BDC0-EBB4123D37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49.07</c:v>
                </c:pt>
                <c:pt idx="1">
                  <c:v>49.29</c:v>
                </c:pt>
                <c:pt idx="2">
                  <c:v>49.95</c:v>
                </c:pt>
                <c:pt idx="3">
                  <c:v>45.42</c:v>
                </c:pt>
                <c:pt idx="4">
                  <c:v>43.86</c:v>
                </c:pt>
              </c:numCache>
            </c:numRef>
          </c:val>
          <c:extLst>
            <c:ext xmlns:c16="http://schemas.microsoft.com/office/drawing/2014/chart" uri="{C3380CC4-5D6E-409C-BE32-E72D297353CC}">
              <c16:uniqueId val="{00000000-13B1-47CB-B762-A7B3EF4BBC0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49</c:v>
                </c:pt>
                <c:pt idx="2">
                  <c:v>50.07</c:v>
                </c:pt>
                <c:pt idx="3">
                  <c:v>53.4</c:v>
                </c:pt>
                <c:pt idx="4">
                  <c:v>54.69</c:v>
                </c:pt>
              </c:numCache>
            </c:numRef>
          </c:val>
          <c:smooth val="0"/>
          <c:extLst>
            <c:ext xmlns:c16="http://schemas.microsoft.com/office/drawing/2014/chart" uri="{C3380CC4-5D6E-409C-BE32-E72D297353CC}">
              <c16:uniqueId val="{00000001-13B1-47CB-B762-A7B3EF4BBC0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84.63</c:v>
                </c:pt>
                <c:pt idx="1">
                  <c:v>83.44</c:v>
                </c:pt>
                <c:pt idx="2">
                  <c:v>81.33</c:v>
                </c:pt>
                <c:pt idx="3">
                  <c:v>88.92</c:v>
                </c:pt>
                <c:pt idx="4">
                  <c:v>87.9</c:v>
                </c:pt>
              </c:numCache>
            </c:numRef>
          </c:val>
          <c:extLst>
            <c:ext xmlns:c16="http://schemas.microsoft.com/office/drawing/2014/chart" uri="{C3380CC4-5D6E-409C-BE32-E72D297353CC}">
              <c16:uniqueId val="{00000000-7F61-41DD-8D2A-A8441458D4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75.64</c:v>
                </c:pt>
                <c:pt idx="2">
                  <c:v>75.7</c:v>
                </c:pt>
                <c:pt idx="3">
                  <c:v>72.53</c:v>
                </c:pt>
                <c:pt idx="4">
                  <c:v>71.44</c:v>
                </c:pt>
              </c:numCache>
            </c:numRef>
          </c:val>
          <c:smooth val="0"/>
          <c:extLst>
            <c:ext xmlns:c16="http://schemas.microsoft.com/office/drawing/2014/chart" uri="{C3380CC4-5D6E-409C-BE32-E72D297353CC}">
              <c16:uniqueId val="{00000001-7F61-41DD-8D2A-A8441458D4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110.59</c:v>
                </c:pt>
                <c:pt idx="1">
                  <c:v>104.71</c:v>
                </c:pt>
                <c:pt idx="2">
                  <c:v>102.65</c:v>
                </c:pt>
                <c:pt idx="3">
                  <c:v>102.06</c:v>
                </c:pt>
                <c:pt idx="4">
                  <c:v>100.88</c:v>
                </c:pt>
              </c:numCache>
            </c:numRef>
          </c:val>
          <c:extLst>
            <c:ext xmlns:c16="http://schemas.microsoft.com/office/drawing/2014/chart" uri="{C3380CC4-5D6E-409C-BE32-E72D297353CC}">
              <c16:uniqueId val="{00000000-1A03-4D63-9927-33E70A5DDAA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105.75</c:v>
                </c:pt>
                <c:pt idx="2">
                  <c:v>105.52</c:v>
                </c:pt>
                <c:pt idx="3">
                  <c:v>103.1</c:v>
                </c:pt>
                <c:pt idx="4">
                  <c:v>101.77</c:v>
                </c:pt>
              </c:numCache>
            </c:numRef>
          </c:val>
          <c:smooth val="0"/>
          <c:extLst>
            <c:ext xmlns:c16="http://schemas.microsoft.com/office/drawing/2014/chart" uri="{C3380CC4-5D6E-409C-BE32-E72D297353CC}">
              <c16:uniqueId val="{00000001-1A03-4D63-9927-33E70A5DDAA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10.26</c:v>
                </c:pt>
                <c:pt idx="1">
                  <c:v>14.99</c:v>
                </c:pt>
                <c:pt idx="2">
                  <c:v>19.95</c:v>
                </c:pt>
                <c:pt idx="3">
                  <c:v>24.53</c:v>
                </c:pt>
                <c:pt idx="4">
                  <c:v>29.27</c:v>
                </c:pt>
              </c:numCache>
            </c:numRef>
          </c:val>
          <c:extLst>
            <c:ext xmlns:c16="http://schemas.microsoft.com/office/drawing/2014/chart" uri="{C3380CC4-5D6E-409C-BE32-E72D297353CC}">
              <c16:uniqueId val="{00000000-865A-45C2-BF40-A99706136F5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41.18</c:v>
                </c:pt>
                <c:pt idx="2">
                  <c:v>42.98</c:v>
                </c:pt>
                <c:pt idx="3">
                  <c:v>40.46</c:v>
                </c:pt>
                <c:pt idx="4">
                  <c:v>37.1</c:v>
                </c:pt>
              </c:numCache>
            </c:numRef>
          </c:val>
          <c:smooth val="0"/>
          <c:extLst>
            <c:ext xmlns:c16="http://schemas.microsoft.com/office/drawing/2014/chart" uri="{C3380CC4-5D6E-409C-BE32-E72D297353CC}">
              <c16:uniqueId val="{00000001-865A-45C2-BF40-A99706136F5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0.74</c:v>
                </c:pt>
                <c:pt idx="1">
                  <c:v>1.07</c:v>
                </c:pt>
                <c:pt idx="2">
                  <c:v>1.07</c:v>
                </c:pt>
                <c:pt idx="3">
                  <c:v>1.1299999999999999</c:v>
                </c:pt>
                <c:pt idx="4">
                  <c:v>1.1299999999999999</c:v>
                </c:pt>
              </c:numCache>
            </c:numRef>
          </c:val>
          <c:extLst>
            <c:ext xmlns:c16="http://schemas.microsoft.com/office/drawing/2014/chart" uri="{C3380CC4-5D6E-409C-BE32-E72D297353CC}">
              <c16:uniqueId val="{00000000-41A1-4A03-81B8-F64BD08C173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21.65</c:v>
                </c:pt>
                <c:pt idx="2">
                  <c:v>23.24</c:v>
                </c:pt>
                <c:pt idx="3">
                  <c:v>22.77</c:v>
                </c:pt>
                <c:pt idx="4">
                  <c:v>18.22</c:v>
                </c:pt>
              </c:numCache>
            </c:numRef>
          </c:val>
          <c:smooth val="0"/>
          <c:extLst>
            <c:ext xmlns:c16="http://schemas.microsoft.com/office/drawing/2014/chart" uri="{C3380CC4-5D6E-409C-BE32-E72D297353CC}">
              <c16:uniqueId val="{00000001-41A1-4A03-81B8-F64BD08C173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AC-42F2-87D3-CD9787EC678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31.15</c:v>
                </c:pt>
                <c:pt idx="2">
                  <c:v>30.01</c:v>
                </c:pt>
                <c:pt idx="3">
                  <c:v>27.32</c:v>
                </c:pt>
                <c:pt idx="4">
                  <c:v>16.12</c:v>
                </c:pt>
              </c:numCache>
            </c:numRef>
          </c:val>
          <c:smooth val="0"/>
          <c:extLst>
            <c:ext xmlns:c16="http://schemas.microsoft.com/office/drawing/2014/chart" uri="{C3380CC4-5D6E-409C-BE32-E72D297353CC}">
              <c16:uniqueId val="{00000001-21AC-42F2-87D3-CD9787EC678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26.28</c:v>
                </c:pt>
                <c:pt idx="1">
                  <c:v>38.14</c:v>
                </c:pt>
                <c:pt idx="2">
                  <c:v>56.69</c:v>
                </c:pt>
                <c:pt idx="3">
                  <c:v>47.4</c:v>
                </c:pt>
                <c:pt idx="4">
                  <c:v>45.92</c:v>
                </c:pt>
              </c:numCache>
            </c:numRef>
          </c:val>
          <c:extLst>
            <c:ext xmlns:c16="http://schemas.microsoft.com/office/drawing/2014/chart" uri="{C3380CC4-5D6E-409C-BE32-E72D297353CC}">
              <c16:uniqueId val="{00000000-7EA4-49FA-B0F8-8F2740EE23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263.45</c:v>
                </c:pt>
                <c:pt idx="2">
                  <c:v>249.43</c:v>
                </c:pt>
                <c:pt idx="3">
                  <c:v>217.55</c:v>
                </c:pt>
                <c:pt idx="4">
                  <c:v>157.71</c:v>
                </c:pt>
              </c:numCache>
            </c:numRef>
          </c:val>
          <c:smooth val="0"/>
          <c:extLst>
            <c:ext xmlns:c16="http://schemas.microsoft.com/office/drawing/2014/chart" uri="{C3380CC4-5D6E-409C-BE32-E72D297353CC}">
              <c16:uniqueId val="{00000001-7EA4-49FA-B0F8-8F2740EE23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1815.07</c:v>
                </c:pt>
                <c:pt idx="1">
                  <c:v>1087.06</c:v>
                </c:pt>
                <c:pt idx="2">
                  <c:v>967.8</c:v>
                </c:pt>
                <c:pt idx="3">
                  <c:v>864.24</c:v>
                </c:pt>
                <c:pt idx="4">
                  <c:v>793.72</c:v>
                </c:pt>
              </c:numCache>
            </c:numRef>
          </c:val>
          <c:extLst>
            <c:ext xmlns:c16="http://schemas.microsoft.com/office/drawing/2014/chart" uri="{C3380CC4-5D6E-409C-BE32-E72D297353CC}">
              <c16:uniqueId val="{00000000-2762-4033-957F-506E6A2D4D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940.22</c:v>
                </c:pt>
                <c:pt idx="2">
                  <c:v>922.05</c:v>
                </c:pt>
                <c:pt idx="3">
                  <c:v>916.17</c:v>
                </c:pt>
                <c:pt idx="4">
                  <c:v>958.97</c:v>
                </c:pt>
              </c:numCache>
            </c:numRef>
          </c:val>
          <c:smooth val="0"/>
          <c:extLst>
            <c:ext xmlns:c16="http://schemas.microsoft.com/office/drawing/2014/chart" uri="{C3380CC4-5D6E-409C-BE32-E72D297353CC}">
              <c16:uniqueId val="{00000001-2762-4033-957F-506E6A2D4D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40.9</c:v>
                </c:pt>
                <c:pt idx="1">
                  <c:v>61.91</c:v>
                </c:pt>
                <c:pt idx="2">
                  <c:v>52.55</c:v>
                </c:pt>
                <c:pt idx="3">
                  <c:v>56.15</c:v>
                </c:pt>
                <c:pt idx="4">
                  <c:v>51.34</c:v>
                </c:pt>
              </c:numCache>
            </c:numRef>
          </c:val>
          <c:extLst>
            <c:ext xmlns:c16="http://schemas.microsoft.com/office/drawing/2014/chart" uri="{C3380CC4-5D6E-409C-BE32-E72D297353CC}">
              <c16:uniqueId val="{00000000-9725-431E-B23C-7F22AD4ACAE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66.8</c:v>
                </c:pt>
                <c:pt idx="2">
                  <c:v>64.39</c:v>
                </c:pt>
                <c:pt idx="3">
                  <c:v>63.95</c:v>
                </c:pt>
                <c:pt idx="4">
                  <c:v>61.25</c:v>
                </c:pt>
              </c:numCache>
            </c:numRef>
          </c:val>
          <c:smooth val="0"/>
          <c:extLst>
            <c:ext xmlns:c16="http://schemas.microsoft.com/office/drawing/2014/chart" uri="{C3380CC4-5D6E-409C-BE32-E72D297353CC}">
              <c16:uniqueId val="{00000001-9725-431E-B23C-7F22AD4ACAE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331.62</c:v>
                </c:pt>
                <c:pt idx="1">
                  <c:v>339.32</c:v>
                </c:pt>
                <c:pt idx="2">
                  <c:v>401.38</c:v>
                </c:pt>
                <c:pt idx="3">
                  <c:v>379.08</c:v>
                </c:pt>
                <c:pt idx="4">
                  <c:v>415.95</c:v>
                </c:pt>
              </c:numCache>
            </c:numRef>
          </c:val>
          <c:extLst>
            <c:ext xmlns:c16="http://schemas.microsoft.com/office/drawing/2014/chart" uri="{C3380CC4-5D6E-409C-BE32-E72D297353CC}">
              <c16:uniqueId val="{00000000-300E-40EF-8FA2-B463F4D975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268.88</c:v>
                </c:pt>
                <c:pt idx="2">
                  <c:v>258.89999999999998</c:v>
                </c:pt>
                <c:pt idx="3">
                  <c:v>263.56</c:v>
                </c:pt>
                <c:pt idx="4">
                  <c:v>279.83</c:v>
                </c:pt>
              </c:numCache>
            </c:numRef>
          </c:val>
          <c:smooth val="0"/>
          <c:extLst>
            <c:ext xmlns:c16="http://schemas.microsoft.com/office/drawing/2014/chart" uri="{C3380CC4-5D6E-409C-BE32-E72D297353CC}">
              <c16:uniqueId val="{00000001-300E-40EF-8FA2-B463F4D975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61" zoomScale="130" zoomScaleNormal="13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新潟県　妙高市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29514</v>
      </c>
      <c r="AM8" s="65"/>
      <c r="AN8" s="65"/>
      <c r="AO8" s="65"/>
      <c r="AP8" s="65"/>
      <c r="AQ8" s="65"/>
      <c r="AR8" s="65"/>
      <c r="AS8" s="65"/>
      <c r="AT8" s="36">
        <f>データ!$S$6</f>
        <v>445.63</v>
      </c>
      <c r="AU8" s="37"/>
      <c r="AV8" s="37"/>
      <c r="AW8" s="37"/>
      <c r="AX8" s="37"/>
      <c r="AY8" s="37"/>
      <c r="AZ8" s="37"/>
      <c r="BA8" s="37"/>
      <c r="BB8" s="54">
        <f>データ!$T$6</f>
        <v>66.23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66.58</v>
      </c>
      <c r="J10" s="37"/>
      <c r="K10" s="37"/>
      <c r="L10" s="37"/>
      <c r="M10" s="37"/>
      <c r="N10" s="37"/>
      <c r="O10" s="64"/>
      <c r="P10" s="54">
        <f>データ!$P$6</f>
        <v>14.93</v>
      </c>
      <c r="Q10" s="54"/>
      <c r="R10" s="54"/>
      <c r="S10" s="54"/>
      <c r="T10" s="54"/>
      <c r="U10" s="54"/>
      <c r="V10" s="54"/>
      <c r="W10" s="65">
        <f>データ!$Q$6</f>
        <v>3630</v>
      </c>
      <c r="X10" s="65"/>
      <c r="Y10" s="65"/>
      <c r="Z10" s="65"/>
      <c r="AA10" s="65"/>
      <c r="AB10" s="65"/>
      <c r="AC10" s="65"/>
      <c r="AD10" s="2"/>
      <c r="AE10" s="2"/>
      <c r="AF10" s="2"/>
      <c r="AG10" s="2"/>
      <c r="AH10" s="2"/>
      <c r="AI10" s="2"/>
      <c r="AJ10" s="2"/>
      <c r="AK10" s="2"/>
      <c r="AL10" s="65">
        <f>データ!$U$6</f>
        <v>4373</v>
      </c>
      <c r="AM10" s="65"/>
      <c r="AN10" s="65"/>
      <c r="AO10" s="65"/>
      <c r="AP10" s="65"/>
      <c r="AQ10" s="65"/>
      <c r="AR10" s="65"/>
      <c r="AS10" s="65"/>
      <c r="AT10" s="36">
        <f>データ!$V$6</f>
        <v>50.8</v>
      </c>
      <c r="AU10" s="37"/>
      <c r="AV10" s="37"/>
      <c r="AW10" s="37"/>
      <c r="AX10" s="37"/>
      <c r="AY10" s="37"/>
      <c r="AZ10" s="37"/>
      <c r="BA10" s="37"/>
      <c r="BB10" s="54">
        <f>データ!$W$6</f>
        <v>86.08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w/sCiyVVQvfso5oiRUpirYVpJMnvr6/NE1MYg97R5JvP9i12oY1ScZ6efP/xv6Gm5bjiaVSPzMJO9Yo4plYQQQ==" saltValue="nFT10CwOZpeRbmDr3PC69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152170</v>
      </c>
      <c r="D6" s="20">
        <f t="shared" si="3"/>
        <v>46</v>
      </c>
      <c r="E6" s="20">
        <f t="shared" si="3"/>
        <v>1</v>
      </c>
      <c r="F6" s="20">
        <f t="shared" si="3"/>
        <v>0</v>
      </c>
      <c r="G6" s="20">
        <f t="shared" si="3"/>
        <v>5</v>
      </c>
      <c r="H6" s="20" t="str">
        <f t="shared" si="3"/>
        <v>新潟県　妙高市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66.58</v>
      </c>
      <c r="P6" s="21">
        <f t="shared" si="3"/>
        <v>14.93</v>
      </c>
      <c r="Q6" s="21">
        <f t="shared" si="3"/>
        <v>3630</v>
      </c>
      <c r="R6" s="21">
        <f t="shared" si="3"/>
        <v>29514</v>
      </c>
      <c r="S6" s="21">
        <f t="shared" si="3"/>
        <v>445.63</v>
      </c>
      <c r="T6" s="21">
        <f t="shared" si="3"/>
        <v>66.23</v>
      </c>
      <c r="U6" s="21">
        <f t="shared" si="3"/>
        <v>4373</v>
      </c>
      <c r="V6" s="21">
        <f t="shared" si="3"/>
        <v>50.8</v>
      </c>
      <c r="W6" s="21">
        <f t="shared" si="3"/>
        <v>86.08</v>
      </c>
      <c r="X6" s="22">
        <f>IF(X7="",NA(),X7)</f>
        <v>110.59</v>
      </c>
      <c r="Y6" s="22">
        <f t="shared" ref="Y6:AG6" si="4">IF(Y7="",NA(),Y7)</f>
        <v>104.71</v>
      </c>
      <c r="Z6" s="22">
        <f t="shared" si="4"/>
        <v>102.65</v>
      </c>
      <c r="AA6" s="22">
        <f t="shared" si="4"/>
        <v>102.06</v>
      </c>
      <c r="AB6" s="22">
        <f t="shared" si="4"/>
        <v>100.88</v>
      </c>
      <c r="AC6" s="22">
        <f t="shared" si="4"/>
        <v>103.57</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5.78</v>
      </c>
      <c r="AO6" s="22">
        <f t="shared" si="5"/>
        <v>31.15</v>
      </c>
      <c r="AP6" s="22">
        <f t="shared" si="5"/>
        <v>30.01</v>
      </c>
      <c r="AQ6" s="22">
        <f t="shared" si="5"/>
        <v>27.32</v>
      </c>
      <c r="AR6" s="22">
        <f t="shared" si="5"/>
        <v>16.12</v>
      </c>
      <c r="AS6" s="21" t="str">
        <f>IF(AS7="","",IF(AS7="-","【-】","【"&amp;SUBSTITUTE(TEXT(AS7,"#,##0.00"),"-","△")&amp;"】"))</f>
        <v>【26.96】</v>
      </c>
      <c r="AT6" s="22">
        <f>IF(AT7="",NA(),AT7)</f>
        <v>26.28</v>
      </c>
      <c r="AU6" s="22">
        <f t="shared" ref="AU6:BC6" si="6">IF(AU7="",NA(),AU7)</f>
        <v>38.14</v>
      </c>
      <c r="AV6" s="22">
        <f t="shared" si="6"/>
        <v>56.69</v>
      </c>
      <c r="AW6" s="22">
        <f t="shared" si="6"/>
        <v>47.4</v>
      </c>
      <c r="AX6" s="22">
        <f t="shared" si="6"/>
        <v>45.92</v>
      </c>
      <c r="AY6" s="22">
        <f t="shared" si="6"/>
        <v>92.24</v>
      </c>
      <c r="AZ6" s="22">
        <f t="shared" si="6"/>
        <v>263.45</v>
      </c>
      <c r="BA6" s="22">
        <f t="shared" si="6"/>
        <v>249.43</v>
      </c>
      <c r="BB6" s="22">
        <f t="shared" si="6"/>
        <v>217.55</v>
      </c>
      <c r="BC6" s="22">
        <f t="shared" si="6"/>
        <v>157.71</v>
      </c>
      <c r="BD6" s="21" t="str">
        <f>IF(BD7="","",IF(BD7="-","【-】","【"&amp;SUBSTITUTE(TEXT(BD7,"#,##0.00"),"-","△")&amp;"】"))</f>
        <v>【142.39】</v>
      </c>
      <c r="BE6" s="22">
        <f>IF(BE7="",NA(),BE7)</f>
        <v>1815.07</v>
      </c>
      <c r="BF6" s="22">
        <f t="shared" ref="BF6:BN6" si="7">IF(BF7="",NA(),BF7)</f>
        <v>1087.06</v>
      </c>
      <c r="BG6" s="22">
        <f t="shared" si="7"/>
        <v>967.8</v>
      </c>
      <c r="BH6" s="22">
        <f t="shared" si="7"/>
        <v>864.24</v>
      </c>
      <c r="BI6" s="22">
        <f t="shared" si="7"/>
        <v>793.72</v>
      </c>
      <c r="BJ6" s="22">
        <f t="shared" si="7"/>
        <v>1546.97</v>
      </c>
      <c r="BK6" s="22">
        <f t="shared" si="7"/>
        <v>940.22</v>
      </c>
      <c r="BL6" s="22">
        <f t="shared" si="7"/>
        <v>922.05</v>
      </c>
      <c r="BM6" s="22">
        <f t="shared" si="7"/>
        <v>916.17</v>
      </c>
      <c r="BN6" s="22">
        <f t="shared" si="7"/>
        <v>958.97</v>
      </c>
      <c r="BO6" s="21" t="str">
        <f>IF(BO7="","",IF(BO7="-","【-】","【"&amp;SUBSTITUTE(TEXT(BO7,"#,##0.00"),"-","△")&amp;"】"))</f>
        <v>【1,043.36】</v>
      </c>
      <c r="BP6" s="22">
        <f>IF(BP7="",NA(),BP7)</f>
        <v>40.9</v>
      </c>
      <c r="BQ6" s="22">
        <f t="shared" ref="BQ6:BY6" si="8">IF(BQ7="",NA(),BQ7)</f>
        <v>61.91</v>
      </c>
      <c r="BR6" s="22">
        <f t="shared" si="8"/>
        <v>52.55</v>
      </c>
      <c r="BS6" s="22">
        <f t="shared" si="8"/>
        <v>56.15</v>
      </c>
      <c r="BT6" s="22">
        <f t="shared" si="8"/>
        <v>51.34</v>
      </c>
      <c r="BU6" s="22">
        <f t="shared" si="8"/>
        <v>51.1</v>
      </c>
      <c r="BV6" s="22">
        <f t="shared" si="8"/>
        <v>66.8</v>
      </c>
      <c r="BW6" s="22">
        <f t="shared" si="8"/>
        <v>64.39</v>
      </c>
      <c r="BX6" s="22">
        <f t="shared" si="8"/>
        <v>63.95</v>
      </c>
      <c r="BY6" s="22">
        <f t="shared" si="8"/>
        <v>61.25</v>
      </c>
      <c r="BZ6" s="21" t="str">
        <f>IF(BZ7="","",IF(BZ7="-","【-】","【"&amp;SUBSTITUTE(TEXT(BZ7,"#,##0.00"),"-","△")&amp;"】"))</f>
        <v>【56.19】</v>
      </c>
      <c r="CA6" s="22">
        <f>IF(CA7="",NA(),CA7)</f>
        <v>331.62</v>
      </c>
      <c r="CB6" s="22">
        <f t="shared" ref="CB6:CJ6" si="9">IF(CB7="",NA(),CB7)</f>
        <v>339.32</v>
      </c>
      <c r="CC6" s="22">
        <f t="shared" si="9"/>
        <v>401.38</v>
      </c>
      <c r="CD6" s="22">
        <f t="shared" si="9"/>
        <v>379.08</v>
      </c>
      <c r="CE6" s="22">
        <f t="shared" si="9"/>
        <v>415.95</v>
      </c>
      <c r="CF6" s="22">
        <f t="shared" si="9"/>
        <v>269.64</v>
      </c>
      <c r="CG6" s="22">
        <f t="shared" si="9"/>
        <v>268.88</v>
      </c>
      <c r="CH6" s="22">
        <f t="shared" si="9"/>
        <v>258.89999999999998</v>
      </c>
      <c r="CI6" s="22">
        <f t="shared" si="9"/>
        <v>263.56</v>
      </c>
      <c r="CJ6" s="22">
        <f t="shared" si="9"/>
        <v>279.83</v>
      </c>
      <c r="CK6" s="21" t="str">
        <f>IF(CK7="","",IF(CK7="-","【-】","【"&amp;SUBSTITUTE(TEXT(CK7,"#,##0.00"),"-","△")&amp;"】"))</f>
        <v>【285.60】</v>
      </c>
      <c r="CL6" s="22">
        <f>IF(CL7="",NA(),CL7)</f>
        <v>49.07</v>
      </c>
      <c r="CM6" s="22">
        <f t="shared" ref="CM6:CU6" si="10">IF(CM7="",NA(),CM7)</f>
        <v>49.29</v>
      </c>
      <c r="CN6" s="22">
        <f t="shared" si="10"/>
        <v>49.95</v>
      </c>
      <c r="CO6" s="22">
        <f t="shared" si="10"/>
        <v>45.42</v>
      </c>
      <c r="CP6" s="22">
        <f t="shared" si="10"/>
        <v>43.86</v>
      </c>
      <c r="CQ6" s="22">
        <f t="shared" si="10"/>
        <v>54.14</v>
      </c>
      <c r="CR6" s="22">
        <f t="shared" si="10"/>
        <v>49</v>
      </c>
      <c r="CS6" s="22">
        <f t="shared" si="10"/>
        <v>50.07</v>
      </c>
      <c r="CT6" s="22">
        <f t="shared" si="10"/>
        <v>53.4</v>
      </c>
      <c r="CU6" s="22">
        <f t="shared" si="10"/>
        <v>54.69</v>
      </c>
      <c r="CV6" s="21" t="str">
        <f>IF(CV7="","",IF(CV7="-","【-】","【"&amp;SUBSTITUTE(TEXT(CV7,"#,##0.00"),"-","△")&amp;"】"))</f>
        <v>【48.33】</v>
      </c>
      <c r="CW6" s="22">
        <f>IF(CW7="",NA(),CW7)</f>
        <v>84.63</v>
      </c>
      <c r="CX6" s="22">
        <f t="shared" ref="CX6:DF6" si="11">IF(CX7="",NA(),CX7)</f>
        <v>83.44</v>
      </c>
      <c r="CY6" s="22">
        <f t="shared" si="11"/>
        <v>81.33</v>
      </c>
      <c r="CZ6" s="22">
        <f t="shared" si="11"/>
        <v>88.92</v>
      </c>
      <c r="DA6" s="22">
        <f t="shared" si="11"/>
        <v>87.9</v>
      </c>
      <c r="DB6" s="22">
        <f t="shared" si="11"/>
        <v>76.239999999999995</v>
      </c>
      <c r="DC6" s="22">
        <f t="shared" si="11"/>
        <v>75.64</v>
      </c>
      <c r="DD6" s="22">
        <f t="shared" si="11"/>
        <v>75.7</v>
      </c>
      <c r="DE6" s="22">
        <f t="shared" si="11"/>
        <v>72.53</v>
      </c>
      <c r="DF6" s="22">
        <f t="shared" si="11"/>
        <v>71.44</v>
      </c>
      <c r="DG6" s="21" t="str">
        <f>IF(DG7="","",IF(DG7="-","【-】","【"&amp;SUBSTITUTE(TEXT(DG7,"#,##0.00"),"-","△")&amp;"】"))</f>
        <v>【70.34】</v>
      </c>
      <c r="DH6" s="22">
        <f>IF(DH7="",NA(),DH7)</f>
        <v>10.26</v>
      </c>
      <c r="DI6" s="22">
        <f t="shared" ref="DI6:DQ6" si="12">IF(DI7="",NA(),DI7)</f>
        <v>14.99</v>
      </c>
      <c r="DJ6" s="22">
        <f t="shared" si="12"/>
        <v>19.95</v>
      </c>
      <c r="DK6" s="22">
        <f t="shared" si="12"/>
        <v>24.53</v>
      </c>
      <c r="DL6" s="22">
        <f t="shared" si="12"/>
        <v>29.27</v>
      </c>
      <c r="DM6" s="22">
        <f t="shared" si="12"/>
        <v>31.44</v>
      </c>
      <c r="DN6" s="22">
        <f t="shared" si="12"/>
        <v>41.18</v>
      </c>
      <c r="DO6" s="22">
        <f t="shared" si="12"/>
        <v>42.98</v>
      </c>
      <c r="DP6" s="22">
        <f t="shared" si="12"/>
        <v>40.46</v>
      </c>
      <c r="DQ6" s="22">
        <f t="shared" si="12"/>
        <v>37.1</v>
      </c>
      <c r="DR6" s="21" t="str">
        <f>IF(DR7="","",IF(DR7="-","【-】","【"&amp;SUBSTITUTE(TEXT(DR7,"#,##0.00"),"-","△")&amp;"】"))</f>
        <v>【35.50】</v>
      </c>
      <c r="DS6" s="22">
        <f>IF(DS7="",NA(),DS7)</f>
        <v>0.74</v>
      </c>
      <c r="DT6" s="22">
        <f t="shared" ref="DT6:EB6" si="13">IF(DT7="",NA(),DT7)</f>
        <v>1.07</v>
      </c>
      <c r="DU6" s="22">
        <f t="shared" si="13"/>
        <v>1.07</v>
      </c>
      <c r="DV6" s="22">
        <f t="shared" si="13"/>
        <v>1.1299999999999999</v>
      </c>
      <c r="DW6" s="22">
        <f t="shared" si="13"/>
        <v>1.1299999999999999</v>
      </c>
      <c r="DX6" s="22">
        <f t="shared" si="13"/>
        <v>10.78</v>
      </c>
      <c r="DY6" s="22">
        <f t="shared" si="13"/>
        <v>21.65</v>
      </c>
      <c r="DZ6" s="22">
        <f t="shared" si="13"/>
        <v>23.24</v>
      </c>
      <c r="EA6" s="22">
        <f t="shared" si="13"/>
        <v>22.77</v>
      </c>
      <c r="EB6" s="22">
        <f t="shared" si="13"/>
        <v>18.22</v>
      </c>
      <c r="EC6" s="21" t="str">
        <f>IF(EC7="","",IF(EC7="-","【-】","【"&amp;SUBSTITUTE(TEXT(EC7,"#,##0.00"),"-","△")&amp;"】"))</f>
        <v>【16.16】</v>
      </c>
      <c r="ED6" s="22">
        <f>IF(ED7="",NA(),ED7)</f>
        <v>0.12</v>
      </c>
      <c r="EE6" s="22">
        <f t="shared" ref="EE6:EM6" si="14">IF(EE7="",NA(),EE7)</f>
        <v>0.27</v>
      </c>
      <c r="EF6" s="22">
        <f t="shared" si="14"/>
        <v>0.01</v>
      </c>
      <c r="EG6" s="21">
        <f t="shared" si="14"/>
        <v>0</v>
      </c>
      <c r="EH6" s="21">
        <f t="shared" si="14"/>
        <v>0</v>
      </c>
      <c r="EI6" s="22">
        <f t="shared" si="14"/>
        <v>0.26</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152170</v>
      </c>
      <c r="D7" s="24">
        <v>46</v>
      </c>
      <c r="E7" s="24">
        <v>1</v>
      </c>
      <c r="F7" s="24">
        <v>0</v>
      </c>
      <c r="G7" s="24">
        <v>5</v>
      </c>
      <c r="H7" s="24" t="s">
        <v>93</v>
      </c>
      <c r="I7" s="24" t="s">
        <v>94</v>
      </c>
      <c r="J7" s="24" t="s">
        <v>95</v>
      </c>
      <c r="K7" s="24" t="s">
        <v>96</v>
      </c>
      <c r="L7" s="24" t="s">
        <v>97</v>
      </c>
      <c r="M7" s="24" t="s">
        <v>98</v>
      </c>
      <c r="N7" s="25" t="s">
        <v>99</v>
      </c>
      <c r="O7" s="25">
        <v>66.58</v>
      </c>
      <c r="P7" s="25">
        <v>14.93</v>
      </c>
      <c r="Q7" s="25">
        <v>3630</v>
      </c>
      <c r="R7" s="25">
        <v>29514</v>
      </c>
      <c r="S7" s="25">
        <v>445.63</v>
      </c>
      <c r="T7" s="25">
        <v>66.23</v>
      </c>
      <c r="U7" s="25">
        <v>4373</v>
      </c>
      <c r="V7" s="25">
        <v>50.8</v>
      </c>
      <c r="W7" s="25">
        <v>86.08</v>
      </c>
      <c r="X7" s="25">
        <v>110.59</v>
      </c>
      <c r="Y7" s="25">
        <v>104.71</v>
      </c>
      <c r="Z7" s="25">
        <v>102.65</v>
      </c>
      <c r="AA7" s="25">
        <v>102.06</v>
      </c>
      <c r="AB7" s="25">
        <v>100.88</v>
      </c>
      <c r="AC7" s="25">
        <v>103.57</v>
      </c>
      <c r="AD7" s="25">
        <v>105.75</v>
      </c>
      <c r="AE7" s="25">
        <v>105.52</v>
      </c>
      <c r="AF7" s="25">
        <v>103.1</v>
      </c>
      <c r="AG7" s="25">
        <v>101.77</v>
      </c>
      <c r="AH7" s="25">
        <v>102.02</v>
      </c>
      <c r="AI7" s="25">
        <v>0</v>
      </c>
      <c r="AJ7" s="25">
        <v>0</v>
      </c>
      <c r="AK7" s="25">
        <v>0</v>
      </c>
      <c r="AL7" s="25">
        <v>0</v>
      </c>
      <c r="AM7" s="25">
        <v>0</v>
      </c>
      <c r="AN7" s="25">
        <v>5.78</v>
      </c>
      <c r="AO7" s="25">
        <v>31.15</v>
      </c>
      <c r="AP7" s="25">
        <v>30.01</v>
      </c>
      <c r="AQ7" s="25">
        <v>27.32</v>
      </c>
      <c r="AR7" s="25">
        <v>16.12</v>
      </c>
      <c r="AS7" s="25">
        <v>26.96</v>
      </c>
      <c r="AT7" s="25">
        <v>26.28</v>
      </c>
      <c r="AU7" s="25">
        <v>38.14</v>
      </c>
      <c r="AV7" s="25">
        <v>56.69</v>
      </c>
      <c r="AW7" s="25">
        <v>47.4</v>
      </c>
      <c r="AX7" s="25">
        <v>45.92</v>
      </c>
      <c r="AY7" s="25">
        <v>92.24</v>
      </c>
      <c r="AZ7" s="25">
        <v>263.45</v>
      </c>
      <c r="BA7" s="25">
        <v>249.43</v>
      </c>
      <c r="BB7" s="25">
        <v>217.55</v>
      </c>
      <c r="BC7" s="25">
        <v>157.71</v>
      </c>
      <c r="BD7" s="25">
        <v>142.38999999999999</v>
      </c>
      <c r="BE7" s="25">
        <v>1815.07</v>
      </c>
      <c r="BF7" s="25">
        <v>1087.06</v>
      </c>
      <c r="BG7" s="25">
        <v>967.8</v>
      </c>
      <c r="BH7" s="25">
        <v>864.24</v>
      </c>
      <c r="BI7" s="25">
        <v>793.72</v>
      </c>
      <c r="BJ7" s="25">
        <v>1546.97</v>
      </c>
      <c r="BK7" s="25">
        <v>940.22</v>
      </c>
      <c r="BL7" s="25">
        <v>922.05</v>
      </c>
      <c r="BM7" s="25">
        <v>916.17</v>
      </c>
      <c r="BN7" s="25">
        <v>958.97</v>
      </c>
      <c r="BO7" s="25">
        <v>1043.3599999999999</v>
      </c>
      <c r="BP7" s="25">
        <v>40.9</v>
      </c>
      <c r="BQ7" s="25">
        <v>61.91</v>
      </c>
      <c r="BR7" s="25">
        <v>52.55</v>
      </c>
      <c r="BS7" s="25">
        <v>56.15</v>
      </c>
      <c r="BT7" s="25">
        <v>51.34</v>
      </c>
      <c r="BU7" s="25">
        <v>51.1</v>
      </c>
      <c r="BV7" s="25">
        <v>66.8</v>
      </c>
      <c r="BW7" s="25">
        <v>64.39</v>
      </c>
      <c r="BX7" s="25">
        <v>63.95</v>
      </c>
      <c r="BY7" s="25">
        <v>61.25</v>
      </c>
      <c r="BZ7" s="25">
        <v>56.19</v>
      </c>
      <c r="CA7" s="25">
        <v>331.62</v>
      </c>
      <c r="CB7" s="25">
        <v>339.32</v>
      </c>
      <c r="CC7" s="25">
        <v>401.38</v>
      </c>
      <c r="CD7" s="25">
        <v>379.08</v>
      </c>
      <c r="CE7" s="25">
        <v>415.95</v>
      </c>
      <c r="CF7" s="25">
        <v>269.64</v>
      </c>
      <c r="CG7" s="25">
        <v>268.88</v>
      </c>
      <c r="CH7" s="25">
        <v>258.89999999999998</v>
      </c>
      <c r="CI7" s="25">
        <v>263.56</v>
      </c>
      <c r="CJ7" s="25">
        <v>279.83</v>
      </c>
      <c r="CK7" s="25">
        <v>285.60000000000002</v>
      </c>
      <c r="CL7" s="25">
        <v>49.07</v>
      </c>
      <c r="CM7" s="25">
        <v>49.29</v>
      </c>
      <c r="CN7" s="25">
        <v>49.95</v>
      </c>
      <c r="CO7" s="25">
        <v>45.42</v>
      </c>
      <c r="CP7" s="25">
        <v>43.86</v>
      </c>
      <c r="CQ7" s="25">
        <v>54.14</v>
      </c>
      <c r="CR7" s="25">
        <v>49</v>
      </c>
      <c r="CS7" s="25">
        <v>50.07</v>
      </c>
      <c r="CT7" s="25">
        <v>53.4</v>
      </c>
      <c r="CU7" s="25">
        <v>54.69</v>
      </c>
      <c r="CV7" s="25">
        <v>48.33</v>
      </c>
      <c r="CW7" s="25">
        <v>84.63</v>
      </c>
      <c r="CX7" s="25">
        <v>83.44</v>
      </c>
      <c r="CY7" s="25">
        <v>81.33</v>
      </c>
      <c r="CZ7" s="25">
        <v>88.92</v>
      </c>
      <c r="DA7" s="25">
        <v>87.9</v>
      </c>
      <c r="DB7" s="25">
        <v>76.239999999999995</v>
      </c>
      <c r="DC7" s="25">
        <v>75.64</v>
      </c>
      <c r="DD7" s="25">
        <v>75.7</v>
      </c>
      <c r="DE7" s="25">
        <v>72.53</v>
      </c>
      <c r="DF7" s="25">
        <v>71.44</v>
      </c>
      <c r="DG7" s="25">
        <v>70.34</v>
      </c>
      <c r="DH7" s="25">
        <v>10.26</v>
      </c>
      <c r="DI7" s="25">
        <v>14.99</v>
      </c>
      <c r="DJ7" s="25">
        <v>19.95</v>
      </c>
      <c r="DK7" s="25">
        <v>24.53</v>
      </c>
      <c r="DL7" s="25">
        <v>29.27</v>
      </c>
      <c r="DM7" s="25">
        <v>31.44</v>
      </c>
      <c r="DN7" s="25">
        <v>41.18</v>
      </c>
      <c r="DO7" s="25">
        <v>42.98</v>
      </c>
      <c r="DP7" s="25">
        <v>40.46</v>
      </c>
      <c r="DQ7" s="25">
        <v>37.1</v>
      </c>
      <c r="DR7" s="25">
        <v>35.5</v>
      </c>
      <c r="DS7" s="25">
        <v>0.74</v>
      </c>
      <c r="DT7" s="25">
        <v>1.07</v>
      </c>
      <c r="DU7" s="25">
        <v>1.07</v>
      </c>
      <c r="DV7" s="25">
        <v>1.1299999999999999</v>
      </c>
      <c r="DW7" s="25">
        <v>1.1299999999999999</v>
      </c>
      <c r="DX7" s="25">
        <v>10.78</v>
      </c>
      <c r="DY7" s="25">
        <v>21.65</v>
      </c>
      <c r="DZ7" s="25">
        <v>23.24</v>
      </c>
      <c r="EA7" s="25">
        <v>22.77</v>
      </c>
      <c r="EB7" s="25">
        <v>18.22</v>
      </c>
      <c r="EC7" s="25">
        <v>16.16</v>
      </c>
      <c r="ED7" s="25">
        <v>0.12</v>
      </c>
      <c r="EE7" s="25">
        <v>0.27</v>
      </c>
      <c r="EF7" s="25">
        <v>0.01</v>
      </c>
      <c r="EG7" s="25">
        <v>0</v>
      </c>
      <c r="EH7" s="25">
        <v>0</v>
      </c>
      <c r="EI7" s="25">
        <v>0.26</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修</cp:lastModifiedBy>
  <cp:lastPrinted>2026-01-27T23:40:24Z</cp:lastPrinted>
  <dcterms:modified xsi:type="dcterms:W3CDTF">2026-01-28T00:09:49Z</dcterms:modified>
</cp:coreProperties>
</file>