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適用\13妙高市△18日（水）17時〆\"/>
    </mc:Choice>
  </mc:AlternateContent>
  <xr:revisionPtr revIDLastSave="0" documentId="13_ncr:1_{A77ABCAC-7B12-4651-807A-59759CCFD5C1}" xr6:coauthVersionLast="47" xr6:coauthVersionMax="47" xr10:uidLastSave="{00000000-0000-0000-0000-000000000000}"/>
  <workbookProtection workbookAlgorithmName="SHA-512" workbookHashValue="ERjqUjyAMc57fx+gCIUaT5JT2tihpcDobACd2he06vBk6kUQUeD1cpWPv5XdcjGiCH2lfVVn1iJGBewNUtExxQ==" workbookSaltValue="I/cCEHpPpELMrtcVADvXTA=="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F85" i="4"/>
  <c r="AT10" i="4"/>
  <c r="AL10" i="4"/>
  <c r="I10" i="4"/>
  <c r="AL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<sst xmlns="http://schemas.openxmlformats.org/spreadsheetml/2006/main" count="231" uniqueCount="116">
  <si>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</si>
  <si>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</si>
  <si>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</si>
  <si>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</si>
  <si>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</si>
  <si>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</si>
  <si>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</si>
  <si>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</si>
  <si>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</si>
  <si>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</si>
  <si>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</si>
  <si>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</si>
  <si>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</si>
  <si>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</si>
  <si>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</si>
  <si>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</si>
  <si>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</si>
  <si>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</si>
  <si>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</si>
  <si>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</si>
  <si>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</si>
  <si>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</si>
  <si>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</si>
  <si>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</si>
  <si>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</si>
  <si>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</si>
  <si>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</si>
  <si>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</si>
  <si>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</si>
  <si>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</si>
  <si>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</si>
  <si>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</si>
  <si>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</si>
  <si>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</si>
  <si>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</si>
  <si>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</si>
  <si>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</si>
  <si>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</si>
  <si>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</si>
  <si>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</si>
  <si>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</si>
  <si>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</si>
  <si>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</si>
  <si>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</si>
  <si>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</si>
  <si>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</si>
  <si>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</si>
  <si>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</si>
  <si>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</si>
  <si>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</si>
  <si>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</si>
  <si>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</si>
  <si>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</si>
  <si>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</si>
  <si>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</si>
  <si>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</si>
  <si>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</si>
  <si>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</si>
  <si>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</si>
  <si>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</si>
  <si>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</si>
  <si>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</si>
  <si>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</si>
  <si>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</si>
  <si>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</si>
  <si>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</si>
  <si>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</si>
  <si>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</si>
  <si>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</si>
  <si>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</si>
  <si>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</si>
  <si>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</si>
  <si>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</si>
  <si>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</si>
  <si>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</si>
  <si>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</si>
  <si>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</si>
  <si>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</si>
  <si>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</si>
  <si>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</si>
  <si>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</si>
  <si>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</si>
  <si>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</si>
  <si>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</si>
  <si>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</si>
  <si>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</si>
  <si>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</si>
  <si>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</si>
  <si>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</si>
  <si>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</si>
  <si>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</si>
  <si>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</si>
  <si>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</si>
  <si>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</si>
  <si>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</si>
  <si>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</si>
  <si>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妙高市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</si>
  <si>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</si>
  <si>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</si>
  <si>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</si>
  <si>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</si>
  <si>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</si>
  <si>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</si>
  <si>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</si>
  <si>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</si>
  <si>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</si>
  <si>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</si>
  <si>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</si>
  <si>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</si>
  <si>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</si>
  <si>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</si>
  <si>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</si>
  <si>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</si>
  <si>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類似団体と比較して高いのは、浄化センターなどの機械装置の老朽化が進んでいるためであるが、適宜更新を図り、類似団体と同程度になるよう努める。
②管渠老朽化率
　法定耐用年数に達した管渠がないため、現時点では0％となっている。
③管渠改善率
 管渠老朽化率が0％のため、管渠改善率についても0％となっている。</t>
    <phoneticPr fontId="4"/>
  </si>
  <si>
    <t>　現段階では、経営の健全性は保たれており、類似団体と比較しても経営状況は概ね良好である。（会計統合しており、公共、特環、集排）を一会計で処理している。）
　一方で、今後の事業環境は、人口減少等に伴う需要・料金収入の減少、施設・設備の老朽化に伴う更新需要の拡大、耐震化、物価高騰や人件費の増加に伴う維持管理費の増大、職員数の削減や職員の高齢化といった課題への対応が必要であり、すでに下水道事業会計全体（公共、特環、集排合算）では⑤経費回収率や⑥汚水処理原価に影響が出ている。
　こうした状況を踏まえ、令和４年度から包括的民間委託を導入し、専門人材の確保や民間事業者の創意工夫、経験、ノウハウを活用した事業運営に取り組んでいる。
　今後も計画的な使用料改定や企業など大口需要家への接続促進による収入増を図るとともに老朽施設の計画的な更新と施設の統廃合などを進め効率的な事業経営に取り組んでいく。</t>
    <rPh sb="349" eb="350">
      <t>ハカ</t>
    </rPh>
    <phoneticPr fontId="4"/>
  </si>
  <si>
    <t xml:space="preserve"> 妙高市の公共下水道事業は、特環下水道、農業集落排水と同一の会計で実施している。
 また、将来にわたり事業を継続するため令和4年度から上下水道事業の包括的民間委託を導入し、事業の効率化と技術継承を図っていく。
①経常収支比率
　100％を上回る黒字収支であり、類似団体と比較して同程度の水準となっているが、物価高騰による維持管理経費の増加により減少傾向にある。
②累積欠損比率
　令和6年度は生じておらず、現段階では健全経営である。
③流動比率
　企業債償還額の減少により、流動比率は上昇傾向にあるが、一般会計からの繰入金が減少で推移することから現行水準の維持に努める。
④企業債残高対事業規模比率
　企業債残高は減少しており、類似団体より低い状況にあるが、今後も投資規模や料金水準の適正化に努める。
⑤経費回収率
　100％を上回っており、今後も健全経営を維持する。
⑥汚水処理原価
　物価高騰による維持管理費の増加により年々上昇傾向にあるが、費用削減に努めるなど低減を図る。
⑦施設利用率
　施設の統廃合より改善した結果、類似団体と比較して同程度となっている。
⑧水洗化率
　ほぼ１００％となっており、類似団体と比較して高いため、この水準の維持に努める。</t>
    <rPh sb="416" eb="418">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</si>
</sst>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FD-42B7-B0C5-03F90CCB060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ADFD-42B7-B0C5-03F90CCB060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53.78</c:v>
                </c:pt>
                <c:pt idx="1">
                  <c:v>52.91</c:v>
                </c:pt>
                <c:pt idx="2">
                  <c:v>67.42</c:v>
                </c:pt>
                <c:pt idx="3">
                  <c:v>63.19</c:v>
                </c:pt>
                <c:pt idx="4">
                  <c:v>65.180000000000007</c:v>
                </c:pt>
              </c:numCache>
            </c:numRef>
          </c:val>
          <c:extLst>
            <c:ext xmlns:c16="http://schemas.microsoft.com/office/drawing/2014/chart" uri="{C3380CC4-5D6E-409C-BE32-E72D297353CC}">
              <c16:uniqueId val="{00000000-CBD4-4A93-9D68-724B7B9EAD9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CBD4-4A93-9D68-724B7B9EAD9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99.71</c:v>
                </c:pt>
                <c:pt idx="1">
                  <c:v>99.06</c:v>
                </c:pt>
                <c:pt idx="2">
                  <c:v>99.06</c:v>
                </c:pt>
                <c:pt idx="3">
                  <c:v>99.05</c:v>
                </c:pt>
                <c:pt idx="4">
                  <c:v>98.96</c:v>
                </c:pt>
              </c:numCache>
            </c:numRef>
          </c:val>
          <c:extLst>
            <c:ext xmlns:c16="http://schemas.microsoft.com/office/drawing/2014/chart" uri="{C3380CC4-5D6E-409C-BE32-E72D297353CC}">
              <c16:uniqueId val="{00000000-6E75-49A5-B261-83479D4A742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6E75-49A5-B261-83479D4A742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122.38</c:v>
                </c:pt>
                <c:pt idx="1">
                  <c:v>127.96</c:v>
                </c:pt>
                <c:pt idx="2">
                  <c:v>121.86</c:v>
                </c:pt>
                <c:pt idx="3">
                  <c:v>106.71</c:v>
                </c:pt>
                <c:pt idx="4">
                  <c:v>109.09</c:v>
                </c:pt>
              </c:numCache>
            </c:numRef>
          </c:val>
          <c:extLst>
            <c:ext xmlns:c16="http://schemas.microsoft.com/office/drawing/2014/chart" uri="{C3380CC4-5D6E-409C-BE32-E72D297353CC}">
              <c16:uniqueId val="{00000000-77AA-4DE1-A30E-68C9F661DBD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77AA-4DE1-A30E-68C9F661DBD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66.78</c:v>
                </c:pt>
                <c:pt idx="1">
                  <c:v>72.739999999999995</c:v>
                </c:pt>
                <c:pt idx="2">
                  <c:v>78.56</c:v>
                </c:pt>
                <c:pt idx="3">
                  <c:v>45.84</c:v>
                </c:pt>
                <c:pt idx="4">
                  <c:v>47.64</c:v>
                </c:pt>
              </c:numCache>
            </c:numRef>
          </c:val>
          <c:extLst>
            <c:ext xmlns:c16="http://schemas.microsoft.com/office/drawing/2014/chart" uri="{C3380CC4-5D6E-409C-BE32-E72D297353CC}">
              <c16:uniqueId val="{00000000-BB88-4A13-B288-C660FE52CD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BB88-4A13-B288-C660FE52CD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38-4DA2-A6A3-651EBE04F82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6B38-4DA2-A6A3-651EBE04F82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FA-4645-9C7D-1D2DDF4268B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2EFA-4645-9C7D-1D2DDF4268B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137.30000000000001</c:v>
                </c:pt>
                <c:pt idx="1">
                  <c:v>177.97</c:v>
                </c:pt>
                <c:pt idx="2">
                  <c:v>181.32</c:v>
                </c:pt>
                <c:pt idx="3">
                  <c:v>186.63</c:v>
                </c:pt>
                <c:pt idx="4">
                  <c:v>231.61</c:v>
                </c:pt>
              </c:numCache>
            </c:numRef>
          </c:val>
          <c:extLst>
            <c:ext xmlns:c16="http://schemas.microsoft.com/office/drawing/2014/chart" uri="{C3380CC4-5D6E-409C-BE32-E72D297353CC}">
              <c16:uniqueId val="{00000000-F46A-4477-BB5D-6EFD03AB9A5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F46A-4477-BB5D-6EFD03AB9A5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858.13</c:v>
                </c:pt>
                <c:pt idx="1">
                  <c:v>342.62</c:v>
                </c:pt>
                <c:pt idx="2">
                  <c:v>308.13</c:v>
                </c:pt>
                <c:pt idx="3">
                  <c:v>280.82</c:v>
                </c:pt>
                <c:pt idx="4">
                  <c:v>224.65</c:v>
                </c:pt>
              </c:numCache>
            </c:numRef>
          </c:val>
          <c:extLst>
            <c:ext xmlns:c16="http://schemas.microsoft.com/office/drawing/2014/chart" uri="{C3380CC4-5D6E-409C-BE32-E72D297353CC}">
              <c16:uniqueId val="{00000000-AEB2-4D28-8C83-EBE2F6B5EB5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AEB2-4D28-8C83-EBE2F6B5EB5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106.36</c:v>
                </c:pt>
                <c:pt idx="1">
                  <c:v>217.68</c:v>
                </c:pt>
                <c:pt idx="2">
                  <c:v>125.21</c:v>
                </c:pt>
                <c:pt idx="3">
                  <c:v>123.62</c:v>
                </c:pt>
                <c:pt idx="4">
                  <c:v>121.46</c:v>
                </c:pt>
              </c:numCache>
            </c:numRef>
          </c:val>
          <c:extLst>
            <c:ext xmlns:c16="http://schemas.microsoft.com/office/drawing/2014/chart" uri="{C3380CC4-5D6E-409C-BE32-E72D297353CC}">
              <c16:uniqueId val="{00000000-31DF-4F12-833B-A0C729D82BB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31DF-4F12-833B-A0C729D82BB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185.21</c:v>
                </c:pt>
                <c:pt idx="1">
                  <c:v>90.01</c:v>
                </c:pt>
                <c:pt idx="2">
                  <c:v>156.47</c:v>
                </c:pt>
                <c:pt idx="3">
                  <c:v>158.79</c:v>
                </c:pt>
                <c:pt idx="4">
                  <c:v>173.31</c:v>
                </c:pt>
              </c:numCache>
            </c:numRef>
          </c:val>
          <c:extLst>
            <c:ext xmlns:c16="http://schemas.microsoft.com/office/drawing/2014/chart" uri="{C3380CC4-5D6E-409C-BE32-E72D297353CC}">
              <c16:uniqueId val="{00000000-79D6-4C4B-8D46-D5F9D35B484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79D6-4C4B-8D46-D5F9D35B484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0" zoomScale="80" zoomScaleNormal="80" workbookViewId="0">
      <selection activeCell="AR81" sqref="AR81"/>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新潟県　妙高市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29514</v>
      </c>
      <c r="AM8" s="41"/>
      <c r="AN8" s="41"/>
      <c r="AO8" s="41"/>
      <c r="AP8" s="41"/>
      <c r="AQ8" s="41"/>
      <c r="AR8" s="41"/>
      <c r="AS8" s="41"/>
      <c r="AT8" s="34">
        <f>データ!T6</f>
        <v>445.63</v>
      </c>
      <c r="AU8" s="34"/>
      <c r="AV8" s="34"/>
      <c r="AW8" s="34"/>
      <c r="AX8" s="34"/>
      <c r="AY8" s="34"/>
      <c r="AZ8" s="34"/>
      <c r="BA8" s="34"/>
      <c r="BB8" s="34">
        <f>データ!U6</f>
        <v>66.23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80.53</v>
      </c>
      <c r="J10" s="34"/>
      <c r="K10" s="34"/>
      <c r="L10" s="34"/>
      <c r="M10" s="34"/>
      <c r="N10" s="34"/>
      <c r="O10" s="34"/>
      <c r="P10" s="34">
        <f>データ!P6</f>
        <v>51.89</v>
      </c>
      <c r="Q10" s="34"/>
      <c r="R10" s="34"/>
      <c r="S10" s="34"/>
      <c r="T10" s="34"/>
      <c r="U10" s="34"/>
      <c r="V10" s="34"/>
      <c r="W10" s="34">
        <f>データ!Q6</f>
        <v>90.61</v>
      </c>
      <c r="X10" s="34"/>
      <c r="Y10" s="34"/>
      <c r="Z10" s="34"/>
      <c r="AA10" s="34"/>
      <c r="AB10" s="34"/>
      <c r="AC10" s="34"/>
      <c r="AD10" s="41">
        <f>データ!R6</f>
        <v>3872</v>
      </c>
      <c r="AE10" s="41"/>
      <c r="AF10" s="41"/>
      <c r="AG10" s="41"/>
      <c r="AH10" s="41"/>
      <c r="AI10" s="41"/>
      <c r="AJ10" s="41"/>
      <c r="AK10" s="2"/>
      <c r="AL10" s="41">
        <f>データ!V6</f>
        <v>15203</v>
      </c>
      <c r="AM10" s="41"/>
      <c r="AN10" s="41"/>
      <c r="AO10" s="41"/>
      <c r="AP10" s="41"/>
      <c r="AQ10" s="41"/>
      <c r="AR10" s="41"/>
      <c r="AS10" s="41"/>
      <c r="AT10" s="34">
        <f>データ!W6</f>
        <v>5.03</v>
      </c>
      <c r="AU10" s="34"/>
      <c r="AV10" s="34"/>
      <c r="AW10" s="34"/>
      <c r="AX10" s="34"/>
      <c r="AY10" s="34"/>
      <c r="AZ10" s="34"/>
      <c r="BA10" s="34"/>
      <c r="BB10" s="34">
        <f>データ!X6</f>
        <v>3022.47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56.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41BxBV2H8rT5H9u6B7M+uQzL1yv6od9d6B+HALSSaI2dZ3CAv5B3u9sSWRhOaLwm8nJKMJf3B5DY3PMtlsmzWQ==" saltValue="z+XIesWgof0OGlu+GbMXU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152170</v>
      </c>
      <c r="D6" s="19">
        <f t="shared" si="3"/>
        <v>46</v>
      </c>
      <c r="E6" s="19">
        <f t="shared" si="3"/>
        <v>17</v>
      </c>
      <c r="F6" s="19">
        <f t="shared" si="3"/>
        <v>1</v>
      </c>
      <c r="G6" s="19">
        <f t="shared" si="3"/>
        <v>0</v>
      </c>
      <c r="H6" s="19" t="str">
        <f t="shared" si="3"/>
        <v>新潟県　妙高市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80.53</v>
      </c>
      <c r="P6" s="20">
        <f t="shared" si="3"/>
        <v>51.89</v>
      </c>
      <c r="Q6" s="20">
        <f t="shared" si="3"/>
        <v>90.61</v>
      </c>
      <c r="R6" s="20">
        <f t="shared" si="3"/>
        <v>3872</v>
      </c>
      <c r="S6" s="20">
        <f t="shared" si="3"/>
        <v>29514</v>
      </c>
      <c r="T6" s="20">
        <f t="shared" si="3"/>
        <v>445.63</v>
      </c>
      <c r="U6" s="20">
        <f t="shared" si="3"/>
        <v>66.23</v>
      </c>
      <c r="V6" s="20">
        <f t="shared" si="3"/>
        <v>15203</v>
      </c>
      <c r="W6" s="20">
        <f t="shared" si="3"/>
        <v>5.03</v>
      </c>
      <c r="X6" s="20">
        <f t="shared" si="3"/>
        <v>3022.47</v>
      </c>
      <c r="Y6" s="21">
        <f>IF(Y7="",NA(),Y7)</f>
        <v>122.38</v>
      </c>
      <c r="Z6" s="21">
        <f t="shared" ref="Z6:AH6" si="4">IF(Z7="",NA(),Z7)</f>
        <v>127.96</v>
      </c>
      <c r="AA6" s="21">
        <f t="shared" si="4"/>
        <v>121.86</v>
      </c>
      <c r="AB6" s="21">
        <f t="shared" si="4"/>
        <v>106.71</v>
      </c>
      <c r="AC6" s="21">
        <f t="shared" si="4"/>
        <v>109.09</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137.30000000000001</v>
      </c>
      <c r="AV6" s="21">
        <f t="shared" ref="AV6:BD6" si="6">IF(AV7="",NA(),AV7)</f>
        <v>177.97</v>
      </c>
      <c r="AW6" s="21">
        <f t="shared" si="6"/>
        <v>181.32</v>
      </c>
      <c r="AX6" s="21">
        <f t="shared" si="6"/>
        <v>186.63</v>
      </c>
      <c r="AY6" s="21">
        <f t="shared" si="6"/>
        <v>231.61</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858.13</v>
      </c>
      <c r="BG6" s="21">
        <f t="shared" ref="BG6:BO6" si="7">IF(BG7="",NA(),BG7)</f>
        <v>342.62</v>
      </c>
      <c r="BH6" s="21">
        <f t="shared" si="7"/>
        <v>308.13</v>
      </c>
      <c r="BI6" s="21">
        <f t="shared" si="7"/>
        <v>280.82</v>
      </c>
      <c r="BJ6" s="21">
        <f t="shared" si="7"/>
        <v>224.65</v>
      </c>
      <c r="BK6" s="21">
        <f t="shared" si="7"/>
        <v>789.08</v>
      </c>
      <c r="BL6" s="21">
        <f t="shared" si="7"/>
        <v>747.84</v>
      </c>
      <c r="BM6" s="21">
        <f t="shared" si="7"/>
        <v>804.98</v>
      </c>
      <c r="BN6" s="21">
        <f t="shared" si="7"/>
        <v>767.56</v>
      </c>
      <c r="BO6" s="21">
        <f t="shared" si="7"/>
        <v>795.22</v>
      </c>
      <c r="BP6" s="20" t="str">
        <f>IF(BP7="","",IF(BP7="-","【-】","【"&amp;SUBSTITUTE(TEXT(BP7,"#,##0.00"),"-","△")&amp;"】"))</f>
        <v>【602.56】</v>
      </c>
      <c r="BQ6" s="21">
        <f>IF(BQ7="",NA(),BQ7)</f>
        <v>106.36</v>
      </c>
      <c r="BR6" s="21">
        <f t="shared" ref="BR6:BZ6" si="8">IF(BR7="",NA(),BR7)</f>
        <v>217.68</v>
      </c>
      <c r="BS6" s="21">
        <f t="shared" si="8"/>
        <v>125.21</v>
      </c>
      <c r="BT6" s="21">
        <f t="shared" si="8"/>
        <v>123.62</v>
      </c>
      <c r="BU6" s="21">
        <f t="shared" si="8"/>
        <v>121.46</v>
      </c>
      <c r="BV6" s="21">
        <f t="shared" si="8"/>
        <v>88.25</v>
      </c>
      <c r="BW6" s="21">
        <f t="shared" si="8"/>
        <v>90.17</v>
      </c>
      <c r="BX6" s="21">
        <f t="shared" si="8"/>
        <v>88.71</v>
      </c>
      <c r="BY6" s="21">
        <f t="shared" si="8"/>
        <v>90.23</v>
      </c>
      <c r="BZ6" s="21">
        <f t="shared" si="8"/>
        <v>90.78</v>
      </c>
      <c r="CA6" s="20" t="str">
        <f>IF(CA7="","",IF(CA7="-","【-】","【"&amp;SUBSTITUTE(TEXT(CA7,"#,##0.00"),"-","△")&amp;"】"))</f>
        <v>【97.94】</v>
      </c>
      <c r="CB6" s="21">
        <f>IF(CB7="",NA(),CB7)</f>
        <v>185.21</v>
      </c>
      <c r="CC6" s="21">
        <f t="shared" ref="CC6:CK6" si="9">IF(CC7="",NA(),CC7)</f>
        <v>90.01</v>
      </c>
      <c r="CD6" s="21">
        <f t="shared" si="9"/>
        <v>156.47</v>
      </c>
      <c r="CE6" s="21">
        <f t="shared" si="9"/>
        <v>158.79</v>
      </c>
      <c r="CF6" s="21">
        <f t="shared" si="9"/>
        <v>173.31</v>
      </c>
      <c r="CG6" s="21">
        <f t="shared" si="9"/>
        <v>176.37</v>
      </c>
      <c r="CH6" s="21">
        <f t="shared" si="9"/>
        <v>173.17</v>
      </c>
      <c r="CI6" s="21">
        <f t="shared" si="9"/>
        <v>174.8</v>
      </c>
      <c r="CJ6" s="21">
        <f t="shared" si="9"/>
        <v>170.2</v>
      </c>
      <c r="CK6" s="21">
        <f t="shared" si="9"/>
        <v>170.83</v>
      </c>
      <c r="CL6" s="20" t="str">
        <f>IF(CL7="","",IF(CL7="-","【-】","【"&amp;SUBSTITUTE(TEXT(CL7,"#,##0.00"),"-","△")&amp;"】"))</f>
        <v>【140.98】</v>
      </c>
      <c r="CM6" s="21">
        <f>IF(CM7="",NA(),CM7)</f>
        <v>53.78</v>
      </c>
      <c r="CN6" s="21">
        <f t="shared" ref="CN6:CV6" si="10">IF(CN7="",NA(),CN7)</f>
        <v>52.91</v>
      </c>
      <c r="CO6" s="21">
        <f t="shared" si="10"/>
        <v>67.42</v>
      </c>
      <c r="CP6" s="21">
        <f t="shared" si="10"/>
        <v>63.19</v>
      </c>
      <c r="CQ6" s="21">
        <f t="shared" si="10"/>
        <v>65.180000000000007</v>
      </c>
      <c r="CR6" s="21">
        <f t="shared" si="10"/>
        <v>56.72</v>
      </c>
      <c r="CS6" s="21">
        <f t="shared" si="10"/>
        <v>56.43</v>
      </c>
      <c r="CT6" s="21">
        <f t="shared" si="10"/>
        <v>55.82</v>
      </c>
      <c r="CU6" s="21">
        <f t="shared" si="10"/>
        <v>56.51</v>
      </c>
      <c r="CV6" s="21">
        <f t="shared" si="10"/>
        <v>56.85</v>
      </c>
      <c r="CW6" s="20" t="str">
        <f>IF(CW7="","",IF(CW7="-","【-】","【"&amp;SUBSTITUTE(TEXT(CW7,"#,##0.00"),"-","△")&amp;"】"))</f>
        <v>【60.13】</v>
      </c>
      <c r="CX6" s="21">
        <f>IF(CX7="",NA(),CX7)</f>
        <v>99.71</v>
      </c>
      <c r="CY6" s="21">
        <f t="shared" ref="CY6:DG6" si="11">IF(CY7="",NA(),CY7)</f>
        <v>99.06</v>
      </c>
      <c r="CZ6" s="21">
        <f t="shared" si="11"/>
        <v>99.06</v>
      </c>
      <c r="DA6" s="21">
        <f t="shared" si="11"/>
        <v>99.05</v>
      </c>
      <c r="DB6" s="21">
        <f t="shared" si="11"/>
        <v>98.96</v>
      </c>
      <c r="DC6" s="21">
        <f t="shared" si="11"/>
        <v>90.72</v>
      </c>
      <c r="DD6" s="21">
        <f t="shared" si="11"/>
        <v>91.07</v>
      </c>
      <c r="DE6" s="21">
        <f t="shared" si="11"/>
        <v>90.67</v>
      </c>
      <c r="DF6" s="21">
        <f t="shared" si="11"/>
        <v>90.62</v>
      </c>
      <c r="DG6" s="21">
        <f t="shared" si="11"/>
        <v>90.79</v>
      </c>
      <c r="DH6" s="20" t="str">
        <f>IF(DH7="","",IF(DH7="-","【-】","【"&amp;SUBSTITUTE(TEXT(DH7,"#,##0.00"),"-","△")&amp;"】"))</f>
        <v>【96.00】</v>
      </c>
      <c r="DI6" s="21">
        <f>IF(DI7="",NA(),DI7)</f>
        <v>66.78</v>
      </c>
      <c r="DJ6" s="21">
        <f t="shared" ref="DJ6:DR6" si="12">IF(DJ7="",NA(),DJ7)</f>
        <v>72.739999999999995</v>
      </c>
      <c r="DK6" s="21">
        <f t="shared" si="12"/>
        <v>78.56</v>
      </c>
      <c r="DL6" s="21">
        <f t="shared" si="12"/>
        <v>45.84</v>
      </c>
      <c r="DM6" s="21">
        <f t="shared" si="12"/>
        <v>47.64</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2">
      <c r="A7" s="14"/>
      <c r="B7" s="23">
        <v>2024</v>
      </c>
      <c r="C7" s="23">
        <v>152170</v>
      </c>
      <c r="D7" s="23">
        <v>46</v>
      </c>
      <c r="E7" s="23">
        <v>17</v>
      </c>
      <c r="F7" s="23">
        <v>1</v>
      </c>
      <c r="G7" s="23">
        <v>0</v>
      </c>
      <c r="H7" s="23" t="s">
        <v>96</v>
      </c>
      <c r="I7" s="23" t="s">
        <v>97</v>
      </c>
      <c r="J7" s="23" t="s">
        <v>98</v>
      </c>
      <c r="K7" s="23" t="s">
        <v>99</v>
      </c>
      <c r="L7" s="23" t="s">
        <v>100</v>
      </c>
      <c r="M7" s="23" t="s">
        <v>101</v>
      </c>
      <c r="N7" s="24" t="s">
        <v>102</v>
      </c>
      <c r="O7" s="24">
        <v>80.53</v>
      </c>
      <c r="P7" s="24">
        <v>51.89</v>
      </c>
      <c r="Q7" s="24">
        <v>90.61</v>
      </c>
      <c r="R7" s="24">
        <v>3872</v>
      </c>
      <c r="S7" s="24">
        <v>29514</v>
      </c>
      <c r="T7" s="24">
        <v>445.63</v>
      </c>
      <c r="U7" s="24">
        <v>66.23</v>
      </c>
      <c r="V7" s="24">
        <v>15203</v>
      </c>
      <c r="W7" s="24">
        <v>5.03</v>
      </c>
      <c r="X7" s="24">
        <v>3022.47</v>
      </c>
      <c r="Y7" s="24">
        <v>122.38</v>
      </c>
      <c r="Z7" s="24">
        <v>127.96</v>
      </c>
      <c r="AA7" s="24">
        <v>121.86</v>
      </c>
      <c r="AB7" s="24">
        <v>106.71</v>
      </c>
      <c r="AC7" s="24">
        <v>109.09</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137.30000000000001</v>
      </c>
      <c r="AV7" s="24">
        <v>177.97</v>
      </c>
      <c r="AW7" s="24">
        <v>181.32</v>
      </c>
      <c r="AX7" s="24">
        <v>186.63</v>
      </c>
      <c r="AY7" s="24">
        <v>231.61</v>
      </c>
      <c r="AZ7" s="24">
        <v>55.6</v>
      </c>
      <c r="BA7" s="24">
        <v>59.4</v>
      </c>
      <c r="BB7" s="24">
        <v>68.27</v>
      </c>
      <c r="BC7" s="24">
        <v>74.790000000000006</v>
      </c>
      <c r="BD7" s="24">
        <v>73.930000000000007</v>
      </c>
      <c r="BE7" s="24">
        <v>82.75</v>
      </c>
      <c r="BF7" s="24">
        <v>858.13</v>
      </c>
      <c r="BG7" s="24">
        <v>342.62</v>
      </c>
      <c r="BH7" s="24">
        <v>308.13</v>
      </c>
      <c r="BI7" s="24">
        <v>280.82</v>
      </c>
      <c r="BJ7" s="24">
        <v>224.65</v>
      </c>
      <c r="BK7" s="24">
        <v>789.08</v>
      </c>
      <c r="BL7" s="24">
        <v>747.84</v>
      </c>
      <c r="BM7" s="24">
        <v>804.98</v>
      </c>
      <c r="BN7" s="24">
        <v>767.56</v>
      </c>
      <c r="BO7" s="24">
        <v>795.22</v>
      </c>
      <c r="BP7" s="24">
        <v>602.55999999999995</v>
      </c>
      <c r="BQ7" s="24">
        <v>106.36</v>
      </c>
      <c r="BR7" s="24">
        <v>217.68</v>
      </c>
      <c r="BS7" s="24">
        <v>125.21</v>
      </c>
      <c r="BT7" s="24">
        <v>123.62</v>
      </c>
      <c r="BU7" s="24">
        <v>121.46</v>
      </c>
      <c r="BV7" s="24">
        <v>88.25</v>
      </c>
      <c r="BW7" s="24">
        <v>90.17</v>
      </c>
      <c r="BX7" s="24">
        <v>88.71</v>
      </c>
      <c r="BY7" s="24">
        <v>90.23</v>
      </c>
      <c r="BZ7" s="24">
        <v>90.78</v>
      </c>
      <c r="CA7" s="24">
        <v>97.94</v>
      </c>
      <c r="CB7" s="24">
        <v>185.21</v>
      </c>
      <c r="CC7" s="24">
        <v>90.01</v>
      </c>
      <c r="CD7" s="24">
        <v>156.47</v>
      </c>
      <c r="CE7" s="24">
        <v>158.79</v>
      </c>
      <c r="CF7" s="24">
        <v>173.31</v>
      </c>
      <c r="CG7" s="24">
        <v>176.37</v>
      </c>
      <c r="CH7" s="24">
        <v>173.17</v>
      </c>
      <c r="CI7" s="24">
        <v>174.8</v>
      </c>
      <c r="CJ7" s="24">
        <v>170.2</v>
      </c>
      <c r="CK7" s="24">
        <v>170.83</v>
      </c>
      <c r="CL7" s="24">
        <v>140.97999999999999</v>
      </c>
      <c r="CM7" s="24">
        <v>53.78</v>
      </c>
      <c r="CN7" s="24">
        <v>52.91</v>
      </c>
      <c r="CO7" s="24">
        <v>67.42</v>
      </c>
      <c r="CP7" s="24">
        <v>63.19</v>
      </c>
      <c r="CQ7" s="24">
        <v>65.180000000000007</v>
      </c>
      <c r="CR7" s="24">
        <v>56.72</v>
      </c>
      <c r="CS7" s="24">
        <v>56.43</v>
      </c>
      <c r="CT7" s="24">
        <v>55.82</v>
      </c>
      <c r="CU7" s="24">
        <v>56.51</v>
      </c>
      <c r="CV7" s="24">
        <v>56.85</v>
      </c>
      <c r="CW7" s="24">
        <v>60.13</v>
      </c>
      <c r="CX7" s="24">
        <v>99.71</v>
      </c>
      <c r="CY7" s="24">
        <v>99.06</v>
      </c>
      <c r="CZ7" s="24">
        <v>99.06</v>
      </c>
      <c r="DA7" s="24">
        <v>99.05</v>
      </c>
      <c r="DB7" s="24">
        <v>98.96</v>
      </c>
      <c r="DC7" s="24">
        <v>90.72</v>
      </c>
      <c r="DD7" s="24">
        <v>91.07</v>
      </c>
      <c r="DE7" s="24">
        <v>90.67</v>
      </c>
      <c r="DF7" s="24">
        <v>90.62</v>
      </c>
      <c r="DG7" s="24">
        <v>90.79</v>
      </c>
      <c r="DH7" s="24">
        <v>96</v>
      </c>
      <c r="DI7" s="24">
        <v>66.78</v>
      </c>
      <c r="DJ7" s="24">
        <v>72.739999999999995</v>
      </c>
      <c r="DK7" s="24">
        <v>78.56</v>
      </c>
      <c r="DL7" s="24">
        <v>45.84</v>
      </c>
      <c r="DM7" s="24">
        <v>47.64</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2026-01-27T23:41:32Z</cp:lastPrinted>
  <dcterms:modified xsi:type="dcterms:W3CDTF">2026-02-19T23:17:53Z</dcterms:modified>
</cp:coreProperties>
</file>