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13妙高市△18日（水）17時〆\"/>
    </mc:Choice>
  </mc:AlternateContent>
  <xr:revisionPtr revIDLastSave="0" documentId="13_ncr:1_{9EEC00AD-A100-458D-8A5D-72480669DADA}" xr6:coauthVersionLast="47" xr6:coauthVersionMax="47" xr10:uidLastSave="{00000000-0000-0000-0000-000000000000}"/>
  <workbookProtection workbookAlgorithmName="SHA-512" workbookHashValue="Y2mi82K8dMZuxuQUdSrmQhF0wIxd0hO2g6TEgcoMHpnPjHu5iyCVAoDAOykar3k7Glm6YfR67UgUl1iMU/KHmQ==" workbookSaltValue="POsEjYrbL9zSp6v/JcUNuw=="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E85" i="4"/>
  <c r="AT10" i="4"/>
  <c r="AL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<sst xmlns="http://schemas.openxmlformats.org/spreadsheetml/2006/main" count="231" uniqueCount="115">
  <si>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</si>
  <si>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</si>
  <si>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</si>
  <si>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</si>
  <si>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</si>
  <si>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</si>
  <si>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</si>
  <si>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</si>
  <si>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</si>
  <si>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</si>
  <si>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</si>
  <si>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</si>
  <si>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</si>
  <si>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</si>
  <si>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</si>
  <si>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</si>
  <si>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</si>
  <si>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</si>
  <si>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</si>
  <si>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</si>
  <si>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</si>
  <si>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</si>
  <si>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</si>
  <si>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</si>
  <si>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</si>
  <si>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</si>
  <si>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</si>
  <si>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</si>
  <si>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</si>
  <si>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</si>
  <si>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</si>
  <si>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</si>
  <si>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</si>
  <si>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</si>
  <si>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</si>
  <si>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</si>
  <si>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</si>
  <si>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</si>
  <si>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</si>
  <si>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</si>
  <si>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</si>
  <si>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</si>
  <si>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</si>
  <si>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</si>
  <si>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</si>
  <si>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</si>
  <si>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</si>
  <si>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</si>
  <si>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</si>
  <si>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</si>
  <si>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</si>
  <si>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</si>
  <si>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</si>
  <si>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</si>
  <si>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</si>
  <si>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</si>
  <si>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</si>
  <si>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</si>
  <si>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</si>
  <si>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</si>
  <si>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</si>
  <si>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</si>
  <si>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</si>
  <si>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</si>
  <si>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</si>
  <si>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</si>
  <si>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</si>
  <si>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</si>
  <si>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</si>
  <si>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</si>
  <si>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</si>
  <si>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</si>
  <si>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</si>
  <si>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</si>
  <si>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</si>
  <si>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</si>
  <si>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</si>
  <si>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</si>
  <si>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</si>
  <si>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</si>
  <si>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</si>
  <si>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</si>
  <si>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</si>
  <si>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</si>
  <si>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</si>
  <si>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</si>
  <si>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</si>
  <si>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</si>
  <si>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</si>
  <si>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</si>
  <si>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</si>
  <si>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</si>
  <si>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</si>
  <si>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</si>
  <si>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</si>
  <si>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</si>
  <si>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妙高市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</si>
  <si>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</si>
  <si>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</si>
  <si>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</si>
  <si>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</si>
  <si>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</si>
  <si>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</si>
  <si>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</si>
  <si>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</si>
  <si>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</si>
  <si>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</si>
  <si>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</si>
  <si>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</si>
  <si>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</si>
  <si>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</si>
  <si>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</si>
  <si>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類似団体と比較して高いのは、浄化センターなどの機械装置の老朽化が進んでいるためであるが、現在、施設の統廃合事業を進めており、事業完了後は、類似団体と同程度になる見込みである。
②管渠老朽化率
　法定耐用年数に達した管渠がないため、現時点では0％となっている。
③管渠改善率
　管渠老朽化率が0％のため、管渠改善率についても0％となっている。</t>
    <phoneticPr fontId="4"/>
  </si>
  <si>
    <t>　現段階では、経営の健全性は保たれており、類似団体と比較しても経営状況は概ね良好である。（会計統合しており、公共、特環、集排）を一会計で処理している。）
　一方で、今後の事業環境は、人口減少等に伴う需要・料金収入の減少、施設・設備の老朽化に伴う更新需要の拡大、耐震化、物価高騰や人件費の増加に伴う維持管理費の増大、職員数の削減や職員の高齢化といった課題への対応が必要であり、すでに下水道事業会計全体（公共、特環、集排合算）では⑤経費回収率や⑥汚水処理原価に影響が出ている。
　こうした状況を踏まえ、令和４年度から包括的民間委託を導入し、専門人材の確保や民間事業者の創意工夫、経験、ノウハウを活用した事業運営に取り組んでいる。
　今後も計画的な使用料改定や企業など大口需要家への接続促進による収入増を図るとともに老朽施設の計画的な更新と施設の統廃合などを進め効率的な事業経営に取り組んでいく。</t>
    <phoneticPr fontId="4"/>
  </si>
  <si>
    <t xml:space="preserve"> 妙高市の特定環境保全公共下水道事業は、公共下水道、農業集落排水と同一の会計で実施している。
 また、将来にわたり事業を継続するため令和4年度から上下水道事業の包括的民間委託を導入し、事業の効率化と技術継承を図っていく。
①経常収支比率
　100％を上回る黒字収支であり、類似団体と比較して同程度の水準となっている。
②累積欠損比率
　令和6年度は生じておらず、現段階では健全経営である。
③流動比率
　100％を下回っているが、公共下水道事業と同一会計で事業を実施しており、支払いに問題はない。
④企業債残高対事業規模比率
　企業債残高は減少しており、類似団体より低い状況にあるが、今後も投資規模や料金水準の適正化に努める。
⑤経費回収率
　類似団体より上回っているが、100％を下回っており、今後も経費削減に努める。
⑥汚水処理原価
　物価高騰による維持管理費の増加により年々上昇傾向にあるが、費用削減に努めるなど低減を図る。
⑦施設利用率
　類似団体と比較しても低い状況にあるが、施設の統廃合を進めており、今後改善される見込みである。
⑧水洗化率
　90％程度であるが、面整備は完了しており、今後は接続促進などで上昇を目指す。</t>
    <rPh sb="392" eb="39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</si>
</sst>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67-4108-A430-0ED7B5F220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F667-4108-A430-0ED7B5F220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33.58</c:v>
                </c:pt>
                <c:pt idx="1">
                  <c:v>31.33</c:v>
                </c:pt>
                <c:pt idx="2">
                  <c:v>15.58</c:v>
                </c:pt>
                <c:pt idx="3">
                  <c:v>16.559999999999999</c:v>
                </c:pt>
                <c:pt idx="4">
                  <c:v>19.73</c:v>
                </c:pt>
              </c:numCache>
            </c:numRef>
          </c:val>
          <c:extLst>
            <c:ext xmlns:c16="http://schemas.microsoft.com/office/drawing/2014/chart" uri="{C3380CC4-5D6E-409C-BE32-E72D297353CC}">
              <c16:uniqueId val="{00000000-2FCE-402A-9A23-E0FAFC5D41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2FCE-402A-9A23-E0FAFC5D41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88.76</c:v>
                </c:pt>
                <c:pt idx="1">
                  <c:v>89.06</c:v>
                </c:pt>
                <c:pt idx="2">
                  <c:v>89.12</c:v>
                </c:pt>
                <c:pt idx="3">
                  <c:v>89.13</c:v>
                </c:pt>
                <c:pt idx="4">
                  <c:v>89.55</c:v>
                </c:pt>
              </c:numCache>
            </c:numRef>
          </c:val>
          <c:extLst>
            <c:ext xmlns:c16="http://schemas.microsoft.com/office/drawing/2014/chart" uri="{C3380CC4-5D6E-409C-BE32-E72D297353CC}">
              <c16:uniqueId val="{00000000-571B-4980-A4A7-814EE5BD24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571B-4980-A4A7-814EE5BD24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138.4</c:v>
                </c:pt>
                <c:pt idx="1">
                  <c:v>126.02</c:v>
                </c:pt>
                <c:pt idx="2">
                  <c:v>100.51</c:v>
                </c:pt>
                <c:pt idx="3">
                  <c:v>123.32</c:v>
                </c:pt>
                <c:pt idx="4">
                  <c:v>141.38999999999999</c:v>
                </c:pt>
              </c:numCache>
            </c:numRef>
          </c:val>
          <c:extLst>
            <c:ext xmlns:c16="http://schemas.microsoft.com/office/drawing/2014/chart" uri="{C3380CC4-5D6E-409C-BE32-E72D297353CC}">
              <c16:uniqueId val="{00000000-C3E7-440C-9259-B81F39AEEF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C3E7-440C-9259-B81F39AEEF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70.680000000000007</c:v>
                </c:pt>
                <c:pt idx="1">
                  <c:v>76.17</c:v>
                </c:pt>
                <c:pt idx="2">
                  <c:v>82.79</c:v>
                </c:pt>
                <c:pt idx="3">
                  <c:v>46.99</c:v>
                </c:pt>
                <c:pt idx="4">
                  <c:v>48.7</c:v>
                </c:pt>
              </c:numCache>
            </c:numRef>
          </c:val>
          <c:extLst>
            <c:ext xmlns:c16="http://schemas.microsoft.com/office/drawing/2014/chart" uri="{C3380CC4-5D6E-409C-BE32-E72D297353CC}">
              <c16:uniqueId val="{00000000-E49F-4416-AEBF-9AD00AF559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E49F-4416-AEBF-9AD00AF559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93-4705-9C90-4470C0E95B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1293-4705-9C90-4470C0E95B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8F-4016-858F-9064A20C9B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5E8F-4016-858F-9064A20C9B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116.76</c:v>
                </c:pt>
                <c:pt idx="1">
                  <c:v>95.57</c:v>
                </c:pt>
                <c:pt idx="2">
                  <c:v>-6.93</c:v>
                </c:pt>
                <c:pt idx="3">
                  <c:v>-34.14</c:v>
                </c:pt>
                <c:pt idx="4">
                  <c:v>-16.54</c:v>
                </c:pt>
              </c:numCache>
            </c:numRef>
          </c:val>
          <c:extLst>
            <c:ext xmlns:c16="http://schemas.microsoft.com/office/drawing/2014/chart" uri="{C3380CC4-5D6E-409C-BE32-E72D297353CC}">
              <c16:uniqueId val="{00000000-A669-4A0C-813C-92FF237593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A669-4A0C-813C-92FF237593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1501.31</c:v>
                </c:pt>
                <c:pt idx="1">
                  <c:v>602.72</c:v>
                </c:pt>
                <c:pt idx="2">
                  <c:v>544.45000000000005</c:v>
                </c:pt>
                <c:pt idx="3">
                  <c:v>487.14</c:v>
                </c:pt>
                <c:pt idx="4">
                  <c:v>428.7</c:v>
                </c:pt>
              </c:numCache>
            </c:numRef>
          </c:val>
          <c:extLst>
            <c:ext xmlns:c16="http://schemas.microsoft.com/office/drawing/2014/chart" uri="{C3380CC4-5D6E-409C-BE32-E72D297353CC}">
              <c16:uniqueId val="{00000000-706C-4C82-8550-AD96DDF707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706C-4C82-8550-AD96DDF707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169.54</c:v>
                </c:pt>
                <c:pt idx="1">
                  <c:v>106.51</c:v>
                </c:pt>
                <c:pt idx="2">
                  <c:v>99.16</c:v>
                </c:pt>
                <c:pt idx="3">
                  <c:v>99.05</c:v>
                </c:pt>
                <c:pt idx="4">
                  <c:v>95.57</c:v>
                </c:pt>
              </c:numCache>
            </c:numRef>
          </c:val>
          <c:extLst>
            <c:ext xmlns:c16="http://schemas.microsoft.com/office/drawing/2014/chart" uri="{C3380CC4-5D6E-409C-BE32-E72D297353CC}">
              <c16:uniqueId val="{00000000-8FC0-422C-8694-EC59DD42EE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8FC0-422C-8694-EC59DD42EE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114.24</c:v>
                </c:pt>
                <c:pt idx="1">
                  <c:v>184.84</c:v>
                </c:pt>
                <c:pt idx="2">
                  <c:v>199.52</c:v>
                </c:pt>
                <c:pt idx="3">
                  <c:v>201.94</c:v>
                </c:pt>
                <c:pt idx="4">
                  <c:v>221.07</c:v>
                </c:pt>
              </c:numCache>
            </c:numRef>
          </c:val>
          <c:extLst>
            <c:ext xmlns:c16="http://schemas.microsoft.com/office/drawing/2014/chart" uri="{C3380CC4-5D6E-409C-BE32-E72D297353CC}">
              <c16:uniqueId val="{00000000-8775-454B-A84F-66F394C568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8775-454B-A84F-66F394C568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7" zoomScale="110" zoomScaleNormal="110" workbookViewId="0">
      <selection activeCell="P82" sqref="A82:XFD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妙高市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29514</v>
      </c>
      <c r="AM8" s="41"/>
      <c r="AN8" s="41"/>
      <c r="AO8" s="41"/>
      <c r="AP8" s="41"/>
      <c r="AQ8" s="41"/>
      <c r="AR8" s="41"/>
      <c r="AS8" s="41"/>
      <c r="AT8" s="34">
        <f>データ!T6</f>
        <v>445.63</v>
      </c>
      <c r="AU8" s="34"/>
      <c r="AV8" s="34"/>
      <c r="AW8" s="34"/>
      <c r="AX8" s="34"/>
      <c r="AY8" s="34"/>
      <c r="AZ8" s="34"/>
      <c r="BA8" s="34"/>
      <c r="BB8" s="34">
        <f>データ!U6</f>
        <v>66.23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77.12</v>
      </c>
      <c r="J10" s="34"/>
      <c r="K10" s="34"/>
      <c r="L10" s="34"/>
      <c r="M10" s="34"/>
      <c r="N10" s="34"/>
      <c r="O10" s="34"/>
      <c r="P10" s="34">
        <f>データ!P6</f>
        <v>29.49</v>
      </c>
      <c r="Q10" s="34"/>
      <c r="R10" s="34"/>
      <c r="S10" s="34"/>
      <c r="T10" s="34"/>
      <c r="U10" s="34"/>
      <c r="V10" s="34"/>
      <c r="W10" s="34">
        <f>データ!Q6</f>
        <v>76.86</v>
      </c>
      <c r="X10" s="34"/>
      <c r="Y10" s="34"/>
      <c r="Z10" s="34"/>
      <c r="AA10" s="34"/>
      <c r="AB10" s="34"/>
      <c r="AC10" s="34"/>
      <c r="AD10" s="41">
        <f>データ!R6</f>
        <v>3872</v>
      </c>
      <c r="AE10" s="41"/>
      <c r="AF10" s="41"/>
      <c r="AG10" s="41"/>
      <c r="AH10" s="41"/>
      <c r="AI10" s="41"/>
      <c r="AJ10" s="41"/>
      <c r="AK10" s="2"/>
      <c r="AL10" s="41">
        <f>データ!V6</f>
        <v>8639</v>
      </c>
      <c r="AM10" s="41"/>
      <c r="AN10" s="41"/>
      <c r="AO10" s="41"/>
      <c r="AP10" s="41"/>
      <c r="AQ10" s="41"/>
      <c r="AR10" s="41"/>
      <c r="AS10" s="41"/>
      <c r="AT10" s="34">
        <f>データ!W6</f>
        <v>5.47</v>
      </c>
      <c r="AU10" s="34"/>
      <c r="AV10" s="34"/>
      <c r="AW10" s="34"/>
      <c r="AX10" s="34"/>
      <c r="AY10" s="34"/>
      <c r="AZ10" s="34"/>
      <c r="BA10" s="34"/>
      <c r="BB10" s="34">
        <f>データ!X6</f>
        <v>1579.34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31"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HyRT6FeJVE96dYpaUZoEascrt+Fwrl/Bzu4sPO3Mnn98qm39+M1dUFMeg965PXwvooxGzI+iQfvQWL9VqPlOQ==" saltValue="MHGWGGjAAFGOovE/1DQ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152170</v>
      </c>
      <c r="D6" s="19">
        <f t="shared" si="3"/>
        <v>46</v>
      </c>
      <c r="E6" s="19">
        <f t="shared" si="3"/>
        <v>17</v>
      </c>
      <c r="F6" s="19">
        <f t="shared" si="3"/>
        <v>4</v>
      </c>
      <c r="G6" s="19">
        <f t="shared" si="3"/>
        <v>0</v>
      </c>
      <c r="H6" s="19" t="str">
        <f t="shared" si="3"/>
        <v>新潟県　妙高市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77.12</v>
      </c>
      <c r="P6" s="20">
        <f t="shared" si="3"/>
        <v>29.49</v>
      </c>
      <c r="Q6" s="20">
        <f t="shared" si="3"/>
        <v>76.86</v>
      </c>
      <c r="R6" s="20">
        <f t="shared" si="3"/>
        <v>3872</v>
      </c>
      <c r="S6" s="20">
        <f t="shared" si="3"/>
        <v>29514</v>
      </c>
      <c r="T6" s="20">
        <f t="shared" si="3"/>
        <v>445.63</v>
      </c>
      <c r="U6" s="20">
        <f t="shared" si="3"/>
        <v>66.23</v>
      </c>
      <c r="V6" s="20">
        <f t="shared" si="3"/>
        <v>8639</v>
      </c>
      <c r="W6" s="20">
        <f t="shared" si="3"/>
        <v>5.47</v>
      </c>
      <c r="X6" s="20">
        <f t="shared" si="3"/>
        <v>1579.34</v>
      </c>
      <c r="Y6" s="21">
        <f>IF(Y7="",NA(),Y7)</f>
        <v>138.4</v>
      </c>
      <c r="Z6" s="21">
        <f t="shared" ref="Z6:AH6" si="4">IF(Z7="",NA(),Z7)</f>
        <v>126.02</v>
      </c>
      <c r="AA6" s="21">
        <f t="shared" si="4"/>
        <v>100.51</v>
      </c>
      <c r="AB6" s="21">
        <f t="shared" si="4"/>
        <v>123.32</v>
      </c>
      <c r="AC6" s="21">
        <f t="shared" si="4"/>
        <v>141.38999999999999</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116.76</v>
      </c>
      <c r="AV6" s="21">
        <f t="shared" ref="AV6:BD6" si="6">IF(AV7="",NA(),AV7)</f>
        <v>95.57</v>
      </c>
      <c r="AW6" s="21">
        <f t="shared" si="6"/>
        <v>-6.93</v>
      </c>
      <c r="AX6" s="21">
        <f t="shared" si="6"/>
        <v>-34.14</v>
      </c>
      <c r="AY6" s="21">
        <f t="shared" si="6"/>
        <v>-16.54</v>
      </c>
      <c r="AZ6" s="21">
        <f t="shared" si="6"/>
        <v>46.85</v>
      </c>
      <c r="BA6" s="21">
        <f t="shared" si="6"/>
        <v>44.35</v>
      </c>
      <c r="BB6" s="21">
        <f t="shared" si="6"/>
        <v>41.51</v>
      </c>
      <c r="BC6" s="21">
        <f t="shared" si="6"/>
        <v>45.01</v>
      </c>
      <c r="BD6" s="21">
        <f t="shared" si="6"/>
        <v>46.37</v>
      </c>
      <c r="BE6" s="20" t="str">
        <f>IF(BE7="","",IF(BE7="-","【-】","【"&amp;SUBSTITUTE(TEXT(BE7,"#,##0.00"),"-","△")&amp;"】"))</f>
        <v>【50.90】</v>
      </c>
      <c r="BF6" s="21">
        <f>IF(BF7="",NA(),BF7)</f>
        <v>1501.31</v>
      </c>
      <c r="BG6" s="21">
        <f t="shared" ref="BG6:BO6" si="7">IF(BG7="",NA(),BG7)</f>
        <v>602.72</v>
      </c>
      <c r="BH6" s="21">
        <f t="shared" si="7"/>
        <v>544.45000000000005</v>
      </c>
      <c r="BI6" s="21">
        <f t="shared" si="7"/>
        <v>487.14</v>
      </c>
      <c r="BJ6" s="21">
        <f t="shared" si="7"/>
        <v>428.7</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169.54</v>
      </c>
      <c r="BR6" s="21">
        <f t="shared" ref="BR6:BZ6" si="8">IF(BR7="",NA(),BR7)</f>
        <v>106.51</v>
      </c>
      <c r="BS6" s="21">
        <f t="shared" si="8"/>
        <v>99.16</v>
      </c>
      <c r="BT6" s="21">
        <f t="shared" si="8"/>
        <v>99.05</v>
      </c>
      <c r="BU6" s="21">
        <f t="shared" si="8"/>
        <v>95.57</v>
      </c>
      <c r="BV6" s="21">
        <f t="shared" si="8"/>
        <v>82.88</v>
      </c>
      <c r="BW6" s="21">
        <f t="shared" si="8"/>
        <v>82.53</v>
      </c>
      <c r="BX6" s="21">
        <f t="shared" si="8"/>
        <v>81.81</v>
      </c>
      <c r="BY6" s="21">
        <f t="shared" si="8"/>
        <v>82.27</v>
      </c>
      <c r="BZ6" s="21">
        <f t="shared" si="8"/>
        <v>80.36</v>
      </c>
      <c r="CA6" s="20" t="str">
        <f>IF(CA7="","",IF(CA7="-","【-】","【"&amp;SUBSTITUTE(TEXT(CA7,"#,##0.00"),"-","△")&amp;"】"))</f>
        <v>【72.92】</v>
      </c>
      <c r="CB6" s="21">
        <f>IF(CB7="",NA(),CB7)</f>
        <v>114.24</v>
      </c>
      <c r="CC6" s="21">
        <f t="shared" ref="CC6:CK6" si="9">IF(CC7="",NA(),CC7)</f>
        <v>184.84</v>
      </c>
      <c r="CD6" s="21">
        <f t="shared" si="9"/>
        <v>199.52</v>
      </c>
      <c r="CE6" s="21">
        <f t="shared" si="9"/>
        <v>201.94</v>
      </c>
      <c r="CF6" s="21">
        <f t="shared" si="9"/>
        <v>221.07</v>
      </c>
      <c r="CG6" s="21">
        <f t="shared" si="9"/>
        <v>187.76</v>
      </c>
      <c r="CH6" s="21">
        <f t="shared" si="9"/>
        <v>190.48</v>
      </c>
      <c r="CI6" s="21">
        <f t="shared" si="9"/>
        <v>193.59</v>
      </c>
      <c r="CJ6" s="21">
        <f t="shared" si="9"/>
        <v>194.42</v>
      </c>
      <c r="CK6" s="21">
        <f t="shared" si="9"/>
        <v>201.33</v>
      </c>
      <c r="CL6" s="20" t="str">
        <f>IF(CL7="","",IF(CL7="-","【-】","【"&amp;SUBSTITUTE(TEXT(CL7,"#,##0.00"),"-","△")&amp;"】"))</f>
        <v>【225.78】</v>
      </c>
      <c r="CM6" s="21">
        <f>IF(CM7="",NA(),CM7)</f>
        <v>33.58</v>
      </c>
      <c r="CN6" s="21">
        <f t="shared" ref="CN6:CV6" si="10">IF(CN7="",NA(),CN7)</f>
        <v>31.33</v>
      </c>
      <c r="CO6" s="21">
        <f t="shared" si="10"/>
        <v>15.58</v>
      </c>
      <c r="CP6" s="21">
        <f t="shared" si="10"/>
        <v>16.559999999999999</v>
      </c>
      <c r="CQ6" s="21">
        <f t="shared" si="10"/>
        <v>19.73</v>
      </c>
      <c r="CR6" s="21">
        <f t="shared" si="10"/>
        <v>45.87</v>
      </c>
      <c r="CS6" s="21">
        <f t="shared" si="10"/>
        <v>44.24</v>
      </c>
      <c r="CT6" s="21">
        <f t="shared" si="10"/>
        <v>45.3</v>
      </c>
      <c r="CU6" s="21">
        <f t="shared" si="10"/>
        <v>45.6</v>
      </c>
      <c r="CV6" s="21">
        <f t="shared" si="10"/>
        <v>44.79</v>
      </c>
      <c r="CW6" s="20" t="str">
        <f>IF(CW7="","",IF(CW7="-","【-】","【"&amp;SUBSTITUTE(TEXT(CW7,"#,##0.00"),"-","△")&amp;"】"))</f>
        <v>【43.17】</v>
      </c>
      <c r="CX6" s="21">
        <f>IF(CX7="",NA(),CX7)</f>
        <v>88.76</v>
      </c>
      <c r="CY6" s="21">
        <f t="shared" ref="CY6:DG6" si="11">IF(CY7="",NA(),CY7)</f>
        <v>89.06</v>
      </c>
      <c r="CZ6" s="21">
        <f t="shared" si="11"/>
        <v>89.12</v>
      </c>
      <c r="DA6" s="21">
        <f t="shared" si="11"/>
        <v>89.13</v>
      </c>
      <c r="DB6" s="21">
        <f t="shared" si="11"/>
        <v>89.55</v>
      </c>
      <c r="DC6" s="21">
        <f t="shared" si="11"/>
        <v>87.65</v>
      </c>
      <c r="DD6" s="21">
        <f t="shared" si="11"/>
        <v>88.15</v>
      </c>
      <c r="DE6" s="21">
        <f t="shared" si="11"/>
        <v>88.37</v>
      </c>
      <c r="DF6" s="21">
        <f t="shared" si="11"/>
        <v>88.66</v>
      </c>
      <c r="DG6" s="21">
        <f t="shared" si="11"/>
        <v>88.68</v>
      </c>
      <c r="DH6" s="20" t="str">
        <f>IF(DH7="","",IF(DH7="-","【-】","【"&amp;SUBSTITUTE(TEXT(DH7,"#,##0.00"),"-","△")&amp;"】"))</f>
        <v>【86.31】</v>
      </c>
      <c r="DI6" s="21">
        <f>IF(DI7="",NA(),DI7)</f>
        <v>70.680000000000007</v>
      </c>
      <c r="DJ6" s="21">
        <f t="shared" ref="DJ6:DR6" si="12">IF(DJ7="",NA(),DJ7)</f>
        <v>76.17</v>
      </c>
      <c r="DK6" s="21">
        <f t="shared" si="12"/>
        <v>82.79</v>
      </c>
      <c r="DL6" s="21">
        <f t="shared" si="12"/>
        <v>46.99</v>
      </c>
      <c r="DM6" s="21">
        <f t="shared" si="12"/>
        <v>48.7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152170</v>
      </c>
      <c r="D7" s="23">
        <v>46</v>
      </c>
      <c r="E7" s="23">
        <v>17</v>
      </c>
      <c r="F7" s="23">
        <v>4</v>
      </c>
      <c r="G7" s="23">
        <v>0</v>
      </c>
      <c r="H7" s="23" t="s">
        <v>96</v>
      </c>
      <c r="I7" s="23" t="s">
        <v>97</v>
      </c>
      <c r="J7" s="23" t="s">
        <v>98</v>
      </c>
      <c r="K7" s="23" t="s">
        <v>99</v>
      </c>
      <c r="L7" s="23" t="s">
        <v>100</v>
      </c>
      <c r="M7" s="23" t="s">
        <v>101</v>
      </c>
      <c r="N7" s="24" t="s">
        <v>102</v>
      </c>
      <c r="O7" s="24">
        <v>77.12</v>
      </c>
      <c r="P7" s="24">
        <v>29.49</v>
      </c>
      <c r="Q7" s="24">
        <v>76.86</v>
      </c>
      <c r="R7" s="24">
        <v>3872</v>
      </c>
      <c r="S7" s="24">
        <v>29514</v>
      </c>
      <c r="T7" s="24">
        <v>445.63</v>
      </c>
      <c r="U7" s="24">
        <v>66.23</v>
      </c>
      <c r="V7" s="24">
        <v>8639</v>
      </c>
      <c r="W7" s="24">
        <v>5.47</v>
      </c>
      <c r="X7" s="24">
        <v>1579.34</v>
      </c>
      <c r="Y7" s="24">
        <v>138.4</v>
      </c>
      <c r="Z7" s="24">
        <v>126.02</v>
      </c>
      <c r="AA7" s="24">
        <v>100.51</v>
      </c>
      <c r="AB7" s="24">
        <v>123.32</v>
      </c>
      <c r="AC7" s="24">
        <v>141.38999999999999</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116.76</v>
      </c>
      <c r="AV7" s="24">
        <v>95.57</v>
      </c>
      <c r="AW7" s="24">
        <v>-6.93</v>
      </c>
      <c r="AX7" s="24">
        <v>-34.14</v>
      </c>
      <c r="AY7" s="24">
        <v>-16.54</v>
      </c>
      <c r="AZ7" s="24">
        <v>46.85</v>
      </c>
      <c r="BA7" s="24">
        <v>44.35</v>
      </c>
      <c r="BB7" s="24">
        <v>41.51</v>
      </c>
      <c r="BC7" s="24">
        <v>45.01</v>
      </c>
      <c r="BD7" s="24">
        <v>46.37</v>
      </c>
      <c r="BE7" s="24">
        <v>50.9</v>
      </c>
      <c r="BF7" s="24">
        <v>1501.31</v>
      </c>
      <c r="BG7" s="24">
        <v>602.72</v>
      </c>
      <c r="BH7" s="24">
        <v>544.45000000000005</v>
      </c>
      <c r="BI7" s="24">
        <v>487.14</v>
      </c>
      <c r="BJ7" s="24">
        <v>428.7</v>
      </c>
      <c r="BK7" s="24">
        <v>1268.6300000000001</v>
      </c>
      <c r="BL7" s="24">
        <v>1283.69</v>
      </c>
      <c r="BM7" s="24">
        <v>1160.22</v>
      </c>
      <c r="BN7" s="24">
        <v>1141.98</v>
      </c>
      <c r="BO7" s="24">
        <v>1062.58</v>
      </c>
      <c r="BP7" s="24">
        <v>1099.1500000000001</v>
      </c>
      <c r="BQ7" s="24">
        <v>169.54</v>
      </c>
      <c r="BR7" s="24">
        <v>106.51</v>
      </c>
      <c r="BS7" s="24">
        <v>99.16</v>
      </c>
      <c r="BT7" s="24">
        <v>99.05</v>
      </c>
      <c r="BU7" s="24">
        <v>95.57</v>
      </c>
      <c r="BV7" s="24">
        <v>82.88</v>
      </c>
      <c r="BW7" s="24">
        <v>82.53</v>
      </c>
      <c r="BX7" s="24">
        <v>81.81</v>
      </c>
      <c r="BY7" s="24">
        <v>82.27</v>
      </c>
      <c r="BZ7" s="24">
        <v>80.36</v>
      </c>
      <c r="CA7" s="24">
        <v>72.92</v>
      </c>
      <c r="CB7" s="24">
        <v>114.24</v>
      </c>
      <c r="CC7" s="24">
        <v>184.84</v>
      </c>
      <c r="CD7" s="24">
        <v>199.52</v>
      </c>
      <c r="CE7" s="24">
        <v>201.94</v>
      </c>
      <c r="CF7" s="24">
        <v>221.07</v>
      </c>
      <c r="CG7" s="24">
        <v>187.76</v>
      </c>
      <c r="CH7" s="24">
        <v>190.48</v>
      </c>
      <c r="CI7" s="24">
        <v>193.59</v>
      </c>
      <c r="CJ7" s="24">
        <v>194.42</v>
      </c>
      <c r="CK7" s="24">
        <v>201.33</v>
      </c>
      <c r="CL7" s="24">
        <v>225.78</v>
      </c>
      <c r="CM7" s="24">
        <v>33.58</v>
      </c>
      <c r="CN7" s="24">
        <v>31.33</v>
      </c>
      <c r="CO7" s="24">
        <v>15.58</v>
      </c>
      <c r="CP7" s="24">
        <v>16.559999999999999</v>
      </c>
      <c r="CQ7" s="24">
        <v>19.73</v>
      </c>
      <c r="CR7" s="24">
        <v>45.87</v>
      </c>
      <c r="CS7" s="24">
        <v>44.24</v>
      </c>
      <c r="CT7" s="24">
        <v>45.3</v>
      </c>
      <c r="CU7" s="24">
        <v>45.6</v>
      </c>
      <c r="CV7" s="24">
        <v>44.79</v>
      </c>
      <c r="CW7" s="24">
        <v>43.17</v>
      </c>
      <c r="CX7" s="24">
        <v>88.76</v>
      </c>
      <c r="CY7" s="24">
        <v>89.06</v>
      </c>
      <c r="CZ7" s="24">
        <v>89.12</v>
      </c>
      <c r="DA7" s="24">
        <v>89.13</v>
      </c>
      <c r="DB7" s="24">
        <v>89.55</v>
      </c>
      <c r="DC7" s="24">
        <v>87.65</v>
      </c>
      <c r="DD7" s="24">
        <v>88.15</v>
      </c>
      <c r="DE7" s="24">
        <v>88.37</v>
      </c>
      <c r="DF7" s="24">
        <v>88.66</v>
      </c>
      <c r="DG7" s="24">
        <v>88.68</v>
      </c>
      <c r="DH7" s="24">
        <v>86.31</v>
      </c>
      <c r="DI7" s="24">
        <v>70.680000000000007</v>
      </c>
      <c r="DJ7" s="24">
        <v>76.17</v>
      </c>
      <c r="DK7" s="24">
        <v>82.79</v>
      </c>
      <c r="DL7" s="24">
        <v>46.99</v>
      </c>
      <c r="DM7" s="24">
        <v>48.7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2026-01-27T23:44:36Z</cp:lastPrinted>
  <dcterms:modified xsi:type="dcterms:W3CDTF">2026-02-19T23:22:38Z</dcterms:modified>
</cp:coreProperties>
</file>