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Soumusyo\202101300000\share\03_財政班　理財担当\20010 公営企業決算統計\R6決算統計        (R7実施)\61_経営比較分析表※１月中旬～\080113_公営企業に係る経営比較分析表（令和６年度決算）の分析等について（依頼）\04_確認作業\03_団体への確認\栗山\法適用\16阿賀野市△18日（水）17時〆\"/>
    </mc:Choice>
  </mc:AlternateContent>
  <xr:revisionPtr revIDLastSave="0" documentId="13_ncr:1_{52B47D4C-C39B-4096-8FBD-CA43DDC77C2F}" xr6:coauthVersionLast="47" xr6:coauthVersionMax="47" xr10:uidLastSave="{00000000-0000-0000-0000-000000000000}"/>
  <workbookProtection workbookAlgorithmName="SHA-512" workbookHashValue="4ntWv4bwUuJH5h4/PFjCQEvkVJtGtphh259nHaFaUmqrB+pqLez+8LZKN92+hxt+bHj2a/9On9A6ZcF7hnsG+A==" workbookSaltValue="QF74c0wM/2BTxL1p/Y9Fyw==" workbookSpinCount="100000" lockStructure="1"/>
  <bookViews>
    <workbookView xWindow="28680" yWindow="309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<sst xmlns="http://schemas.openxmlformats.org/spreadsheetml/2006/main" count="236" uniqueCount="117">
  <si>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</si>
  <si>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</si>
  <si>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</si>
  <si>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</si>
  <si>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</si>
  <si>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</si>
  <si>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</si>
  <si>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</si>
  <si>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</si>
  <si>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</si>
  <si>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</si>
  <si>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</si>
  <si>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</si>
  <si>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</si>
  <si>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</si>
  <si>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</si>
  <si>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</si>
  <si>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</si>
  <si>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</si>
  <si>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</si>
  <si>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</si>
  <si>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</si>
  <si>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</si>
  <si>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</si>
  <si>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</si>
  <si>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</si>
  <si>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</si>
  <si>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</si>
  <si>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</si>
  <si>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</si>
  <si>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</si>
  <si>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</si>
  <si>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</si>
  <si>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</si>
  <si>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</si>
  <si>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</si>
  <si>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</si>
  <si>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</si>
  <si>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</si>
  <si>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</si>
  <si>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</si>
  <si>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</si>
  <si>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</si>
  <si>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</si>
  <si>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</si>
  <si>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</si>
  <si>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</si>
  <si>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</si>
  <si>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</si>
  <si>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</si>
  <si>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</si>
  <si>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</si>
  <si>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</si>
  <si>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</si>
  <si>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</si>
  <si>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</si>
  <si>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</si>
  <si>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</si>
  <si>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</si>
  <si>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</si>
  <si>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</si>
  <si>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</si>
  <si>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</si>
  <si>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</si>
  <si>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</si>
  <si>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</si>
  <si>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</si>
  <si>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</si>
  <si>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</si>
  <si>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</si>
  <si>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</si>
  <si>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</si>
  <si>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</si>
  <si>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</si>
  <si>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</si>
  <si>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</si>
  <si>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</si>
  <si>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</si>
  <si>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</si>
  <si>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</si>
  <si>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</si>
  <si>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</si>
  <si>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</si>
  <si>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</si>
  <si>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</si>
  <si>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</si>
  <si>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</si>
  <si>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</si>
  <si>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</si>
  <si>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</si>
  <si>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</si>
  <si>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</si>
  <si>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</si>
  <si>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</si>
  <si>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</si>
  <si>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</si>
  <si>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阿賀野市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</si>
  <si>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</si>
  <si>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</si>
  <si>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</si>
  <si>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</si>
  <si>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</si>
  <si>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</si>
  <si>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</si>
  <si>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</si>
  <si>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</si>
  <si>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</si>
  <si>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</si>
  <si>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</si>
  <si>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</si>
  <si>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</si>
  <si>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</si>
  <si>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</si>
  <si>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</si>
  <si>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現在、法定耐用年数を超えた管渠はなく、比較的老朽度合いは低くなっています。
　これまで継続事業として長寿命化事業を実施してきましたが、今後もストックマネジメント計画に基づき、老朽化に備えた計画的な施設更新を進めていきます。</t>
    <rPh sb="1" eb="3">
      <t>ゲンザイ</t>
    </rPh>
    <rPh sb="58" eb="60">
      <t>ジッシ</t>
    </rPh>
    <rPh sb="68" eb="70">
      <t>コンゴ</t>
    </rPh>
    <phoneticPr fontId="4"/>
  </si>
  <si>
    <r>
      <rPr>
        <sz val="11"/>
        <rFont val="ＭＳ ゴシック"/>
        <family val="3"/>
        <charset val="128"/>
      </rPr>
      <t>①経常収支比率
一般会計からの繰入金により比率は100%以上ですが、類似団体平均値を下回っています。</t>
    </r>
    <r>
      <rPr>
        <sz val="11"/>
        <color theme="1"/>
        <rFont val="ＭＳ ゴシック"/>
        <family val="3"/>
        <charset val="128"/>
      </rPr>
      <t xml:space="preserve">
②累積欠損金比率
純利益の計上により累積欠損金が0%となりました。
③流動比率
比率は100%を下回り、類似団体平均値より下回っています。比率が低い理由として流動負債である企業債償還額の大きさが影響しています。
④企業債残高対事業規模比率
下水道整備を積極的に行ってきたため、類似団体平均値より大幅に高い比率となっています。
⑤⑥経費回収率及び汚水処理原価
県の流域下水道施設（新井郷川浄化センター）で処理しているため、汚水処理原価は類似団体平均値を下回っていますが、使用料単価の低さが影響し経費回収率は100%を下回っています。
⑦施設利用率
県の流域下水道施設（新井郷川浄化センター）で処理しているため、値はありません。
⑧水洗化率
類似団体平均値を下回っています。水洗化率を高めることが使用料収入の増加に直結することから、引き続き戸別訪問等による接続促進を進める必要があります。
</t>
    </r>
    <rPh sb="1" eb="3">
      <t>ケイジョウ</t>
    </rPh>
    <rPh sb="3" eb="5">
      <t>シュウシ</t>
    </rPh>
    <rPh sb="5" eb="7">
      <t>ヒリツ</t>
    </rPh>
    <rPh sb="8" eb="12">
      <t>イッパンカイケイ</t>
    </rPh>
    <rPh sb="15" eb="18">
      <t>クリイレキン</t>
    </rPh>
    <rPh sb="21" eb="23">
      <t>ヒリツ</t>
    </rPh>
    <rPh sb="28" eb="30">
      <t>イジョウ</t>
    </rPh>
    <rPh sb="34" eb="38">
      <t>ルイジダンタイ</t>
    </rPh>
    <rPh sb="38" eb="41">
      <t>ヘイキンチ</t>
    </rPh>
    <rPh sb="42" eb="44">
      <t>シタマワ</t>
    </rPh>
    <rPh sb="60" eb="63">
      <t>ジュンリエキ</t>
    </rPh>
    <rPh sb="64" eb="66">
      <t>ケイジョウ</t>
    </rPh>
    <rPh sb="86" eb="88">
      <t>リュウドウ</t>
    </rPh>
    <rPh sb="88" eb="90">
      <t>ヒリツ</t>
    </rPh>
    <rPh sb="158" eb="160">
      <t>キギョウ</t>
    </rPh>
    <rPh sb="160" eb="161">
      <t>サイ</t>
    </rPh>
    <rPh sb="161" eb="163">
      <t>ザンダカ</t>
    </rPh>
    <rPh sb="163" eb="164">
      <t>タイ</t>
    </rPh>
    <rPh sb="164" eb="166">
      <t>ジギョウ</t>
    </rPh>
    <rPh sb="166" eb="168">
      <t>キボ</t>
    </rPh>
    <rPh sb="168" eb="170">
      <t>ヒリツ</t>
    </rPh>
    <rPh sb="171" eb="176">
      <t>ゲスイドウセイビ</t>
    </rPh>
    <rPh sb="177" eb="180">
      <t>セッキョクテキ</t>
    </rPh>
    <rPh sb="181" eb="182">
      <t>オコナ</t>
    </rPh>
    <rPh sb="189" eb="196">
      <t>ルイジダンタイヘイキンチ</t>
    </rPh>
    <rPh sb="198" eb="200">
      <t>オオハバ</t>
    </rPh>
    <rPh sb="201" eb="202">
      <t>タカ</t>
    </rPh>
    <rPh sb="203" eb="205">
      <t>ヒリツ</t>
    </rPh>
    <rPh sb="240" eb="244">
      <t>ニイゴウガワ</t>
    </rPh>
    <rPh sb="244" eb="246">
      <t>ジョウカ</t>
    </rPh>
    <rPh sb="252" eb="254">
      <t>ショリ</t>
    </rPh>
    <rPh sb="261" eb="263">
      <t>オスイ</t>
    </rPh>
    <rPh sb="263" eb="265">
      <t>ショリ</t>
    </rPh>
    <rPh sb="265" eb="267">
      <t>ゲンカ</t>
    </rPh>
    <rPh sb="268" eb="272">
      <t>ルイジダンタイ</t>
    </rPh>
    <rPh sb="276" eb="278">
      <t>シタマワ</t>
    </rPh>
    <rPh sb="285" eb="288">
      <t>シヨウリョウ</t>
    </rPh>
    <rPh sb="288" eb="290">
      <t>タンカ</t>
    </rPh>
    <rPh sb="291" eb="292">
      <t>ヒク</t>
    </rPh>
    <rPh sb="294" eb="296">
      <t>エイキョウ</t>
    </rPh>
    <rPh sb="297" eb="299">
      <t>ケイヒ</t>
    </rPh>
    <rPh sb="299" eb="301">
      <t>カイシュウ</t>
    </rPh>
    <rPh sb="301" eb="302">
      <t>リツ</t>
    </rPh>
    <rPh sb="308" eb="310">
      <t>シタマワ</t>
    </rPh>
    <rPh sb="318" eb="320">
      <t>シセツ</t>
    </rPh>
    <rPh sb="320" eb="322">
      <t>リヨウ</t>
    </rPh>
    <rPh sb="322" eb="323">
      <t>リツ</t>
    </rPh>
    <rPh sb="334" eb="338">
      <t>ニイゴウガワ</t>
    </rPh>
    <rPh sb="338" eb="340">
      <t>ジョウカ</t>
    </rPh>
    <rPh sb="346" eb="348">
      <t>ショリ</t>
    </rPh>
    <rPh sb="355" eb="356">
      <t>アタイ</t>
    </rPh>
    <rPh sb="365" eb="368">
      <t>スイセンカ</t>
    </rPh>
    <rPh sb="368" eb="369">
      <t>リツ</t>
    </rPh>
    <rPh sb="370" eb="374">
      <t>ルイジダンタイ</t>
    </rPh>
    <rPh sb="374" eb="377">
      <t>ヘイキンチ</t>
    </rPh>
    <rPh sb="378" eb="380">
      <t>シタマワ</t>
    </rPh>
    <rPh sb="386" eb="389">
      <t>スイセンカ</t>
    </rPh>
    <rPh sb="389" eb="390">
      <t>リツ</t>
    </rPh>
    <rPh sb="391" eb="392">
      <t>タカ</t>
    </rPh>
    <rPh sb="397" eb="400">
      <t>シヨウリョウ</t>
    </rPh>
    <rPh sb="400" eb="402">
      <t>シュウニュウ</t>
    </rPh>
    <rPh sb="403" eb="405">
      <t>ゾウカ</t>
    </rPh>
    <rPh sb="406" eb="408">
      <t>チョッケツ</t>
    </rPh>
    <rPh sb="415" eb="416">
      <t>ヒ</t>
    </rPh>
    <rPh sb="417" eb="418">
      <t>ツヅ</t>
    </rPh>
    <rPh sb="419" eb="421">
      <t>コベツ</t>
    </rPh>
    <rPh sb="421" eb="423">
      <t>ホウモン</t>
    </rPh>
    <rPh sb="423" eb="424">
      <t>トウ</t>
    </rPh>
    <rPh sb="427" eb="429">
      <t>セツゾク</t>
    </rPh>
    <rPh sb="429" eb="431">
      <t>ソクシン</t>
    </rPh>
    <rPh sb="432" eb="433">
      <t>スス</t>
    </rPh>
    <rPh sb="435" eb="437">
      <t>ヒツヨウ</t>
    </rPh>
    <phoneticPr fontId="4"/>
  </si>
  <si>
    <t>　人口減少による使用料収入の減少、人件費や物価高騰に伴う費用の増加で繰入金に頼った厳しい経営状況となっています。水洗化率向上のための取り組みを強化し、適正な使用料水準への改定を行い経営健全化を図り、持続可能な下水道事業経営に向けて引き続き取り組む必要があります。ストックマネジメント計画などの各種計画に基づき、施設の老朽化に備えた計画的な改築更新を行っていきます。
　また、維持管理フェーズへ移行による職員数の減少、知識・技術継承の空白といった問題などの状況把握を行い、どの人材がどれだけ必要であるかといった将来の推計を見える化し人材確保に努める必要があります。</t>
    <rPh sb="1" eb="5">
      <t>ジンコウゲンショウ</t>
    </rPh>
    <rPh sb="8" eb="13">
      <t>シヨウリョウシュウニュウ</t>
    </rPh>
    <rPh sb="14" eb="16">
      <t>ゲンショウ</t>
    </rPh>
    <rPh sb="17" eb="20">
      <t>ジンケンヒ</t>
    </rPh>
    <rPh sb="21" eb="25">
      <t>ブッカコウトウ</t>
    </rPh>
    <rPh sb="26" eb="27">
      <t>トモナ</t>
    </rPh>
    <rPh sb="28" eb="30">
      <t>ヒヨウ</t>
    </rPh>
    <rPh sb="31" eb="33">
      <t>ゾウカ</t>
    </rPh>
    <rPh sb="34" eb="37">
      <t>クリイレキン</t>
    </rPh>
    <rPh sb="38" eb="39">
      <t>タヨ</t>
    </rPh>
    <rPh sb="41" eb="42">
      <t>キビ</t>
    </rPh>
    <rPh sb="44" eb="48">
      <t>ケイエイジョウキョウ</t>
    </rPh>
    <rPh sb="56" eb="60">
      <t>スイセンカリツ</t>
    </rPh>
    <rPh sb="60" eb="62">
      <t>コウジョウ</t>
    </rPh>
    <rPh sb="66" eb="67">
      <t>ト</t>
    </rPh>
    <rPh sb="68" eb="69">
      <t>ク</t>
    </rPh>
    <rPh sb="71" eb="73">
      <t>キョウカ</t>
    </rPh>
    <rPh sb="75" eb="77">
      <t>テキセイ</t>
    </rPh>
    <rPh sb="78" eb="81">
      <t>シヨウリョウ</t>
    </rPh>
    <rPh sb="81" eb="83">
      <t>スイジュン</t>
    </rPh>
    <rPh sb="85" eb="87">
      <t>カイテイ</t>
    </rPh>
    <rPh sb="88" eb="89">
      <t>オコナ</t>
    </rPh>
    <rPh sb="90" eb="95">
      <t>ケイエイケンゼンカ</t>
    </rPh>
    <rPh sb="96" eb="97">
      <t>ハカ</t>
    </rPh>
    <rPh sb="99" eb="103">
      <t>ジゾクカノウ</t>
    </rPh>
    <rPh sb="104" eb="109">
      <t>ゲスイドウジギョウ</t>
    </rPh>
    <rPh sb="109" eb="111">
      <t>ケイエイ</t>
    </rPh>
    <rPh sb="112" eb="113">
      <t>ム</t>
    </rPh>
    <rPh sb="115" eb="116">
      <t>ヒ</t>
    </rPh>
    <rPh sb="117" eb="118">
      <t>ツヅ</t>
    </rPh>
    <rPh sb="119" eb="120">
      <t>ト</t>
    </rPh>
    <rPh sb="121" eb="122">
      <t>ク</t>
    </rPh>
    <rPh sb="123" eb="125">
      <t>ヒツヨウ</t>
    </rPh>
    <rPh sb="141" eb="143">
      <t>ケイカク</t>
    </rPh>
    <rPh sb="146" eb="150">
      <t>カクシュケイカク</t>
    </rPh>
    <rPh sb="151" eb="152">
      <t>モト</t>
    </rPh>
    <rPh sb="155" eb="157">
      <t>シセツ</t>
    </rPh>
    <rPh sb="158" eb="161">
      <t>ロウキュウカ</t>
    </rPh>
    <rPh sb="162" eb="163">
      <t>ソナ</t>
    </rPh>
    <rPh sb="165" eb="168">
      <t>ケイカクテキ</t>
    </rPh>
    <rPh sb="169" eb="173">
      <t>カイチクコウシン</t>
    </rPh>
    <rPh sb="174" eb="175">
      <t>オコナ</t>
    </rPh>
    <rPh sb="187" eb="191">
      <t>イジカンリ</t>
    </rPh>
    <rPh sb="196" eb="198">
      <t>イコウ</t>
    </rPh>
    <rPh sb="201" eb="204">
      <t>ショクインスウ</t>
    </rPh>
    <rPh sb="205" eb="207">
      <t>ゲンショウ</t>
    </rPh>
    <rPh sb="208" eb="210">
      <t>チシキ</t>
    </rPh>
    <rPh sb="211" eb="213">
      <t>ギジュツ</t>
    </rPh>
    <rPh sb="213" eb="215">
      <t>ケイショウ</t>
    </rPh>
    <rPh sb="216" eb="218">
      <t>クウハク</t>
    </rPh>
    <rPh sb="222" eb="224">
      <t>モンダイ</t>
    </rPh>
    <rPh sb="227" eb="231">
      <t>ジョウキョウハアク</t>
    </rPh>
    <rPh sb="232" eb="233">
      <t>オコナ</t>
    </rPh>
    <rPh sb="260" eb="261">
      <t>ミ</t>
    </rPh>
    <rPh sb="263" eb="264">
      <t>カ</t>
    </rPh>
    <rPh sb="265" eb="269">
      <t>ジンザイカクホ</t>
    </rPh>
    <rPh sb="270" eb="271">
      <t>ツト</t>
    </rPh>
    <rPh sb="273" eb="27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</si>
</sst>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quot;-&quot;">
                  <c:v>0.01</c:v>
                </c:pt>
              </c:numCache>
            </c:numRef>
          </c:val>
          <c:extLst>
            <c:ext xmlns:c16="http://schemas.microsoft.com/office/drawing/2014/chart" uri="{C3380CC4-5D6E-409C-BE32-E72D297353CC}">
              <c16:uniqueId val="{00000000-6C93-4F3C-89A3-35BF029057E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6C93-4F3C-89A3-35BF029057E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8D-40CF-9939-7D2399C2895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A98D-40CF-9939-7D2399C2895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70.09</c:v>
                </c:pt>
                <c:pt idx="1">
                  <c:v>69.069999999999993</c:v>
                </c:pt>
                <c:pt idx="2">
                  <c:v>73.72</c:v>
                </c:pt>
                <c:pt idx="3">
                  <c:v>74.739999999999995</c:v>
                </c:pt>
                <c:pt idx="4">
                  <c:v>75.11</c:v>
                </c:pt>
              </c:numCache>
            </c:numRef>
          </c:val>
          <c:extLst>
            <c:ext xmlns:c16="http://schemas.microsoft.com/office/drawing/2014/chart" uri="{C3380CC4-5D6E-409C-BE32-E72D297353CC}">
              <c16:uniqueId val="{00000000-E042-4067-9008-5F0021869C7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E042-4067-9008-5F0021869C7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98.79</c:v>
                </c:pt>
                <c:pt idx="1">
                  <c:v>93.22</c:v>
                </c:pt>
                <c:pt idx="2">
                  <c:v>103.78</c:v>
                </c:pt>
                <c:pt idx="3">
                  <c:v>105</c:v>
                </c:pt>
                <c:pt idx="4">
                  <c:v>101.93</c:v>
                </c:pt>
              </c:numCache>
            </c:numRef>
          </c:val>
          <c:extLst>
            <c:ext xmlns:c16="http://schemas.microsoft.com/office/drawing/2014/chart" uri="{C3380CC4-5D6E-409C-BE32-E72D297353CC}">
              <c16:uniqueId val="{00000000-E877-4099-B784-98292DFC723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E877-4099-B784-98292DFC723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5.01</c:v>
                </c:pt>
                <c:pt idx="1">
                  <c:v>7.57</c:v>
                </c:pt>
                <c:pt idx="2">
                  <c:v>10.15</c:v>
                </c:pt>
                <c:pt idx="3">
                  <c:v>12.62</c:v>
                </c:pt>
                <c:pt idx="4">
                  <c:v>16.559999999999999</c:v>
                </c:pt>
              </c:numCache>
            </c:numRef>
          </c:val>
          <c:extLst>
            <c:ext xmlns:c16="http://schemas.microsoft.com/office/drawing/2014/chart" uri="{C3380CC4-5D6E-409C-BE32-E72D297353CC}">
              <c16:uniqueId val="{00000000-8F07-4AA8-B020-B379397B6D9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8F07-4AA8-B020-B379397B6D9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77-4862-9524-3FC2DBE9027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7C77-4862-9524-3FC2DBE9027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22.62</c:v>
                </c:pt>
                <c:pt idx="1">
                  <c:v>48.26</c:v>
                </c:pt>
                <c:pt idx="2">
                  <c:v>32.869999999999997</c:v>
                </c:pt>
                <c:pt idx="3">
                  <c:v>15.22</c:v>
                </c:pt>
                <c:pt idx="4" formatCode="#,##0.00;&quot;△&quot;#,##0.00">
                  <c:v>0</c:v>
                </c:pt>
              </c:numCache>
            </c:numRef>
          </c:val>
          <c:extLst>
            <c:ext xmlns:c16="http://schemas.microsoft.com/office/drawing/2014/chart" uri="{C3380CC4-5D6E-409C-BE32-E72D297353CC}">
              <c16:uniqueId val="{00000000-398D-4CF0-B469-EF311F0FAB5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398D-4CF0-B469-EF311F0FAB5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54.56</c:v>
                </c:pt>
                <c:pt idx="1">
                  <c:v>48.39</c:v>
                </c:pt>
                <c:pt idx="2">
                  <c:v>62.19</c:v>
                </c:pt>
                <c:pt idx="3">
                  <c:v>69.47</c:v>
                </c:pt>
                <c:pt idx="4">
                  <c:v>49.89</c:v>
                </c:pt>
              </c:numCache>
            </c:numRef>
          </c:val>
          <c:extLst>
            <c:ext xmlns:c16="http://schemas.microsoft.com/office/drawing/2014/chart" uri="{C3380CC4-5D6E-409C-BE32-E72D297353CC}">
              <c16:uniqueId val="{00000000-FC56-4151-9932-D28D79F711F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FC56-4151-9932-D28D79F711F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3944.16</c:v>
                </c:pt>
                <c:pt idx="1">
                  <c:v>3995.88</c:v>
                </c:pt>
                <c:pt idx="2">
                  <c:v>3787.49</c:v>
                </c:pt>
                <c:pt idx="3">
                  <c:v>3696.01</c:v>
                </c:pt>
                <c:pt idx="4">
                  <c:v>4200.08</c:v>
                </c:pt>
              </c:numCache>
            </c:numRef>
          </c:val>
          <c:extLst>
            <c:ext xmlns:c16="http://schemas.microsoft.com/office/drawing/2014/chart" uri="{C3380CC4-5D6E-409C-BE32-E72D297353CC}">
              <c16:uniqueId val="{00000000-D626-4903-9145-25544DEEE1C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D626-4903-9145-25544DEEE1C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80.92</c:v>
                </c:pt>
                <c:pt idx="1">
                  <c:v>81.84</c:v>
                </c:pt>
                <c:pt idx="2">
                  <c:v>81.22</c:v>
                </c:pt>
                <c:pt idx="3">
                  <c:v>84.87</c:v>
                </c:pt>
                <c:pt idx="4">
                  <c:v>78.069999999999993</c:v>
                </c:pt>
              </c:numCache>
            </c:numRef>
          </c:val>
          <c:extLst>
            <c:ext xmlns:c16="http://schemas.microsoft.com/office/drawing/2014/chart" uri="{C3380CC4-5D6E-409C-BE32-E72D297353CC}">
              <c16:uniqueId val="{00000000-5706-4C5F-8A01-5096245FAD1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5706-4C5F-8A01-5096245FAD1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164.51</c:v>
                </c:pt>
                <c:pt idx="1">
                  <c:v>158.1</c:v>
                </c:pt>
                <c:pt idx="2">
                  <c:v>159.41</c:v>
                </c:pt>
                <c:pt idx="3">
                  <c:v>152.94999999999999</c:v>
                </c:pt>
                <c:pt idx="4">
                  <c:v>166.38</c:v>
                </c:pt>
              </c:numCache>
            </c:numRef>
          </c:val>
          <c:extLst>
            <c:ext xmlns:c16="http://schemas.microsoft.com/office/drawing/2014/chart" uri="{C3380CC4-5D6E-409C-BE32-E72D297353CC}">
              <c16:uniqueId val="{00000000-93E9-479A-89DB-9EC72422F0E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93E9-479A-89DB-9EC72422F0E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42" zoomScale="85" zoomScaleNormal="85" workbookViewId="0">
      <selection activeCell="BL66" sqref="BL66:BZ82"/>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新潟県　阿賀野市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39165</v>
      </c>
      <c r="AM8" s="41"/>
      <c r="AN8" s="41"/>
      <c r="AO8" s="41"/>
      <c r="AP8" s="41"/>
      <c r="AQ8" s="41"/>
      <c r="AR8" s="41"/>
      <c r="AS8" s="41"/>
      <c r="AT8" s="34">
        <f>データ!T6</f>
        <v>192.74</v>
      </c>
      <c r="AU8" s="34"/>
      <c r="AV8" s="34"/>
      <c r="AW8" s="34"/>
      <c r="AX8" s="34"/>
      <c r="AY8" s="34"/>
      <c r="AZ8" s="34"/>
      <c r="BA8" s="34"/>
      <c r="BB8" s="34">
        <f>データ!U6</f>
        <v>203.2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56.03</v>
      </c>
      <c r="J10" s="34"/>
      <c r="K10" s="34"/>
      <c r="L10" s="34"/>
      <c r="M10" s="34"/>
      <c r="N10" s="34"/>
      <c r="O10" s="34"/>
      <c r="P10" s="34">
        <f>データ!P6</f>
        <v>35.840000000000003</v>
      </c>
      <c r="Q10" s="34"/>
      <c r="R10" s="34"/>
      <c r="S10" s="34"/>
      <c r="T10" s="34"/>
      <c r="U10" s="34"/>
      <c r="V10" s="34"/>
      <c r="W10" s="34">
        <f>データ!Q6</f>
        <v>97.7</v>
      </c>
      <c r="X10" s="34"/>
      <c r="Y10" s="34"/>
      <c r="Z10" s="34"/>
      <c r="AA10" s="34"/>
      <c r="AB10" s="34"/>
      <c r="AC10" s="34"/>
      <c r="AD10" s="41">
        <f>データ!R6</f>
        <v>2640</v>
      </c>
      <c r="AE10" s="41"/>
      <c r="AF10" s="41"/>
      <c r="AG10" s="41"/>
      <c r="AH10" s="41"/>
      <c r="AI10" s="41"/>
      <c r="AJ10" s="41"/>
      <c r="AK10" s="2"/>
      <c r="AL10" s="41">
        <f>データ!V6</f>
        <v>13940</v>
      </c>
      <c r="AM10" s="41"/>
      <c r="AN10" s="41"/>
      <c r="AO10" s="41"/>
      <c r="AP10" s="41"/>
      <c r="AQ10" s="41"/>
      <c r="AR10" s="41"/>
      <c r="AS10" s="41"/>
      <c r="AT10" s="34">
        <f>データ!W6</f>
        <v>7.32</v>
      </c>
      <c r="AU10" s="34"/>
      <c r="AV10" s="34"/>
      <c r="AW10" s="34"/>
      <c r="AX10" s="34"/>
      <c r="AY10" s="34"/>
      <c r="AZ10" s="34"/>
      <c r="BA10" s="34"/>
      <c r="BB10" s="34">
        <f>データ!X6</f>
        <v>1904.37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116</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cV/rAcotn1rj7N4GoxmMUWw3IaOUCunGrzG6/46A8Nvx2ZmEAgpzBrejQdGhXeiOLTlb/PPr5ZBBuy95bjnmag==" saltValue="gUAr0PXlgLzzU4L2HzESb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152234</v>
      </c>
      <c r="D6" s="19">
        <f t="shared" si="3"/>
        <v>46</v>
      </c>
      <c r="E6" s="19">
        <f t="shared" si="3"/>
        <v>17</v>
      </c>
      <c r="F6" s="19">
        <f t="shared" si="3"/>
        <v>4</v>
      </c>
      <c r="G6" s="19">
        <f t="shared" si="3"/>
        <v>0</v>
      </c>
      <c r="H6" s="19" t="str">
        <f t="shared" si="3"/>
        <v>新潟県　阿賀野市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56.03</v>
      </c>
      <c r="P6" s="20">
        <f t="shared" si="3"/>
        <v>35.840000000000003</v>
      </c>
      <c r="Q6" s="20">
        <f t="shared" si="3"/>
        <v>97.7</v>
      </c>
      <c r="R6" s="20">
        <f t="shared" si="3"/>
        <v>2640</v>
      </c>
      <c r="S6" s="20">
        <f t="shared" si="3"/>
        <v>39165</v>
      </c>
      <c r="T6" s="20">
        <f t="shared" si="3"/>
        <v>192.74</v>
      </c>
      <c r="U6" s="20">
        <f t="shared" si="3"/>
        <v>203.2</v>
      </c>
      <c r="V6" s="20">
        <f t="shared" si="3"/>
        <v>13940</v>
      </c>
      <c r="W6" s="20">
        <f t="shared" si="3"/>
        <v>7.32</v>
      </c>
      <c r="X6" s="20">
        <f t="shared" si="3"/>
        <v>1904.37</v>
      </c>
      <c r="Y6" s="21">
        <f>IF(Y7="",NA(),Y7)</f>
        <v>98.79</v>
      </c>
      <c r="Z6" s="21">
        <f t="shared" ref="Z6:AH6" si="4">IF(Z7="",NA(),Z7)</f>
        <v>93.22</v>
      </c>
      <c r="AA6" s="21">
        <f t="shared" si="4"/>
        <v>103.78</v>
      </c>
      <c r="AB6" s="21">
        <f t="shared" si="4"/>
        <v>105</v>
      </c>
      <c r="AC6" s="21">
        <f t="shared" si="4"/>
        <v>101.93</v>
      </c>
      <c r="AD6" s="21">
        <f t="shared" si="4"/>
        <v>105.78</v>
      </c>
      <c r="AE6" s="21">
        <f t="shared" si="4"/>
        <v>106.09</v>
      </c>
      <c r="AF6" s="21">
        <f t="shared" si="4"/>
        <v>106.44</v>
      </c>
      <c r="AG6" s="21">
        <f t="shared" si="4"/>
        <v>107.11</v>
      </c>
      <c r="AH6" s="21">
        <f t="shared" si="4"/>
        <v>106.38</v>
      </c>
      <c r="AI6" s="20" t="str">
        <f>IF(AI7="","",IF(AI7="-","【-】","【"&amp;SUBSTITUTE(TEXT(AI7,"#,##0.00"),"-","△")&amp;"】"))</f>
        <v>【105.07】</v>
      </c>
      <c r="AJ6" s="21">
        <f>IF(AJ7="",NA(),AJ7)</f>
        <v>22.62</v>
      </c>
      <c r="AK6" s="21">
        <f t="shared" ref="AK6:AS6" si="5">IF(AK7="",NA(),AK7)</f>
        <v>48.26</v>
      </c>
      <c r="AL6" s="21">
        <f t="shared" si="5"/>
        <v>32.869999999999997</v>
      </c>
      <c r="AM6" s="21">
        <f t="shared" si="5"/>
        <v>15.22</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54.56</v>
      </c>
      <c r="AV6" s="21">
        <f t="shared" ref="AV6:BD6" si="6">IF(AV7="",NA(),AV7)</f>
        <v>48.39</v>
      </c>
      <c r="AW6" s="21">
        <f t="shared" si="6"/>
        <v>62.19</v>
      </c>
      <c r="AX6" s="21">
        <f t="shared" si="6"/>
        <v>69.47</v>
      </c>
      <c r="AY6" s="21">
        <f t="shared" si="6"/>
        <v>49.89</v>
      </c>
      <c r="AZ6" s="21">
        <f t="shared" si="6"/>
        <v>44.24</v>
      </c>
      <c r="BA6" s="21">
        <f t="shared" si="6"/>
        <v>43.07</v>
      </c>
      <c r="BB6" s="21">
        <f t="shared" si="6"/>
        <v>45.42</v>
      </c>
      <c r="BC6" s="21">
        <f t="shared" si="6"/>
        <v>50.63</v>
      </c>
      <c r="BD6" s="21">
        <f t="shared" si="6"/>
        <v>53.28</v>
      </c>
      <c r="BE6" s="20" t="str">
        <f>IF(BE7="","",IF(BE7="-","【-】","【"&amp;SUBSTITUTE(TEXT(BE7,"#,##0.00"),"-","△")&amp;"】"))</f>
        <v>【50.90】</v>
      </c>
      <c r="BF6" s="21">
        <f>IF(BF7="",NA(),BF7)</f>
        <v>3944.16</v>
      </c>
      <c r="BG6" s="21">
        <f t="shared" ref="BG6:BO6" si="7">IF(BG7="",NA(),BG7)</f>
        <v>3995.88</v>
      </c>
      <c r="BH6" s="21">
        <f t="shared" si="7"/>
        <v>3787.49</v>
      </c>
      <c r="BI6" s="21">
        <f t="shared" si="7"/>
        <v>3696.01</v>
      </c>
      <c r="BJ6" s="21">
        <f t="shared" si="7"/>
        <v>4200.08</v>
      </c>
      <c r="BK6" s="21">
        <f t="shared" si="7"/>
        <v>1258.43</v>
      </c>
      <c r="BL6" s="21">
        <f t="shared" si="7"/>
        <v>1163.75</v>
      </c>
      <c r="BM6" s="21">
        <f t="shared" si="7"/>
        <v>1195.47</v>
      </c>
      <c r="BN6" s="21">
        <f t="shared" si="7"/>
        <v>1168.69</v>
      </c>
      <c r="BO6" s="21">
        <f t="shared" si="7"/>
        <v>1142.44</v>
      </c>
      <c r="BP6" s="20" t="str">
        <f>IF(BP7="","",IF(BP7="-","【-】","【"&amp;SUBSTITUTE(TEXT(BP7,"#,##0.00"),"-","△")&amp;"】"))</f>
        <v>【1,099.15】</v>
      </c>
      <c r="BQ6" s="21">
        <f>IF(BQ7="",NA(),BQ7)</f>
        <v>80.92</v>
      </c>
      <c r="BR6" s="21">
        <f t="shared" ref="BR6:BZ6" si="8">IF(BR7="",NA(),BR7)</f>
        <v>81.84</v>
      </c>
      <c r="BS6" s="21">
        <f t="shared" si="8"/>
        <v>81.22</v>
      </c>
      <c r="BT6" s="21">
        <f t="shared" si="8"/>
        <v>84.87</v>
      </c>
      <c r="BU6" s="21">
        <f t="shared" si="8"/>
        <v>78.069999999999993</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164.51</v>
      </c>
      <c r="CC6" s="21">
        <f t="shared" ref="CC6:CK6" si="9">IF(CC7="",NA(),CC7)</f>
        <v>158.1</v>
      </c>
      <c r="CD6" s="21">
        <f t="shared" si="9"/>
        <v>159.41</v>
      </c>
      <c r="CE6" s="21">
        <f t="shared" si="9"/>
        <v>152.94999999999999</v>
      </c>
      <c r="CF6" s="21">
        <f t="shared" si="9"/>
        <v>166.38</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70.09</v>
      </c>
      <c r="CY6" s="21">
        <f t="shared" ref="CY6:DG6" si="11">IF(CY7="",NA(),CY7)</f>
        <v>69.069999999999993</v>
      </c>
      <c r="CZ6" s="21">
        <f t="shared" si="11"/>
        <v>73.72</v>
      </c>
      <c r="DA6" s="21">
        <f t="shared" si="11"/>
        <v>74.739999999999995</v>
      </c>
      <c r="DB6" s="21">
        <f t="shared" si="11"/>
        <v>75.11</v>
      </c>
      <c r="DC6" s="21">
        <f t="shared" si="11"/>
        <v>84.19</v>
      </c>
      <c r="DD6" s="21">
        <f t="shared" si="11"/>
        <v>84.34</v>
      </c>
      <c r="DE6" s="21">
        <f t="shared" si="11"/>
        <v>84.34</v>
      </c>
      <c r="DF6" s="21">
        <f t="shared" si="11"/>
        <v>84.73</v>
      </c>
      <c r="DG6" s="21">
        <f t="shared" si="11"/>
        <v>84.21</v>
      </c>
      <c r="DH6" s="20" t="str">
        <f>IF(DH7="","",IF(DH7="-","【-】","【"&amp;SUBSTITUTE(TEXT(DH7,"#,##0.00"),"-","△")&amp;"】"))</f>
        <v>【86.31】</v>
      </c>
      <c r="DI6" s="21">
        <f>IF(DI7="",NA(),DI7)</f>
        <v>5.01</v>
      </c>
      <c r="DJ6" s="21">
        <f t="shared" ref="DJ6:DR6" si="12">IF(DJ7="",NA(),DJ7)</f>
        <v>7.57</v>
      </c>
      <c r="DK6" s="21">
        <f t="shared" si="12"/>
        <v>10.15</v>
      </c>
      <c r="DL6" s="21">
        <f t="shared" si="12"/>
        <v>12.62</v>
      </c>
      <c r="DM6" s="21">
        <f t="shared" si="12"/>
        <v>16.559999999999999</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1">
        <f t="shared" si="14"/>
        <v>0.01</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152234</v>
      </c>
      <c r="D7" s="23">
        <v>46</v>
      </c>
      <c r="E7" s="23">
        <v>17</v>
      </c>
      <c r="F7" s="23">
        <v>4</v>
      </c>
      <c r="G7" s="23">
        <v>0</v>
      </c>
      <c r="H7" s="23" t="s">
        <v>96</v>
      </c>
      <c r="I7" s="23" t="s">
        <v>97</v>
      </c>
      <c r="J7" s="23" t="s">
        <v>98</v>
      </c>
      <c r="K7" s="23" t="s">
        <v>99</v>
      </c>
      <c r="L7" s="23" t="s">
        <v>100</v>
      </c>
      <c r="M7" s="23" t="s">
        <v>101</v>
      </c>
      <c r="N7" s="24" t="s">
        <v>102</v>
      </c>
      <c r="O7" s="24">
        <v>56.03</v>
      </c>
      <c r="P7" s="24">
        <v>35.840000000000003</v>
      </c>
      <c r="Q7" s="24">
        <v>97.7</v>
      </c>
      <c r="R7" s="24">
        <v>2640</v>
      </c>
      <c r="S7" s="24">
        <v>39165</v>
      </c>
      <c r="T7" s="24">
        <v>192.74</v>
      </c>
      <c r="U7" s="24">
        <v>203.2</v>
      </c>
      <c r="V7" s="24">
        <v>13940</v>
      </c>
      <c r="W7" s="24">
        <v>7.32</v>
      </c>
      <c r="X7" s="24">
        <v>1904.37</v>
      </c>
      <c r="Y7" s="24">
        <v>98.79</v>
      </c>
      <c r="Z7" s="24">
        <v>93.22</v>
      </c>
      <c r="AA7" s="24">
        <v>103.78</v>
      </c>
      <c r="AB7" s="24">
        <v>105</v>
      </c>
      <c r="AC7" s="24">
        <v>101.93</v>
      </c>
      <c r="AD7" s="24">
        <v>105.78</v>
      </c>
      <c r="AE7" s="24">
        <v>106.09</v>
      </c>
      <c r="AF7" s="24">
        <v>106.44</v>
      </c>
      <c r="AG7" s="24">
        <v>107.11</v>
      </c>
      <c r="AH7" s="24">
        <v>106.38</v>
      </c>
      <c r="AI7" s="24">
        <v>105.07</v>
      </c>
      <c r="AJ7" s="24">
        <v>22.62</v>
      </c>
      <c r="AK7" s="24">
        <v>48.26</v>
      </c>
      <c r="AL7" s="24">
        <v>32.869999999999997</v>
      </c>
      <c r="AM7" s="24">
        <v>15.22</v>
      </c>
      <c r="AN7" s="24">
        <v>0</v>
      </c>
      <c r="AO7" s="24">
        <v>63.96</v>
      </c>
      <c r="AP7" s="24">
        <v>69.42</v>
      </c>
      <c r="AQ7" s="24">
        <v>72.86</v>
      </c>
      <c r="AR7" s="24">
        <v>69.540000000000006</v>
      </c>
      <c r="AS7" s="24">
        <v>70.63</v>
      </c>
      <c r="AT7" s="24">
        <v>63.54</v>
      </c>
      <c r="AU7" s="24">
        <v>54.56</v>
      </c>
      <c r="AV7" s="24">
        <v>48.39</v>
      </c>
      <c r="AW7" s="24">
        <v>62.19</v>
      </c>
      <c r="AX7" s="24">
        <v>69.47</v>
      </c>
      <c r="AY7" s="24">
        <v>49.89</v>
      </c>
      <c r="AZ7" s="24">
        <v>44.24</v>
      </c>
      <c r="BA7" s="24">
        <v>43.07</v>
      </c>
      <c r="BB7" s="24">
        <v>45.42</v>
      </c>
      <c r="BC7" s="24">
        <v>50.63</v>
      </c>
      <c r="BD7" s="24">
        <v>53.28</v>
      </c>
      <c r="BE7" s="24">
        <v>50.9</v>
      </c>
      <c r="BF7" s="24">
        <v>3944.16</v>
      </c>
      <c r="BG7" s="24">
        <v>3995.88</v>
      </c>
      <c r="BH7" s="24">
        <v>3787.49</v>
      </c>
      <c r="BI7" s="24">
        <v>3696.01</v>
      </c>
      <c r="BJ7" s="24">
        <v>4200.08</v>
      </c>
      <c r="BK7" s="24">
        <v>1258.43</v>
      </c>
      <c r="BL7" s="24">
        <v>1163.75</v>
      </c>
      <c r="BM7" s="24">
        <v>1195.47</v>
      </c>
      <c r="BN7" s="24">
        <v>1168.69</v>
      </c>
      <c r="BO7" s="24">
        <v>1142.44</v>
      </c>
      <c r="BP7" s="24">
        <v>1099.1500000000001</v>
      </c>
      <c r="BQ7" s="24">
        <v>80.92</v>
      </c>
      <c r="BR7" s="24">
        <v>81.84</v>
      </c>
      <c r="BS7" s="24">
        <v>81.22</v>
      </c>
      <c r="BT7" s="24">
        <v>84.87</v>
      </c>
      <c r="BU7" s="24">
        <v>78.069999999999993</v>
      </c>
      <c r="BV7" s="24">
        <v>73.36</v>
      </c>
      <c r="BW7" s="24">
        <v>72.599999999999994</v>
      </c>
      <c r="BX7" s="24">
        <v>69.430000000000007</v>
      </c>
      <c r="BY7" s="24">
        <v>70.709999999999994</v>
      </c>
      <c r="BZ7" s="24">
        <v>66.63</v>
      </c>
      <c r="CA7" s="24">
        <v>72.92</v>
      </c>
      <c r="CB7" s="24">
        <v>164.51</v>
      </c>
      <c r="CC7" s="24">
        <v>158.1</v>
      </c>
      <c r="CD7" s="24">
        <v>159.41</v>
      </c>
      <c r="CE7" s="24">
        <v>152.94999999999999</v>
      </c>
      <c r="CF7" s="24">
        <v>166.38</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70.09</v>
      </c>
      <c r="CY7" s="24">
        <v>69.069999999999993</v>
      </c>
      <c r="CZ7" s="24">
        <v>73.72</v>
      </c>
      <c r="DA7" s="24">
        <v>74.739999999999995</v>
      </c>
      <c r="DB7" s="24">
        <v>75.11</v>
      </c>
      <c r="DC7" s="24">
        <v>84.19</v>
      </c>
      <c r="DD7" s="24">
        <v>84.34</v>
      </c>
      <c r="DE7" s="24">
        <v>84.34</v>
      </c>
      <c r="DF7" s="24">
        <v>84.73</v>
      </c>
      <c r="DG7" s="24">
        <v>84.21</v>
      </c>
      <c r="DH7" s="24">
        <v>86.31</v>
      </c>
      <c r="DI7" s="24">
        <v>5.01</v>
      </c>
      <c r="DJ7" s="24">
        <v>7.57</v>
      </c>
      <c r="DK7" s="24">
        <v>10.15</v>
      </c>
      <c r="DL7" s="24">
        <v>12.62</v>
      </c>
      <c r="DM7" s="24">
        <v>16.559999999999999</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0.01</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turumaki tomokazu</dc:creator>
  <cp:lastModifiedBy>新潟県</cp:lastModifiedBy>
  <cp:lastPrinted>2026-02-18T00:18:47Z</cp:lastPrinted>
  <dcterms:created xsi:type="dcterms:W3CDTF">2026-01-27T00:40:30Z</dcterms:created>
  <dcterms:modified xsi:type="dcterms:W3CDTF">2026-02-19T23:51:56Z</dcterms:modified>
</cp:coreProperties>
</file>