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Soumusyo\202101300000\share\03_財政班　理財担当\20010 公営企業決算統計\R6決算統計        (R7実施)\61_経営比較分析表※１月中旬～\080113_公営企業に係る経営比較分析表（令和６年度決算）の分析等について（依頼）\04_確認作業\03_団体への確認\栗山\法適用△確認あり\17佐渡市△26日（木）正午まで\"/>
    </mc:Choice>
  </mc:AlternateContent>
  <xr:revisionPtr revIDLastSave="0" documentId="13_ncr:1_{FFBC22A4-3152-49E6-B065-ADD2F8937614}" xr6:coauthVersionLast="47" xr6:coauthVersionMax="47" xr10:uidLastSave="{00000000-0000-0000-0000-000000000000}"/>
  <workbookProtection workbookAlgorithmName="SHA-512" workbookHashValue="54okD4N872yJ3gGyx7fIP57fVCvOT2JmrfJTWXdghlzFeK5gKoi/vMlEqAjuWCY0vzXdxI6fCd4zQxATmoUvjg==" workbookSaltValue="zdHuXi26bbkNAtki+6tuXg==" workbookSpinCount="100000" lockStructure="1"/>
  <bookViews>
    <workbookView xWindow="28680" yWindow="309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F85" i="4"/>
  <c r="E85"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<sst xmlns="http://schemas.openxmlformats.org/spreadsheetml/2006/main" count="231" uniqueCount="115">
  <si>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</si>
  <si>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</si>
  <si>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</si>
  <si>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</si>
  <si>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</si>
  <si>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</si>
  <si>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</si>
  <si>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</si>
  <si>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</si>
  <si>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</si>
  <si>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</si>
  <si>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</si>
  <si>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</si>
  <si>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</si>
  <si>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</si>
  <si>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</si>
  <si>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</si>
  <si>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</si>
  <si>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</si>
  <si>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</si>
  <si>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</si>
  <si>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</si>
  <si>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</si>
  <si>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</si>
  <si>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</si>
  <si>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</si>
  <si>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</si>
  <si>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</si>
  <si>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</si>
  <si>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</si>
  <si>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</si>
  <si>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</si>
  <si>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</si>
  <si>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</si>
  <si>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</si>
  <si>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</si>
  <si>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</si>
  <si>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</si>
  <si>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</si>
  <si>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</si>
  <si>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</si>
  <si>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</si>
  <si>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</si>
  <si>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</si>
  <si>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</si>
  <si>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</si>
  <si>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</si>
  <si>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</si>
  <si>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</si>
  <si>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</si>
  <si>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</si>
  <si>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</si>
  <si>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</si>
  <si>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</si>
  <si>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</si>
  <si>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</si>
  <si>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</si>
  <si>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</si>
  <si>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</si>
  <si>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</si>
  <si>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</si>
  <si>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</si>
  <si>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</si>
  <si>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</si>
  <si>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</si>
  <si>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</si>
  <si>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</si>
  <si>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</si>
  <si>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</si>
  <si>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</si>
  <si>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</si>
  <si>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</si>
  <si>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</si>
  <si>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</si>
  <si>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</si>
  <si>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</si>
  <si>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</si>
  <si>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</si>
  <si>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</si>
  <si>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</si>
  <si>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</si>
  <si>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</si>
  <si>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</si>
  <si>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</si>
  <si>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</si>
  <si>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</si>
  <si>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</si>
  <si>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</si>
  <si>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</si>
  <si>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</si>
  <si>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</si>
  <si>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</si>
  <si>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</si>
  <si>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</si>
  <si>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</si>
  <si>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</si>
  <si>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佐渡市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</si>
  <si>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</si>
  <si>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</si>
  <si>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</si>
  <si>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</si>
  <si>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</si>
  <si>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</si>
  <si>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</si>
  <si>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</si>
  <si>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</si>
  <si>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</si>
  <si>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</si>
  <si>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</si>
  <si>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</si>
  <si>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</si>
  <si>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</si>
  <si>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①経常収支比率は100％未満となりましたが、②累積欠損金は生じていないため経営状態は健全といえます。
③流動比率は100％を上回っており資金的な余裕がある状態です。また、事業規模が小さいため、指標の変動幅が大きくなりやすい傾向があります。
④令和4年度から企業債残高対事業規模比率が大きく低下したのは、一般会計が負担する額を反映したためです。なお、近年は機械設備等の更新工事を実施しているため、企業債残高は横ばい状態となっています。
⑤経費回収率は、類似団体平均よりも高い状況にありますが、50％未満となっています。これは、収益に占める一般会計繰入金の割合が高く、費用を賄えるだけの料金収入を確保できていない状況を示しており、施設の維持管理や将来の更新費用に充てる財源の見通しが厳しい状況にあることを示しています。安定した収入確保のため、令和8年度及び令和10年度の2段階で料金改定を実施することを決定しました。
⑥汚水処理原価は昨年度よりも上昇し、類似団体平均よりも高額となっており、施設の維持管理費の削減に向けた取組みが必要です。
⑦施設利用率は類似団体平均よりも低く、今後の大幅な上昇も見込めないことから、必要に応じて施設規模の見直しが必要です。
⑧水洗化率は同規模の平均を下回っており、安定的な経営維持のためにも、更なる向上に向けた取組みが必要です。</t>
    <rPh sb="12" eb="14">
      <t>ミマン</t>
    </rPh>
    <rPh sb="248" eb="250">
      <t>ミマン</t>
    </rPh>
    <rPh sb="421" eb="423">
      <t>ジョウショウ</t>
    </rPh>
    <phoneticPr fontId="4"/>
  </si>
  <si>
    <t>①有形固定資産減価償却率は会計移行時の資産計上処理の影響で平均より低くなっていますが、耐用年数を超えた機械設備等で更新を実施している資産もあります。
※法適用時の償却資産については、資産取得時から減価償却が行われてきたものとして算定した資産の帳簿価格（帳簿原価－減価償却累計相当額）をもって法適用時の取得価格とする。
・・・・・・・・・・・・・総務省Ｑ＆Ａ
②③管渠については当面は更新の必要はありませんが、最も古い松ヶ崎地区においては40年超の管渠も存在しています。
　今後は、施設及び管渠の老朽化に備え、機能保全計画に基づく計画的な更新を行っていく必要があります。</t>
    <rPh sb="57" eb="59">
      <t>コウシン</t>
    </rPh>
    <rPh sb="60" eb="62">
      <t>ジッシ</t>
    </rPh>
    <rPh sb="204" eb="205">
      <t>モット</t>
    </rPh>
    <rPh sb="206" eb="207">
      <t>フル</t>
    </rPh>
    <rPh sb="220" eb="222">
      <t>ネンチョウ</t>
    </rPh>
    <rPh sb="223" eb="225">
      <t>カンキョ</t>
    </rPh>
    <rPh sb="226" eb="228">
      <t>ソンザイ</t>
    </rPh>
    <phoneticPr fontId="4"/>
  </si>
  <si>
    <t>令和２年４月１日より企業会計へ移行しました。
　漁業集落排水事業では、姫津・達者地区、松ヶ崎地区、沢崎地区、江積・田野浦地区、亀脇地区の５地区を運営しています。
　今後の見通しとしては、人口減少により排水処理量が減少していくことが想定されます。
　今後の改善に向けた取組みとしては、施設の老朽化に伴う更新需要の増大に対して、機能保全計画により計画的・効率的な施設更新を図ることで費用を抑制します。また、近年の労務単価上昇や物価高騰により費用が増加していることから、必要な収入を確保するための料金改定を実施し、あわせて水洗化率の向上による収益の増加対策に取り組むなど、令和５年３月に改定した経営戦略に基づいて、下水道事業の健全経営に努めながら安定した汚水処理サービスの提供を目指します。
　なお、健全な事業経営のためには、人事異動による配置転換で混乱しないように施設の維持管理だけでなく、公営企業会計に精通した職員の育成を図っていく必要があります。</t>
    <rPh sb="85" eb="87">
      <t>ミトオ</t>
    </rPh>
    <rPh sb="141" eb="143">
      <t>シセツ</t>
    </rPh>
    <rPh sb="144" eb="147">
      <t>ロウキュウカ</t>
    </rPh>
    <rPh sb="148" eb="149">
      <t>トモナ</t>
    </rPh>
    <rPh sb="150" eb="154">
      <t>コウシンジュヨウ</t>
    </rPh>
    <rPh sb="155" eb="157">
      <t>ゾウダイ</t>
    </rPh>
    <rPh sb="158" eb="159">
      <t>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</si>
</sst>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0.21</c:v>
                </c:pt>
                <c:pt idx="3">
                  <c:v>0</c:v>
                </c:pt>
                <c:pt idx="4">
                  <c:v>0</c:v>
                </c:pt>
              </c:numCache>
            </c:numRef>
          </c:val>
          <c:extLst>
            <c:ext xmlns:c16="http://schemas.microsoft.com/office/drawing/2014/chart" uri="{C3380CC4-5D6E-409C-BE32-E72D297353CC}">
              <c16:uniqueId val="{00000000-E40F-48B1-91EA-1ACAD741874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0.01</c:v>
                </c:pt>
                <c:pt idx="1">
                  <c:v>0</c:v>
                </c:pt>
                <c:pt idx="2" formatCode="#,##0.00;&quot;△&quot;#,##0.00;&quot;-&quot;">
                  <c:v>0.02</c:v>
                </c:pt>
                <c:pt idx="3">
                  <c:v>0</c:v>
                </c:pt>
                <c:pt idx="4">
                  <c:v>0</c:v>
                </c:pt>
              </c:numCache>
            </c:numRef>
          </c:val>
          <c:smooth val="0"/>
          <c:extLst>
            <c:ext xmlns:c16="http://schemas.microsoft.com/office/drawing/2014/chart" uri="{C3380CC4-5D6E-409C-BE32-E72D297353CC}">
              <c16:uniqueId val="{00000001-E40F-48B1-91EA-1ACAD741874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18.47</c:v>
                </c:pt>
                <c:pt idx="1">
                  <c:v>20.170000000000002</c:v>
                </c:pt>
                <c:pt idx="2">
                  <c:v>16.38</c:v>
                </c:pt>
                <c:pt idx="3">
                  <c:v>17.62</c:v>
                </c:pt>
                <c:pt idx="4">
                  <c:v>16.59</c:v>
                </c:pt>
              </c:numCache>
            </c:numRef>
          </c:val>
          <c:extLst>
            <c:ext xmlns:c16="http://schemas.microsoft.com/office/drawing/2014/chart" uri="{C3380CC4-5D6E-409C-BE32-E72D297353CC}">
              <c16:uniqueId val="{00000000-E122-4206-901D-CB0BBB0BE07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40.29</c:v>
                </c:pt>
                <c:pt idx="1">
                  <c:v>40.11</c:v>
                </c:pt>
                <c:pt idx="2">
                  <c:v>37.67</c:v>
                </c:pt>
                <c:pt idx="3">
                  <c:v>30.99</c:v>
                </c:pt>
                <c:pt idx="4">
                  <c:v>32.82</c:v>
                </c:pt>
              </c:numCache>
            </c:numRef>
          </c:val>
          <c:smooth val="0"/>
          <c:extLst>
            <c:ext xmlns:c16="http://schemas.microsoft.com/office/drawing/2014/chart" uri="{C3380CC4-5D6E-409C-BE32-E72D297353CC}">
              <c16:uniqueId val="{00000001-E122-4206-901D-CB0BBB0BE07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78.16</c:v>
                </c:pt>
                <c:pt idx="1">
                  <c:v>79.08</c:v>
                </c:pt>
                <c:pt idx="2">
                  <c:v>79.78</c:v>
                </c:pt>
                <c:pt idx="3">
                  <c:v>79</c:v>
                </c:pt>
                <c:pt idx="4">
                  <c:v>79.48</c:v>
                </c:pt>
              </c:numCache>
            </c:numRef>
          </c:val>
          <c:extLst>
            <c:ext xmlns:c16="http://schemas.microsoft.com/office/drawing/2014/chart" uri="{C3380CC4-5D6E-409C-BE32-E72D297353CC}">
              <c16:uniqueId val="{00000000-DF0B-44FD-8C99-0BABDDF4DBE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87.49</c:v>
                </c:pt>
                <c:pt idx="1">
                  <c:v>87.61</c:v>
                </c:pt>
                <c:pt idx="2">
                  <c:v>87.94</c:v>
                </c:pt>
                <c:pt idx="3">
                  <c:v>85.45</c:v>
                </c:pt>
                <c:pt idx="4">
                  <c:v>85.76</c:v>
                </c:pt>
              </c:numCache>
            </c:numRef>
          </c:val>
          <c:smooth val="0"/>
          <c:extLst>
            <c:ext xmlns:c16="http://schemas.microsoft.com/office/drawing/2014/chart" uri="{C3380CC4-5D6E-409C-BE32-E72D297353CC}">
              <c16:uniqueId val="{00000001-DF0B-44FD-8C99-0BABDDF4DBE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102.85</c:v>
                </c:pt>
                <c:pt idx="1">
                  <c:v>100.96</c:v>
                </c:pt>
                <c:pt idx="2">
                  <c:v>101.71</c:v>
                </c:pt>
                <c:pt idx="3">
                  <c:v>100.94</c:v>
                </c:pt>
                <c:pt idx="4">
                  <c:v>99.55</c:v>
                </c:pt>
              </c:numCache>
            </c:numRef>
          </c:val>
          <c:extLst>
            <c:ext xmlns:c16="http://schemas.microsoft.com/office/drawing/2014/chart" uri="{C3380CC4-5D6E-409C-BE32-E72D297353CC}">
              <c16:uniqueId val="{00000000-655A-4EC1-A1A4-790EBE470E5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95.71</c:v>
                </c:pt>
                <c:pt idx="1">
                  <c:v>96.59</c:v>
                </c:pt>
                <c:pt idx="2">
                  <c:v>96.86</c:v>
                </c:pt>
                <c:pt idx="3">
                  <c:v>97.07</c:v>
                </c:pt>
                <c:pt idx="4">
                  <c:v>99.54</c:v>
                </c:pt>
              </c:numCache>
            </c:numRef>
          </c:val>
          <c:smooth val="0"/>
          <c:extLst>
            <c:ext xmlns:c16="http://schemas.microsoft.com/office/drawing/2014/chart" uri="{C3380CC4-5D6E-409C-BE32-E72D297353CC}">
              <c16:uniqueId val="{00000001-655A-4EC1-A1A4-790EBE470E5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4.92</c:v>
                </c:pt>
                <c:pt idx="1">
                  <c:v>9.26</c:v>
                </c:pt>
                <c:pt idx="2">
                  <c:v>12.8</c:v>
                </c:pt>
                <c:pt idx="3">
                  <c:v>15.97</c:v>
                </c:pt>
                <c:pt idx="4">
                  <c:v>19.32</c:v>
                </c:pt>
              </c:numCache>
            </c:numRef>
          </c:val>
          <c:extLst>
            <c:ext xmlns:c16="http://schemas.microsoft.com/office/drawing/2014/chart" uri="{C3380CC4-5D6E-409C-BE32-E72D297353CC}">
              <c16:uniqueId val="{00000000-F0DA-4EEF-9F58-90EC620C659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29.9</c:v>
                </c:pt>
                <c:pt idx="1">
                  <c:v>32.58</c:v>
                </c:pt>
                <c:pt idx="2">
                  <c:v>37.479999999999997</c:v>
                </c:pt>
                <c:pt idx="3">
                  <c:v>35.07</c:v>
                </c:pt>
                <c:pt idx="4">
                  <c:v>32.49</c:v>
                </c:pt>
              </c:numCache>
            </c:numRef>
          </c:val>
          <c:smooth val="0"/>
          <c:extLst>
            <c:ext xmlns:c16="http://schemas.microsoft.com/office/drawing/2014/chart" uri="{C3380CC4-5D6E-409C-BE32-E72D297353CC}">
              <c16:uniqueId val="{00000001-F0DA-4EEF-9F58-90EC620C659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54-4770-A0F0-EEDC47686B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554-4770-A0F0-EEDC47686B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78D-42D0-BCA2-9E35D66CFBB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11.66</c:v>
                </c:pt>
                <c:pt idx="1">
                  <c:v>18.57</c:v>
                </c:pt>
                <c:pt idx="2">
                  <c:v>17.78</c:v>
                </c:pt>
                <c:pt idx="3">
                  <c:v>40.729999999999997</c:v>
                </c:pt>
                <c:pt idx="4">
                  <c:v>48.87</c:v>
                </c:pt>
              </c:numCache>
            </c:numRef>
          </c:val>
          <c:smooth val="0"/>
          <c:extLst>
            <c:ext xmlns:c16="http://schemas.microsoft.com/office/drawing/2014/chart" uri="{C3380CC4-5D6E-409C-BE32-E72D297353CC}">
              <c16:uniqueId val="{00000001-A78D-42D0-BCA2-9E35D66CFBB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108.34</c:v>
                </c:pt>
                <c:pt idx="1">
                  <c:v>116.98</c:v>
                </c:pt>
                <c:pt idx="2">
                  <c:v>125.92</c:v>
                </c:pt>
                <c:pt idx="3">
                  <c:v>140.69999999999999</c:v>
                </c:pt>
                <c:pt idx="4">
                  <c:v>132.47</c:v>
                </c:pt>
              </c:numCache>
            </c:numRef>
          </c:val>
          <c:extLst>
            <c:ext xmlns:c16="http://schemas.microsoft.com/office/drawing/2014/chart" uri="{C3380CC4-5D6E-409C-BE32-E72D297353CC}">
              <c16:uniqueId val="{00000000-ED60-4A16-A2C3-A196DA49D2A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53.11</c:v>
                </c:pt>
                <c:pt idx="1">
                  <c:v>54.48</c:v>
                </c:pt>
                <c:pt idx="2">
                  <c:v>51.12</c:v>
                </c:pt>
                <c:pt idx="3">
                  <c:v>61.08</c:v>
                </c:pt>
                <c:pt idx="4">
                  <c:v>66.510000000000005</c:v>
                </c:pt>
              </c:numCache>
            </c:numRef>
          </c:val>
          <c:smooth val="0"/>
          <c:extLst>
            <c:ext xmlns:c16="http://schemas.microsoft.com/office/drawing/2014/chart" uri="{C3380CC4-5D6E-409C-BE32-E72D297353CC}">
              <c16:uniqueId val="{00000001-ED60-4A16-A2C3-A196DA49D2A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1155.06</c:v>
                </c:pt>
                <c:pt idx="1">
                  <c:v>1215.5999999999999</c:v>
                </c:pt>
                <c:pt idx="2">
                  <c:v>553.87</c:v>
                </c:pt>
                <c:pt idx="3">
                  <c:v>532.4</c:v>
                </c:pt>
                <c:pt idx="4">
                  <c:v>569.49</c:v>
                </c:pt>
              </c:numCache>
            </c:numRef>
          </c:val>
          <c:extLst>
            <c:ext xmlns:c16="http://schemas.microsoft.com/office/drawing/2014/chart" uri="{C3380CC4-5D6E-409C-BE32-E72D297353CC}">
              <c16:uniqueId val="{00000000-5785-464A-8F67-7CF70BC067F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807.81</c:v>
                </c:pt>
                <c:pt idx="1">
                  <c:v>733.23</c:v>
                </c:pt>
                <c:pt idx="2">
                  <c:v>607.88</c:v>
                </c:pt>
                <c:pt idx="3">
                  <c:v>892.29</c:v>
                </c:pt>
                <c:pt idx="4">
                  <c:v>871.87</c:v>
                </c:pt>
              </c:numCache>
            </c:numRef>
          </c:val>
          <c:smooth val="0"/>
          <c:extLst>
            <c:ext xmlns:c16="http://schemas.microsoft.com/office/drawing/2014/chart" uri="{C3380CC4-5D6E-409C-BE32-E72D297353CC}">
              <c16:uniqueId val="{00000001-5785-464A-8F67-7CF70BC067F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42.02</c:v>
                </c:pt>
                <c:pt idx="1">
                  <c:v>47.61</c:v>
                </c:pt>
                <c:pt idx="2">
                  <c:v>55.09</c:v>
                </c:pt>
                <c:pt idx="3">
                  <c:v>55.4</c:v>
                </c:pt>
                <c:pt idx="4">
                  <c:v>48.14</c:v>
                </c:pt>
              </c:numCache>
            </c:numRef>
          </c:val>
          <c:extLst>
            <c:ext xmlns:c16="http://schemas.microsoft.com/office/drawing/2014/chart" uri="{C3380CC4-5D6E-409C-BE32-E72D297353CC}">
              <c16:uniqueId val="{00000000-AD77-44B6-B79F-7CAE5BC9EE8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49.44</c:v>
                </c:pt>
                <c:pt idx="1">
                  <c:v>54.39</c:v>
                </c:pt>
                <c:pt idx="2">
                  <c:v>48.98</c:v>
                </c:pt>
                <c:pt idx="3">
                  <c:v>46.45</c:v>
                </c:pt>
                <c:pt idx="4">
                  <c:v>45.44</c:v>
                </c:pt>
              </c:numCache>
            </c:numRef>
          </c:val>
          <c:smooth val="0"/>
          <c:extLst>
            <c:ext xmlns:c16="http://schemas.microsoft.com/office/drawing/2014/chart" uri="{C3380CC4-5D6E-409C-BE32-E72D297353CC}">
              <c16:uniqueId val="{00000001-AD77-44B6-B79F-7CAE5BC9EE8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529.53</c:v>
                </c:pt>
                <c:pt idx="1">
                  <c:v>468.1</c:v>
                </c:pt>
                <c:pt idx="2">
                  <c:v>404.63</c:v>
                </c:pt>
                <c:pt idx="3">
                  <c:v>407.44</c:v>
                </c:pt>
                <c:pt idx="4">
                  <c:v>467.97</c:v>
                </c:pt>
              </c:numCache>
            </c:numRef>
          </c:val>
          <c:extLst>
            <c:ext xmlns:c16="http://schemas.microsoft.com/office/drawing/2014/chart" uri="{C3380CC4-5D6E-409C-BE32-E72D297353CC}">
              <c16:uniqueId val="{00000000-0435-4F67-B25C-A4D8E221D80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343.49</c:v>
                </c:pt>
                <c:pt idx="1">
                  <c:v>318.06</c:v>
                </c:pt>
                <c:pt idx="2">
                  <c:v>362.51</c:v>
                </c:pt>
                <c:pt idx="3">
                  <c:v>361.83</c:v>
                </c:pt>
                <c:pt idx="4">
                  <c:v>373.54</c:v>
                </c:pt>
              </c:numCache>
            </c:numRef>
          </c:val>
          <c:smooth val="0"/>
          <c:extLst>
            <c:ext xmlns:c16="http://schemas.microsoft.com/office/drawing/2014/chart" uri="{C3380CC4-5D6E-409C-BE32-E72D297353CC}">
              <c16:uniqueId val="{00000001-0435-4F67-B25C-A4D8E221D80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29" zoomScaleNormal="100" workbookViewId="0">
      <selection activeCell="BL66" sqref="BL1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1" t="str">
        <f>データ!H6</f>
        <v>新潟県　佐渡市</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62" t="s">
        <v>9</v>
      </c>
      <c r="BM7" s="63"/>
      <c r="BN7" s="63"/>
      <c r="BO7" s="63"/>
      <c r="BP7" s="63"/>
      <c r="BQ7" s="63"/>
      <c r="BR7" s="63"/>
      <c r="BS7" s="63"/>
      <c r="BT7" s="63"/>
      <c r="BU7" s="63"/>
      <c r="BV7" s="63"/>
      <c r="BW7" s="63"/>
      <c r="BX7" s="63"/>
      <c r="BY7" s="64"/>
    </row>
    <row r="8" spans="1:78" ht="18.75" customHeight="1" x14ac:dyDescent="0.2">
      <c r="A8" s="2"/>
      <c r="B8" s="58" t="str">
        <f>データ!I6</f>
        <v>法適用</v>
      </c>
      <c r="C8" s="58"/>
      <c r="D8" s="58"/>
      <c r="E8" s="58"/>
      <c r="F8" s="58"/>
      <c r="G8" s="58"/>
      <c r="H8" s="58"/>
      <c r="I8" s="58" t="str">
        <f>データ!J6</f>
        <v>下水道事業</v>
      </c>
      <c r="J8" s="58"/>
      <c r="K8" s="58"/>
      <c r="L8" s="58"/>
      <c r="M8" s="58"/>
      <c r="N8" s="58"/>
      <c r="O8" s="58"/>
      <c r="P8" s="58" t="str">
        <f>データ!K6</f>
        <v>漁業集落排水</v>
      </c>
      <c r="Q8" s="58"/>
      <c r="R8" s="58"/>
      <c r="S8" s="58"/>
      <c r="T8" s="58"/>
      <c r="U8" s="58"/>
      <c r="V8" s="58"/>
      <c r="W8" s="58" t="str">
        <f>データ!L6</f>
        <v>H1</v>
      </c>
      <c r="X8" s="58"/>
      <c r="Y8" s="58"/>
      <c r="Z8" s="58"/>
      <c r="AA8" s="58"/>
      <c r="AB8" s="58"/>
      <c r="AC8" s="58"/>
      <c r="AD8" s="59" t="str">
        <f>データ!$M$6</f>
        <v>非設置</v>
      </c>
      <c r="AE8" s="59"/>
      <c r="AF8" s="59"/>
      <c r="AG8" s="59"/>
      <c r="AH8" s="59"/>
      <c r="AI8" s="59"/>
      <c r="AJ8" s="59"/>
      <c r="AK8" s="3"/>
      <c r="AL8" s="38">
        <f>データ!S6</f>
        <v>48103</v>
      </c>
      <c r="AM8" s="38"/>
      <c r="AN8" s="38"/>
      <c r="AO8" s="38"/>
      <c r="AP8" s="38"/>
      <c r="AQ8" s="38"/>
      <c r="AR8" s="38"/>
      <c r="AS8" s="38"/>
      <c r="AT8" s="39">
        <f>データ!T6</f>
        <v>855.68</v>
      </c>
      <c r="AU8" s="39"/>
      <c r="AV8" s="39"/>
      <c r="AW8" s="39"/>
      <c r="AX8" s="39"/>
      <c r="AY8" s="39"/>
      <c r="AZ8" s="39"/>
      <c r="BA8" s="39"/>
      <c r="BB8" s="39">
        <f>データ!U6</f>
        <v>56.22</v>
      </c>
      <c r="BC8" s="39"/>
      <c r="BD8" s="39"/>
      <c r="BE8" s="39"/>
      <c r="BF8" s="39"/>
      <c r="BG8" s="39"/>
      <c r="BH8" s="39"/>
      <c r="BI8" s="39"/>
      <c r="BJ8" s="3"/>
      <c r="BK8" s="3"/>
      <c r="BL8" s="54" t="s">
        <v>10</v>
      </c>
      <c r="BM8" s="55"/>
      <c r="BN8" s="56" t="s">
        <v>11</v>
      </c>
      <c r="BO8" s="56"/>
      <c r="BP8" s="56"/>
      <c r="BQ8" s="56"/>
      <c r="BR8" s="56"/>
      <c r="BS8" s="56"/>
      <c r="BT8" s="56"/>
      <c r="BU8" s="56"/>
      <c r="BV8" s="56"/>
      <c r="BW8" s="56"/>
      <c r="BX8" s="56"/>
      <c r="BY8" s="57"/>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45" t="s">
        <v>20</v>
      </c>
      <c r="BM9" s="46"/>
      <c r="BN9" s="47" t="s">
        <v>21</v>
      </c>
      <c r="BO9" s="47"/>
      <c r="BP9" s="47"/>
      <c r="BQ9" s="47"/>
      <c r="BR9" s="47"/>
      <c r="BS9" s="47"/>
      <c r="BT9" s="47"/>
      <c r="BU9" s="47"/>
      <c r="BV9" s="47"/>
      <c r="BW9" s="47"/>
      <c r="BX9" s="47"/>
      <c r="BY9" s="48"/>
    </row>
    <row r="10" spans="1:78" ht="18.75" customHeight="1" x14ac:dyDescent="0.2">
      <c r="A10" s="2"/>
      <c r="B10" s="39" t="str">
        <f>データ!N6</f>
        <v>-</v>
      </c>
      <c r="C10" s="39"/>
      <c r="D10" s="39"/>
      <c r="E10" s="39"/>
      <c r="F10" s="39"/>
      <c r="G10" s="39"/>
      <c r="H10" s="39"/>
      <c r="I10" s="39">
        <f>データ!O6</f>
        <v>87.15</v>
      </c>
      <c r="J10" s="39"/>
      <c r="K10" s="39"/>
      <c r="L10" s="39"/>
      <c r="M10" s="39"/>
      <c r="N10" s="39"/>
      <c r="O10" s="39"/>
      <c r="P10" s="39">
        <f>データ!P6</f>
        <v>2.12</v>
      </c>
      <c r="Q10" s="39"/>
      <c r="R10" s="39"/>
      <c r="S10" s="39"/>
      <c r="T10" s="39"/>
      <c r="U10" s="39"/>
      <c r="V10" s="39"/>
      <c r="W10" s="39">
        <f>データ!Q6</f>
        <v>74.5</v>
      </c>
      <c r="X10" s="39"/>
      <c r="Y10" s="39"/>
      <c r="Z10" s="39"/>
      <c r="AA10" s="39"/>
      <c r="AB10" s="39"/>
      <c r="AC10" s="39"/>
      <c r="AD10" s="38">
        <f>データ!R6</f>
        <v>4284</v>
      </c>
      <c r="AE10" s="38"/>
      <c r="AF10" s="38"/>
      <c r="AG10" s="38"/>
      <c r="AH10" s="38"/>
      <c r="AI10" s="38"/>
      <c r="AJ10" s="38"/>
      <c r="AK10" s="2"/>
      <c r="AL10" s="38">
        <f>データ!V6</f>
        <v>1004</v>
      </c>
      <c r="AM10" s="38"/>
      <c r="AN10" s="38"/>
      <c r="AO10" s="38"/>
      <c r="AP10" s="38"/>
      <c r="AQ10" s="38"/>
      <c r="AR10" s="38"/>
      <c r="AS10" s="38"/>
      <c r="AT10" s="39">
        <f>データ!W6</f>
        <v>0.99</v>
      </c>
      <c r="AU10" s="39"/>
      <c r="AV10" s="39"/>
      <c r="AW10" s="39"/>
      <c r="AX10" s="39"/>
      <c r="AY10" s="39"/>
      <c r="AZ10" s="39"/>
      <c r="BA10" s="39"/>
      <c r="BB10" s="39">
        <f>データ!X6</f>
        <v>1014.14</v>
      </c>
      <c r="BC10" s="39"/>
      <c r="BD10" s="39"/>
      <c r="BE10" s="39"/>
      <c r="BF10" s="39"/>
      <c r="BG10" s="39"/>
      <c r="BH10" s="39"/>
      <c r="BI10" s="39"/>
      <c r="BJ10" s="2"/>
      <c r="BK10" s="2"/>
      <c r="BL10" s="40" t="s">
        <v>22</v>
      </c>
      <c r="BM10" s="41"/>
      <c r="BN10" s="42" t="s">
        <v>23</v>
      </c>
      <c r="BO10" s="42"/>
      <c r="BP10" s="42"/>
      <c r="BQ10" s="42"/>
      <c r="BR10" s="42"/>
      <c r="BS10" s="42"/>
      <c r="BT10" s="42"/>
      <c r="BU10" s="42"/>
      <c r="BV10" s="42"/>
      <c r="BW10" s="42"/>
      <c r="BX10" s="42"/>
      <c r="BY10" s="4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112</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113</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5" t="s">
        <v>114</v>
      </c>
      <c r="BM66" s="86"/>
      <c r="BN66" s="86"/>
      <c r="BO66" s="86"/>
      <c r="BP66" s="86"/>
      <c r="BQ66" s="86"/>
      <c r="BR66" s="86"/>
      <c r="BS66" s="86"/>
      <c r="BT66" s="86"/>
      <c r="BU66" s="86"/>
      <c r="BV66" s="86"/>
      <c r="BW66" s="86"/>
      <c r="BX66" s="86"/>
      <c r="BY66" s="86"/>
      <c r="BZ66" s="8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5"/>
      <c r="BM67" s="86"/>
      <c r="BN67" s="86"/>
      <c r="BO67" s="86"/>
      <c r="BP67" s="86"/>
      <c r="BQ67" s="86"/>
      <c r="BR67" s="86"/>
      <c r="BS67" s="86"/>
      <c r="BT67" s="86"/>
      <c r="BU67" s="86"/>
      <c r="BV67" s="86"/>
      <c r="BW67" s="86"/>
      <c r="BX67" s="86"/>
      <c r="BY67" s="86"/>
      <c r="BZ67" s="8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5"/>
      <c r="BM68" s="86"/>
      <c r="BN68" s="86"/>
      <c r="BO68" s="86"/>
      <c r="BP68" s="86"/>
      <c r="BQ68" s="86"/>
      <c r="BR68" s="86"/>
      <c r="BS68" s="86"/>
      <c r="BT68" s="86"/>
      <c r="BU68" s="86"/>
      <c r="BV68" s="86"/>
      <c r="BW68" s="86"/>
      <c r="BX68" s="86"/>
      <c r="BY68" s="86"/>
      <c r="BZ68" s="8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5"/>
      <c r="BM69" s="86"/>
      <c r="BN69" s="86"/>
      <c r="BO69" s="86"/>
      <c r="BP69" s="86"/>
      <c r="BQ69" s="86"/>
      <c r="BR69" s="86"/>
      <c r="BS69" s="86"/>
      <c r="BT69" s="86"/>
      <c r="BU69" s="86"/>
      <c r="BV69" s="86"/>
      <c r="BW69" s="86"/>
      <c r="BX69" s="86"/>
      <c r="BY69" s="86"/>
      <c r="BZ69" s="8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5"/>
      <c r="BM70" s="86"/>
      <c r="BN70" s="86"/>
      <c r="BO70" s="86"/>
      <c r="BP70" s="86"/>
      <c r="BQ70" s="86"/>
      <c r="BR70" s="86"/>
      <c r="BS70" s="86"/>
      <c r="BT70" s="86"/>
      <c r="BU70" s="86"/>
      <c r="BV70" s="86"/>
      <c r="BW70" s="86"/>
      <c r="BX70" s="86"/>
      <c r="BY70" s="86"/>
      <c r="BZ70" s="8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5"/>
      <c r="BM71" s="86"/>
      <c r="BN71" s="86"/>
      <c r="BO71" s="86"/>
      <c r="BP71" s="86"/>
      <c r="BQ71" s="86"/>
      <c r="BR71" s="86"/>
      <c r="BS71" s="86"/>
      <c r="BT71" s="86"/>
      <c r="BU71" s="86"/>
      <c r="BV71" s="86"/>
      <c r="BW71" s="86"/>
      <c r="BX71" s="86"/>
      <c r="BY71" s="86"/>
      <c r="BZ71" s="8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5"/>
      <c r="BM72" s="86"/>
      <c r="BN72" s="86"/>
      <c r="BO72" s="86"/>
      <c r="BP72" s="86"/>
      <c r="BQ72" s="86"/>
      <c r="BR72" s="86"/>
      <c r="BS72" s="86"/>
      <c r="BT72" s="86"/>
      <c r="BU72" s="86"/>
      <c r="BV72" s="86"/>
      <c r="BW72" s="86"/>
      <c r="BX72" s="86"/>
      <c r="BY72" s="86"/>
      <c r="BZ72" s="8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5"/>
      <c r="BM73" s="86"/>
      <c r="BN73" s="86"/>
      <c r="BO73" s="86"/>
      <c r="BP73" s="86"/>
      <c r="BQ73" s="86"/>
      <c r="BR73" s="86"/>
      <c r="BS73" s="86"/>
      <c r="BT73" s="86"/>
      <c r="BU73" s="86"/>
      <c r="BV73" s="86"/>
      <c r="BW73" s="86"/>
      <c r="BX73" s="86"/>
      <c r="BY73" s="86"/>
      <c r="BZ73" s="8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5"/>
      <c r="BM74" s="86"/>
      <c r="BN74" s="86"/>
      <c r="BO74" s="86"/>
      <c r="BP74" s="86"/>
      <c r="BQ74" s="86"/>
      <c r="BR74" s="86"/>
      <c r="BS74" s="86"/>
      <c r="BT74" s="86"/>
      <c r="BU74" s="86"/>
      <c r="BV74" s="86"/>
      <c r="BW74" s="86"/>
      <c r="BX74" s="86"/>
      <c r="BY74" s="86"/>
      <c r="BZ74" s="8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5"/>
      <c r="BM75" s="86"/>
      <c r="BN75" s="86"/>
      <c r="BO75" s="86"/>
      <c r="BP75" s="86"/>
      <c r="BQ75" s="86"/>
      <c r="BR75" s="86"/>
      <c r="BS75" s="86"/>
      <c r="BT75" s="86"/>
      <c r="BU75" s="86"/>
      <c r="BV75" s="86"/>
      <c r="BW75" s="86"/>
      <c r="BX75" s="86"/>
      <c r="BY75" s="86"/>
      <c r="BZ75" s="8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5"/>
      <c r="BM76" s="86"/>
      <c r="BN76" s="86"/>
      <c r="BO76" s="86"/>
      <c r="BP76" s="86"/>
      <c r="BQ76" s="86"/>
      <c r="BR76" s="86"/>
      <c r="BS76" s="86"/>
      <c r="BT76" s="86"/>
      <c r="BU76" s="86"/>
      <c r="BV76" s="86"/>
      <c r="BW76" s="86"/>
      <c r="BX76" s="86"/>
      <c r="BY76" s="86"/>
      <c r="BZ76" s="8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5"/>
      <c r="BM77" s="86"/>
      <c r="BN77" s="86"/>
      <c r="BO77" s="86"/>
      <c r="BP77" s="86"/>
      <c r="BQ77" s="86"/>
      <c r="BR77" s="86"/>
      <c r="BS77" s="86"/>
      <c r="BT77" s="86"/>
      <c r="BU77" s="86"/>
      <c r="BV77" s="86"/>
      <c r="BW77" s="86"/>
      <c r="BX77" s="86"/>
      <c r="BY77" s="86"/>
      <c r="BZ77" s="8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5"/>
      <c r="BM78" s="86"/>
      <c r="BN78" s="86"/>
      <c r="BO78" s="86"/>
      <c r="BP78" s="86"/>
      <c r="BQ78" s="86"/>
      <c r="BR78" s="86"/>
      <c r="BS78" s="86"/>
      <c r="BT78" s="86"/>
      <c r="BU78" s="86"/>
      <c r="BV78" s="86"/>
      <c r="BW78" s="86"/>
      <c r="BX78" s="86"/>
      <c r="BY78" s="86"/>
      <c r="BZ78" s="8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5"/>
      <c r="BM79" s="86"/>
      <c r="BN79" s="86"/>
      <c r="BO79" s="86"/>
      <c r="BP79" s="86"/>
      <c r="BQ79" s="86"/>
      <c r="BR79" s="86"/>
      <c r="BS79" s="86"/>
      <c r="BT79" s="86"/>
      <c r="BU79" s="86"/>
      <c r="BV79" s="86"/>
      <c r="BW79" s="86"/>
      <c r="BX79" s="86"/>
      <c r="BY79" s="86"/>
      <c r="BZ79" s="8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5"/>
      <c r="BM80" s="86"/>
      <c r="BN80" s="86"/>
      <c r="BO80" s="86"/>
      <c r="BP80" s="86"/>
      <c r="BQ80" s="86"/>
      <c r="BR80" s="86"/>
      <c r="BS80" s="86"/>
      <c r="BT80" s="86"/>
      <c r="BU80" s="86"/>
      <c r="BV80" s="86"/>
      <c r="BW80" s="86"/>
      <c r="BX80" s="86"/>
      <c r="BY80" s="86"/>
      <c r="BZ80" s="8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5"/>
      <c r="BM81" s="86"/>
      <c r="BN81" s="86"/>
      <c r="BO81" s="86"/>
      <c r="BP81" s="86"/>
      <c r="BQ81" s="86"/>
      <c r="BR81" s="86"/>
      <c r="BS81" s="86"/>
      <c r="BT81" s="86"/>
      <c r="BU81" s="86"/>
      <c r="BV81" s="86"/>
      <c r="BW81" s="86"/>
      <c r="BX81" s="86"/>
      <c r="BY81" s="86"/>
      <c r="BZ81" s="8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8"/>
      <c r="BM82" s="89"/>
      <c r="BN82" s="89"/>
      <c r="BO82" s="89"/>
      <c r="BP82" s="89"/>
      <c r="BQ82" s="89"/>
      <c r="BR82" s="89"/>
      <c r="BS82" s="89"/>
      <c r="BT82" s="89"/>
      <c r="BU82" s="89"/>
      <c r="BV82" s="89"/>
      <c r="BW82" s="89"/>
      <c r="BX82" s="89"/>
      <c r="BY82" s="89"/>
      <c r="BZ82" s="90"/>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dzk1xErwLvozPQ70xPnbFYcaev4RvgP/L/nskojZW3NVeZCXfdhwTytifdpHVY6N2tGQUcHPITgeJo+8w9/XQ==" saltValue="VuRaAhjs1uCopkWFxiq5J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152242</v>
      </c>
      <c r="D6" s="19">
        <f t="shared" si="3"/>
        <v>46</v>
      </c>
      <c r="E6" s="19">
        <f t="shared" si="3"/>
        <v>17</v>
      </c>
      <c r="F6" s="19">
        <f t="shared" si="3"/>
        <v>6</v>
      </c>
      <c r="G6" s="19">
        <f t="shared" si="3"/>
        <v>0</v>
      </c>
      <c r="H6" s="19" t="str">
        <f t="shared" si="3"/>
        <v>新潟県　佐渡市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87.15</v>
      </c>
      <c r="P6" s="20">
        <f t="shared" si="3"/>
        <v>2.12</v>
      </c>
      <c r="Q6" s="20">
        <f t="shared" si="3"/>
        <v>74.5</v>
      </c>
      <c r="R6" s="20">
        <f t="shared" si="3"/>
        <v>4284</v>
      </c>
      <c r="S6" s="20">
        <f t="shared" si="3"/>
        <v>48103</v>
      </c>
      <c r="T6" s="20">
        <f t="shared" si="3"/>
        <v>855.68</v>
      </c>
      <c r="U6" s="20">
        <f t="shared" si="3"/>
        <v>56.22</v>
      </c>
      <c r="V6" s="20">
        <f t="shared" si="3"/>
        <v>1004</v>
      </c>
      <c r="W6" s="20">
        <f t="shared" si="3"/>
        <v>0.99</v>
      </c>
      <c r="X6" s="20">
        <f t="shared" si="3"/>
        <v>1014.14</v>
      </c>
      <c r="Y6" s="21">
        <f>IF(Y7="",NA(),Y7)</f>
        <v>102.85</v>
      </c>
      <c r="Z6" s="21">
        <f t="shared" ref="Z6:AH6" si="4">IF(Z7="",NA(),Z7)</f>
        <v>100.96</v>
      </c>
      <c r="AA6" s="21">
        <f t="shared" si="4"/>
        <v>101.71</v>
      </c>
      <c r="AB6" s="21">
        <f t="shared" si="4"/>
        <v>100.94</v>
      </c>
      <c r="AC6" s="21">
        <f t="shared" si="4"/>
        <v>99.55</v>
      </c>
      <c r="AD6" s="21">
        <f t="shared" si="4"/>
        <v>95.71</v>
      </c>
      <c r="AE6" s="21">
        <f t="shared" si="4"/>
        <v>96.59</v>
      </c>
      <c r="AF6" s="21">
        <f t="shared" si="4"/>
        <v>96.86</v>
      </c>
      <c r="AG6" s="21">
        <f t="shared" si="4"/>
        <v>97.07</v>
      </c>
      <c r="AH6" s="21">
        <f t="shared" si="4"/>
        <v>99.54</v>
      </c>
      <c r="AI6" s="20" t="str">
        <f>IF(AI7="","",IF(AI7="-","【-】","【"&amp;SUBSTITUTE(TEXT(AI7,"#,##0.00"),"-","△")&amp;"】"))</f>
        <v>【104.55】</v>
      </c>
      <c r="AJ6" s="20">
        <f>IF(AJ7="",NA(),AJ7)</f>
        <v>0</v>
      </c>
      <c r="AK6" s="20">
        <f t="shared" ref="AK6:AS6" si="5">IF(AK7="",NA(),AK7)</f>
        <v>0</v>
      </c>
      <c r="AL6" s="20">
        <f t="shared" si="5"/>
        <v>0</v>
      </c>
      <c r="AM6" s="20">
        <f t="shared" si="5"/>
        <v>0</v>
      </c>
      <c r="AN6" s="20">
        <f t="shared" si="5"/>
        <v>0</v>
      </c>
      <c r="AO6" s="21">
        <f t="shared" si="5"/>
        <v>11.66</v>
      </c>
      <c r="AP6" s="21">
        <f t="shared" si="5"/>
        <v>18.57</v>
      </c>
      <c r="AQ6" s="21">
        <f t="shared" si="5"/>
        <v>17.78</v>
      </c>
      <c r="AR6" s="21">
        <f t="shared" si="5"/>
        <v>40.729999999999997</v>
      </c>
      <c r="AS6" s="21">
        <f t="shared" si="5"/>
        <v>48.87</v>
      </c>
      <c r="AT6" s="20" t="str">
        <f>IF(AT7="","",IF(AT7="-","【-】","【"&amp;SUBSTITUTE(TEXT(AT7,"#,##0.00"),"-","△")&amp;"】"))</f>
        <v>【84.87】</v>
      </c>
      <c r="AU6" s="21">
        <f>IF(AU7="",NA(),AU7)</f>
        <v>108.34</v>
      </c>
      <c r="AV6" s="21">
        <f t="shared" ref="AV6:BD6" si="6">IF(AV7="",NA(),AV7)</f>
        <v>116.98</v>
      </c>
      <c r="AW6" s="21">
        <f t="shared" si="6"/>
        <v>125.92</v>
      </c>
      <c r="AX6" s="21">
        <f t="shared" si="6"/>
        <v>140.69999999999999</v>
      </c>
      <c r="AY6" s="21">
        <f t="shared" si="6"/>
        <v>132.47</v>
      </c>
      <c r="AZ6" s="21">
        <f t="shared" si="6"/>
        <v>53.11</v>
      </c>
      <c r="BA6" s="21">
        <f t="shared" si="6"/>
        <v>54.48</v>
      </c>
      <c r="BB6" s="21">
        <f t="shared" si="6"/>
        <v>51.12</v>
      </c>
      <c r="BC6" s="21">
        <f t="shared" si="6"/>
        <v>61.08</v>
      </c>
      <c r="BD6" s="21">
        <f t="shared" si="6"/>
        <v>66.510000000000005</v>
      </c>
      <c r="BE6" s="20" t="str">
        <f>IF(BE7="","",IF(BE7="-","【-】","【"&amp;SUBSTITUTE(TEXT(BE7,"#,##0.00"),"-","△")&amp;"】"))</f>
        <v>【71.46】</v>
      </c>
      <c r="BF6" s="21">
        <f>IF(BF7="",NA(),BF7)</f>
        <v>1155.06</v>
      </c>
      <c r="BG6" s="21">
        <f t="shared" ref="BG6:BO6" si="7">IF(BG7="",NA(),BG7)</f>
        <v>1215.5999999999999</v>
      </c>
      <c r="BH6" s="21">
        <f t="shared" si="7"/>
        <v>553.87</v>
      </c>
      <c r="BI6" s="21">
        <f t="shared" si="7"/>
        <v>532.4</v>
      </c>
      <c r="BJ6" s="21">
        <f t="shared" si="7"/>
        <v>569.49</v>
      </c>
      <c r="BK6" s="21">
        <f t="shared" si="7"/>
        <v>807.81</v>
      </c>
      <c r="BL6" s="21">
        <f t="shared" si="7"/>
        <v>733.23</v>
      </c>
      <c r="BM6" s="21">
        <f t="shared" si="7"/>
        <v>607.88</v>
      </c>
      <c r="BN6" s="21">
        <f t="shared" si="7"/>
        <v>892.29</v>
      </c>
      <c r="BO6" s="21">
        <f t="shared" si="7"/>
        <v>871.87</v>
      </c>
      <c r="BP6" s="20" t="str">
        <f>IF(BP7="","",IF(BP7="-","【-】","【"&amp;SUBSTITUTE(TEXT(BP7,"#,##0.00"),"-","△")&amp;"】"))</f>
        <v>【1,223.19】</v>
      </c>
      <c r="BQ6" s="21">
        <f>IF(BQ7="",NA(),BQ7)</f>
        <v>42.02</v>
      </c>
      <c r="BR6" s="21">
        <f t="shared" ref="BR6:BZ6" si="8">IF(BR7="",NA(),BR7)</f>
        <v>47.61</v>
      </c>
      <c r="BS6" s="21">
        <f t="shared" si="8"/>
        <v>55.09</v>
      </c>
      <c r="BT6" s="21">
        <f t="shared" si="8"/>
        <v>55.4</v>
      </c>
      <c r="BU6" s="21">
        <f t="shared" si="8"/>
        <v>48.14</v>
      </c>
      <c r="BV6" s="21">
        <f t="shared" si="8"/>
        <v>49.44</v>
      </c>
      <c r="BW6" s="21">
        <f t="shared" si="8"/>
        <v>54.39</v>
      </c>
      <c r="BX6" s="21">
        <f t="shared" si="8"/>
        <v>48.98</v>
      </c>
      <c r="BY6" s="21">
        <f t="shared" si="8"/>
        <v>46.45</v>
      </c>
      <c r="BZ6" s="21">
        <f t="shared" si="8"/>
        <v>45.44</v>
      </c>
      <c r="CA6" s="20" t="str">
        <f>IF(CA7="","",IF(CA7="-","【-】","【"&amp;SUBSTITUTE(TEXT(CA7,"#,##0.00"),"-","△")&amp;"】"))</f>
        <v>【37.21】</v>
      </c>
      <c r="CB6" s="21">
        <f>IF(CB7="",NA(),CB7)</f>
        <v>529.53</v>
      </c>
      <c r="CC6" s="21">
        <f t="shared" ref="CC6:CK6" si="9">IF(CC7="",NA(),CC7)</f>
        <v>468.1</v>
      </c>
      <c r="CD6" s="21">
        <f t="shared" si="9"/>
        <v>404.63</v>
      </c>
      <c r="CE6" s="21">
        <f t="shared" si="9"/>
        <v>407.44</v>
      </c>
      <c r="CF6" s="21">
        <f t="shared" si="9"/>
        <v>467.97</v>
      </c>
      <c r="CG6" s="21">
        <f t="shared" si="9"/>
        <v>343.49</v>
      </c>
      <c r="CH6" s="21">
        <f t="shared" si="9"/>
        <v>318.06</v>
      </c>
      <c r="CI6" s="21">
        <f t="shared" si="9"/>
        <v>362.51</v>
      </c>
      <c r="CJ6" s="21">
        <f t="shared" si="9"/>
        <v>361.83</v>
      </c>
      <c r="CK6" s="21">
        <f t="shared" si="9"/>
        <v>373.54</v>
      </c>
      <c r="CL6" s="20" t="str">
        <f>IF(CL7="","",IF(CL7="-","【-】","【"&amp;SUBSTITUTE(TEXT(CL7,"#,##0.00"),"-","△")&amp;"】"))</f>
        <v>【462.49】</v>
      </c>
      <c r="CM6" s="21">
        <f>IF(CM7="",NA(),CM7)</f>
        <v>18.47</v>
      </c>
      <c r="CN6" s="21">
        <f t="shared" ref="CN6:CV6" si="10">IF(CN7="",NA(),CN7)</f>
        <v>20.170000000000002</v>
      </c>
      <c r="CO6" s="21">
        <f t="shared" si="10"/>
        <v>16.38</v>
      </c>
      <c r="CP6" s="21">
        <f t="shared" si="10"/>
        <v>17.62</v>
      </c>
      <c r="CQ6" s="21">
        <f t="shared" si="10"/>
        <v>16.59</v>
      </c>
      <c r="CR6" s="21">
        <f t="shared" si="10"/>
        <v>40.29</v>
      </c>
      <c r="CS6" s="21">
        <f t="shared" si="10"/>
        <v>40.11</v>
      </c>
      <c r="CT6" s="21">
        <f t="shared" si="10"/>
        <v>37.67</v>
      </c>
      <c r="CU6" s="21">
        <f t="shared" si="10"/>
        <v>30.99</v>
      </c>
      <c r="CV6" s="21">
        <f t="shared" si="10"/>
        <v>32.82</v>
      </c>
      <c r="CW6" s="20" t="str">
        <f>IF(CW7="","",IF(CW7="-","【-】","【"&amp;SUBSTITUTE(TEXT(CW7,"#,##0.00"),"-","△")&amp;"】"))</f>
        <v>【30.09】</v>
      </c>
      <c r="CX6" s="21">
        <f>IF(CX7="",NA(),CX7)</f>
        <v>78.16</v>
      </c>
      <c r="CY6" s="21">
        <f t="shared" ref="CY6:DG6" si="11">IF(CY7="",NA(),CY7)</f>
        <v>79.08</v>
      </c>
      <c r="CZ6" s="21">
        <f t="shared" si="11"/>
        <v>79.78</v>
      </c>
      <c r="DA6" s="21">
        <f t="shared" si="11"/>
        <v>79</v>
      </c>
      <c r="DB6" s="21">
        <f t="shared" si="11"/>
        <v>79.48</v>
      </c>
      <c r="DC6" s="21">
        <f t="shared" si="11"/>
        <v>87.49</v>
      </c>
      <c r="DD6" s="21">
        <f t="shared" si="11"/>
        <v>87.61</v>
      </c>
      <c r="DE6" s="21">
        <f t="shared" si="11"/>
        <v>87.94</v>
      </c>
      <c r="DF6" s="21">
        <f t="shared" si="11"/>
        <v>85.45</v>
      </c>
      <c r="DG6" s="21">
        <f t="shared" si="11"/>
        <v>85.76</v>
      </c>
      <c r="DH6" s="20" t="str">
        <f>IF(DH7="","",IF(DH7="-","【-】","【"&amp;SUBSTITUTE(TEXT(DH7,"#,##0.00"),"-","△")&amp;"】"))</f>
        <v>【80.97】</v>
      </c>
      <c r="DI6" s="21">
        <f>IF(DI7="",NA(),DI7)</f>
        <v>4.92</v>
      </c>
      <c r="DJ6" s="21">
        <f t="shared" ref="DJ6:DR6" si="12">IF(DJ7="",NA(),DJ7)</f>
        <v>9.26</v>
      </c>
      <c r="DK6" s="21">
        <f t="shared" si="12"/>
        <v>12.8</v>
      </c>
      <c r="DL6" s="21">
        <f t="shared" si="12"/>
        <v>15.97</v>
      </c>
      <c r="DM6" s="21">
        <f t="shared" si="12"/>
        <v>19.32</v>
      </c>
      <c r="DN6" s="21">
        <f t="shared" si="12"/>
        <v>29.9</v>
      </c>
      <c r="DO6" s="21">
        <f t="shared" si="12"/>
        <v>32.58</v>
      </c>
      <c r="DP6" s="21">
        <f t="shared" si="12"/>
        <v>37.479999999999997</v>
      </c>
      <c r="DQ6" s="21">
        <f t="shared" si="12"/>
        <v>35.07</v>
      </c>
      <c r="DR6" s="21">
        <f t="shared" si="12"/>
        <v>32.49</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1">
        <f t="shared" si="14"/>
        <v>0.21</v>
      </c>
      <c r="EH6" s="20">
        <f t="shared" si="14"/>
        <v>0</v>
      </c>
      <c r="EI6" s="20">
        <f t="shared" si="14"/>
        <v>0</v>
      </c>
      <c r="EJ6" s="21">
        <f t="shared" si="14"/>
        <v>0.01</v>
      </c>
      <c r="EK6" s="20">
        <f t="shared" si="14"/>
        <v>0</v>
      </c>
      <c r="EL6" s="21">
        <f t="shared" si="14"/>
        <v>0.02</v>
      </c>
      <c r="EM6" s="20">
        <f t="shared" si="14"/>
        <v>0</v>
      </c>
      <c r="EN6" s="20">
        <f t="shared" si="14"/>
        <v>0</v>
      </c>
      <c r="EO6" s="20" t="str">
        <f>IF(EO7="","",IF(EO7="-","【-】","【"&amp;SUBSTITUTE(TEXT(EO7,"#,##0.00"),"-","△")&amp;"】"))</f>
        <v>【0.00】</v>
      </c>
    </row>
    <row r="7" spans="1:148" s="22" customFormat="1" x14ac:dyDescent="0.2">
      <c r="A7" s="14"/>
      <c r="B7" s="23">
        <v>2024</v>
      </c>
      <c r="C7" s="23">
        <v>152242</v>
      </c>
      <c r="D7" s="23">
        <v>46</v>
      </c>
      <c r="E7" s="23">
        <v>17</v>
      </c>
      <c r="F7" s="23">
        <v>6</v>
      </c>
      <c r="G7" s="23">
        <v>0</v>
      </c>
      <c r="H7" s="23" t="s">
        <v>96</v>
      </c>
      <c r="I7" s="23" t="s">
        <v>97</v>
      </c>
      <c r="J7" s="23" t="s">
        <v>98</v>
      </c>
      <c r="K7" s="23" t="s">
        <v>99</v>
      </c>
      <c r="L7" s="23" t="s">
        <v>100</v>
      </c>
      <c r="M7" s="23" t="s">
        <v>101</v>
      </c>
      <c r="N7" s="24" t="s">
        <v>102</v>
      </c>
      <c r="O7" s="24">
        <v>87.15</v>
      </c>
      <c r="P7" s="24">
        <v>2.12</v>
      </c>
      <c r="Q7" s="24">
        <v>74.5</v>
      </c>
      <c r="R7" s="24">
        <v>4284</v>
      </c>
      <c r="S7" s="24">
        <v>48103</v>
      </c>
      <c r="T7" s="24">
        <v>855.68</v>
      </c>
      <c r="U7" s="24">
        <v>56.22</v>
      </c>
      <c r="V7" s="24">
        <v>1004</v>
      </c>
      <c r="W7" s="24">
        <v>0.99</v>
      </c>
      <c r="X7" s="24">
        <v>1014.14</v>
      </c>
      <c r="Y7" s="24">
        <v>102.85</v>
      </c>
      <c r="Z7" s="24">
        <v>100.96</v>
      </c>
      <c r="AA7" s="24">
        <v>101.71</v>
      </c>
      <c r="AB7" s="24">
        <v>100.94</v>
      </c>
      <c r="AC7" s="24">
        <v>99.55</v>
      </c>
      <c r="AD7" s="24">
        <v>95.71</v>
      </c>
      <c r="AE7" s="24">
        <v>96.59</v>
      </c>
      <c r="AF7" s="24">
        <v>96.86</v>
      </c>
      <c r="AG7" s="24">
        <v>97.07</v>
      </c>
      <c r="AH7" s="24">
        <v>99.54</v>
      </c>
      <c r="AI7" s="24">
        <v>104.55</v>
      </c>
      <c r="AJ7" s="24">
        <v>0</v>
      </c>
      <c r="AK7" s="24">
        <v>0</v>
      </c>
      <c r="AL7" s="24">
        <v>0</v>
      </c>
      <c r="AM7" s="24">
        <v>0</v>
      </c>
      <c r="AN7" s="24">
        <v>0</v>
      </c>
      <c r="AO7" s="24">
        <v>11.66</v>
      </c>
      <c r="AP7" s="24">
        <v>18.57</v>
      </c>
      <c r="AQ7" s="24">
        <v>17.78</v>
      </c>
      <c r="AR7" s="24">
        <v>40.729999999999997</v>
      </c>
      <c r="AS7" s="24">
        <v>48.87</v>
      </c>
      <c r="AT7" s="24">
        <v>84.87</v>
      </c>
      <c r="AU7" s="24">
        <v>108.34</v>
      </c>
      <c r="AV7" s="24">
        <v>116.98</v>
      </c>
      <c r="AW7" s="24">
        <v>125.92</v>
      </c>
      <c r="AX7" s="24">
        <v>140.69999999999999</v>
      </c>
      <c r="AY7" s="24">
        <v>132.47</v>
      </c>
      <c r="AZ7" s="24">
        <v>53.11</v>
      </c>
      <c r="BA7" s="24">
        <v>54.48</v>
      </c>
      <c r="BB7" s="24">
        <v>51.12</v>
      </c>
      <c r="BC7" s="24">
        <v>61.08</v>
      </c>
      <c r="BD7" s="24">
        <v>66.510000000000005</v>
      </c>
      <c r="BE7" s="24">
        <v>71.459999999999994</v>
      </c>
      <c r="BF7" s="24">
        <v>1155.06</v>
      </c>
      <c r="BG7" s="24">
        <v>1215.5999999999999</v>
      </c>
      <c r="BH7" s="24">
        <v>553.87</v>
      </c>
      <c r="BI7" s="24">
        <v>532.4</v>
      </c>
      <c r="BJ7" s="24">
        <v>569.49</v>
      </c>
      <c r="BK7" s="24">
        <v>807.81</v>
      </c>
      <c r="BL7" s="24">
        <v>733.23</v>
      </c>
      <c r="BM7" s="24">
        <v>607.88</v>
      </c>
      <c r="BN7" s="24">
        <v>892.29</v>
      </c>
      <c r="BO7" s="24">
        <v>871.87</v>
      </c>
      <c r="BP7" s="24">
        <v>1223.19</v>
      </c>
      <c r="BQ7" s="24">
        <v>42.02</v>
      </c>
      <c r="BR7" s="24">
        <v>47.61</v>
      </c>
      <c r="BS7" s="24">
        <v>55.09</v>
      </c>
      <c r="BT7" s="24">
        <v>55.4</v>
      </c>
      <c r="BU7" s="24">
        <v>48.14</v>
      </c>
      <c r="BV7" s="24">
        <v>49.44</v>
      </c>
      <c r="BW7" s="24">
        <v>54.39</v>
      </c>
      <c r="BX7" s="24">
        <v>48.98</v>
      </c>
      <c r="BY7" s="24">
        <v>46.45</v>
      </c>
      <c r="BZ7" s="24">
        <v>45.44</v>
      </c>
      <c r="CA7" s="24">
        <v>37.21</v>
      </c>
      <c r="CB7" s="24">
        <v>529.53</v>
      </c>
      <c r="CC7" s="24">
        <v>468.1</v>
      </c>
      <c r="CD7" s="24">
        <v>404.63</v>
      </c>
      <c r="CE7" s="24">
        <v>407.44</v>
      </c>
      <c r="CF7" s="24">
        <v>467.97</v>
      </c>
      <c r="CG7" s="24">
        <v>343.49</v>
      </c>
      <c r="CH7" s="24">
        <v>318.06</v>
      </c>
      <c r="CI7" s="24">
        <v>362.51</v>
      </c>
      <c r="CJ7" s="24">
        <v>361.83</v>
      </c>
      <c r="CK7" s="24">
        <v>373.54</v>
      </c>
      <c r="CL7" s="24">
        <v>462.49</v>
      </c>
      <c r="CM7" s="24">
        <v>18.47</v>
      </c>
      <c r="CN7" s="24">
        <v>20.170000000000002</v>
      </c>
      <c r="CO7" s="24">
        <v>16.38</v>
      </c>
      <c r="CP7" s="24">
        <v>17.62</v>
      </c>
      <c r="CQ7" s="24">
        <v>16.59</v>
      </c>
      <c r="CR7" s="24">
        <v>40.29</v>
      </c>
      <c r="CS7" s="24">
        <v>40.11</v>
      </c>
      <c r="CT7" s="24">
        <v>37.67</v>
      </c>
      <c r="CU7" s="24">
        <v>30.99</v>
      </c>
      <c r="CV7" s="24">
        <v>32.82</v>
      </c>
      <c r="CW7" s="24">
        <v>30.09</v>
      </c>
      <c r="CX7" s="24">
        <v>78.16</v>
      </c>
      <c r="CY7" s="24">
        <v>79.08</v>
      </c>
      <c r="CZ7" s="24">
        <v>79.78</v>
      </c>
      <c r="DA7" s="24">
        <v>79</v>
      </c>
      <c r="DB7" s="24">
        <v>79.48</v>
      </c>
      <c r="DC7" s="24">
        <v>87.49</v>
      </c>
      <c r="DD7" s="24">
        <v>87.61</v>
      </c>
      <c r="DE7" s="24">
        <v>87.94</v>
      </c>
      <c r="DF7" s="24">
        <v>85.45</v>
      </c>
      <c r="DG7" s="24">
        <v>85.76</v>
      </c>
      <c r="DH7" s="24">
        <v>80.97</v>
      </c>
      <c r="DI7" s="24">
        <v>4.92</v>
      </c>
      <c r="DJ7" s="24">
        <v>9.26</v>
      </c>
      <c r="DK7" s="24">
        <v>12.8</v>
      </c>
      <c r="DL7" s="24">
        <v>15.97</v>
      </c>
      <c r="DM7" s="24">
        <v>19.32</v>
      </c>
      <c r="DN7" s="24">
        <v>29.9</v>
      </c>
      <c r="DO7" s="24">
        <v>32.58</v>
      </c>
      <c r="DP7" s="24">
        <v>37.479999999999997</v>
      </c>
      <c r="DQ7" s="24">
        <v>35.07</v>
      </c>
      <c r="DR7" s="24">
        <v>32.49</v>
      </c>
      <c r="DS7" s="24">
        <v>26.63</v>
      </c>
      <c r="DT7" s="24">
        <v>0</v>
      </c>
      <c r="DU7" s="24">
        <v>0</v>
      </c>
      <c r="DV7" s="24">
        <v>0</v>
      </c>
      <c r="DW7" s="24">
        <v>0</v>
      </c>
      <c r="DX7" s="24">
        <v>0</v>
      </c>
      <c r="DY7" s="24">
        <v>0</v>
      </c>
      <c r="DZ7" s="24">
        <v>0</v>
      </c>
      <c r="EA7" s="24">
        <v>0</v>
      </c>
      <c r="EB7" s="24">
        <v>0</v>
      </c>
      <c r="EC7" s="24">
        <v>0</v>
      </c>
      <c r="ED7" s="24">
        <v>0</v>
      </c>
      <c r="EE7" s="24">
        <v>0</v>
      </c>
      <c r="EF7" s="24">
        <v>0</v>
      </c>
      <c r="EG7" s="24">
        <v>0.21</v>
      </c>
      <c r="EH7" s="24">
        <v>0</v>
      </c>
      <c r="EI7" s="24">
        <v>0</v>
      </c>
      <c r="EJ7" s="24">
        <v>0.01</v>
      </c>
      <c r="EK7" s="24">
        <v>0</v>
      </c>
      <c r="EL7" s="24">
        <v>0.02</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dcterms:modified xsi:type="dcterms:W3CDTF">2026-02-25T23:47:48Z</dcterms:modified>
</cp:coreProperties>
</file>