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u7714\Desktop\080218 公営企業の経営比較分析表の確認事項について（水道）\提出\"/>
    </mc:Choice>
  </mc:AlternateContent>
  <xr:revisionPtr revIDLastSave="0" documentId="13_ncr:1_{6A3896EA-56CE-46B2-81AC-4D6B2B3591B3}" xr6:coauthVersionLast="36" xr6:coauthVersionMax="36" xr10:uidLastSave="{00000000-0000-0000-0000-000000000000}"/>
  <workbookProtection workbookAlgorithmName="SHA-512" workbookHashValue="AibUQYcjTPXX53xljMCoGjTSs+LmGbKpnNyqNWxLDIeNg7xt2Il0vxedv2/UlJskxkx1qoULiZhrW9a5DLzKcQ==" workbookSaltValue="Ay2JMac+qP2hUe5soMrYGg==" workbookSpinCount="100000" lockStructure="1"/>
  <bookViews>
    <workbookView xWindow="0" yWindow="0" windowWidth="28800" windowHeight="12015" xr2:uid="{00000000-000D-0000-FFFF-FFFF00000000}"/>
  </bookViews>
  <sheets>
    <sheet name="法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Q6" i="5"/>
  <c r="P6" i="5"/>
  <c r="P10" i="4" s="1"/>
  <c r="O6" i="5"/>
  <c r="N6" i="5"/>
  <c r="B10" i="4" s="1"/>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E85" i="4"/>
  <c r="BB10" i="4"/>
  <c r="W10" i="4"/>
  <c r="I10" i="4"/>
  <c r="AT8" i="4"/>
  <c r="AL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<sst xmlns="http://schemas.openxmlformats.org/spreadsheetml/2006/main" count="228" uniqueCount="113">
  <si>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</si>
  <si>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</si>
  <si>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</si>
  <si>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</si>
  <si>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</si>
  <si>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</si>
  <si>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</si>
  <si>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</si>
  <si>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</si>
  <si>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</si>
  <si>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</si>
  <si>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</si>
  <si>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</si>
  <si>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</si>
  <si>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</si>
  <si>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</si>
  <si>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</si>
  <si>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</si>
  <si>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</si>
  <si>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</si>
  <si>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</si>
  <si>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</si>
  <si>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</si>
  <si>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</si>
  <si>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</si>
  <si>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</si>
  <si>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</si>
  <si>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</si>
  <si>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</si>
  <si>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</si>
  <si>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</si>
  <si>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</si>
  <si>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</si>
  <si>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</si>
  <si>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</si>
  <si>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</si>
  <si>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</si>
  <si>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</si>
  <si>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</si>
  <si>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</si>
  <si>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</si>
  <si>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</si>
  <si>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</si>
  <si>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</si>
  <si>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</si>
  <si>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</si>
  <si>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</si>
  <si>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</si>
  <si>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</si>
  <si>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</si>
  <si>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</si>
  <si>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</si>
  <si>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</si>
  <si>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</si>
  <si>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</si>
  <si>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</si>
  <si>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</si>
  <si>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</si>
  <si>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</si>
  <si>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</si>
  <si>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</si>
  <si>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</si>
  <si>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</si>
  <si>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</si>
  <si>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</si>
  <si>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</si>
  <si>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</si>
  <si>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</si>
  <si>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</si>
  <si>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</si>
  <si>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</si>
  <si>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</si>
  <si>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</si>
  <si>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</si>
  <si>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</si>
  <si>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</si>
  <si>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</si>
  <si>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</si>
  <si>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</si>
  <si>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</si>
  <si>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</si>
  <si>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</si>
  <si>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</si>
  <si>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</si>
  <si>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</si>
  <si>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</si>
  <si>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</si>
  <si>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</si>
  <si>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</si>
  <si>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</si>
  <si>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</si>
  <si>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</si>
  <si>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</si>
  <si>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魚沼市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</si>
  <si>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</si>
  <si>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</si>
  <si>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</si>
  <si>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</si>
  <si>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</si>
  <si>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</si>
  <si>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</si>
  <si>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</si>
  <si>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</si>
  <si>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</si>
  <si>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</si>
  <si>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</si>
  <si>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</si>
  <si>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</si>
  <si>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</si>
  <si>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</si>
  <si>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管路経年化率は、老朽管対策の成果が平成30年度から数値に表れ始め、類似団体よりも低く推移している。ただ、当市の管路の多くは、古い設計指針、資材により設置されており、また、中越大震災、中越沖地震、東日本大震災と度重なる地震の影響を受け、実耐用年数は法定耐用年数の40年より短くなるものと見込んでいる。こうしたことから、耐用年数だけでなく漏水の発生頻度など老朽具合を的確に把握しつつ、「魚沼市水道事業経営戦略」に基づき、引き続き適切な更新投資を実施することとする。</t>
    <phoneticPr fontId="4"/>
  </si>
  <si>
    <t>・経常収支比率ついては、本年度は給水収益が減少しているが、単年度収支は黒字であることを示す100％超となり、概ね健全な経営状況を保っている。（令和2年度は収益認識に関する会計基準の変更により、料金収入や有収水量が例年と比べ1ヶ月分多く計上されている。）
・企業債残高対給水収益比率では、類似団体よりも高く、企業債の残高が多くなっている。これは、当市が簡易水道事業を上水道事業と一本の会計で経理していることにより、簡易水道事業の企業債償還に係る一般会計負担分が残高に多く含まれているためであり、類似団体との比較が難しく、一概に高いとは判断できない。
・給水原価については、類似団体よりも低く抑えられている。
・施設利用率は、本年度は前年度と同程度となっている。今後も、適正な規模へのダウンサイジングや施設の統廃合を引き続き検討していくこととする。(令和2年度は収益認識基準の変更の影響により、1日平均配水量の算出基礎数値が1ヶ月分多くなっている。)
・有収率は、計画的な漏水調査の実施と当該箇所の改修、老朽管対策と合わせ、改善に向けた努力を続けているが、本年度は、ほぼ横ばいの傾向にある。</t>
    <rPh sb="319" eb="322">
      <t>ドウテイド</t>
    </rPh>
    <phoneticPr fontId="4"/>
  </si>
  <si>
    <t>・現状では、低い給水原価に抑えることができ、概ね健全な経営状況といえる。一方、施設の管路経年化率は類似団体よりも低く推移しているものの、管路更新率は類似団体平均より下回っており、適切な更新投資について取り組む必要がある。
・人口減少に伴う需要の減少や物価高騰による経費の増大等を勘案し、市町村の枠を超えた広域化・共同化やウオーターPPPの導入などを検討し、持続可能な水道事業の運営を検討する。　　　　　　　　　　　　　　　　　　　　　　　　　　　　　　　　　　　　　　　　　　　　　　　　　　　　　・人口減少に伴う需要の減少や物価高騰による経費の増大等を勘案し、「魚沼市水道事業経営戦略」の進捗管理や計画見直しを行いながら、経営の質と効率化を高め、各種数値の改善とともに市民サービスの安定的な継続が図られるよう運営するものとす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</si>
</sst>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0.56000000000000005</c:v>
                </c:pt>
                <c:pt idx="1">
                  <c:v>0.47</c:v>
                </c:pt>
                <c:pt idx="2">
                  <c:v>0.33</c:v>
                </c:pt>
                <c:pt idx="3">
                  <c:v>0.38</c:v>
                </c:pt>
                <c:pt idx="4">
                  <c:v>0.39</c:v>
                </c:pt>
              </c:numCache>
            </c:numRef>
          </c:val>
          <c:extLst>
            <c:ext xmlns:c16="http://schemas.microsoft.com/office/drawing/2014/chart" uri="{C3380CC4-5D6E-409C-BE32-E72D297353CC}">
              <c16:uniqueId val="{00000000-FC12-43C7-B198-F7F3A28B96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FC12-43C7-B198-F7F3A28B96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61.73</c:v>
                </c:pt>
                <c:pt idx="1">
                  <c:v>56.66</c:v>
                </c:pt>
                <c:pt idx="2">
                  <c:v>55.52</c:v>
                </c:pt>
                <c:pt idx="3">
                  <c:v>52.93</c:v>
                </c:pt>
                <c:pt idx="4">
                  <c:v>53.04</c:v>
                </c:pt>
              </c:numCache>
            </c:numRef>
          </c:val>
          <c:extLst>
            <c:ext xmlns:c16="http://schemas.microsoft.com/office/drawing/2014/chart" uri="{C3380CC4-5D6E-409C-BE32-E72D297353CC}">
              <c16:uniqueId val="{00000000-79DF-48C4-810B-8C38DE8C7D3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79DF-48C4-810B-8C38DE8C7D3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70.75</c:v>
                </c:pt>
                <c:pt idx="1">
                  <c:v>69.95</c:v>
                </c:pt>
                <c:pt idx="2">
                  <c:v>70.48</c:v>
                </c:pt>
                <c:pt idx="3">
                  <c:v>71.27</c:v>
                </c:pt>
                <c:pt idx="4">
                  <c:v>69.73</c:v>
                </c:pt>
              </c:numCache>
            </c:numRef>
          </c:val>
          <c:extLst>
            <c:ext xmlns:c16="http://schemas.microsoft.com/office/drawing/2014/chart" uri="{C3380CC4-5D6E-409C-BE32-E72D297353CC}">
              <c16:uniqueId val="{00000000-09F2-4036-A6AC-1BE9AB10FAA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09F2-4036-A6AC-1BE9AB10FAA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114.49</c:v>
                </c:pt>
                <c:pt idx="1">
                  <c:v>107.76</c:v>
                </c:pt>
                <c:pt idx="2">
                  <c:v>100.59</c:v>
                </c:pt>
                <c:pt idx="3">
                  <c:v>111.2</c:v>
                </c:pt>
                <c:pt idx="4">
                  <c:v>109.58</c:v>
                </c:pt>
              </c:numCache>
            </c:numRef>
          </c:val>
          <c:extLst>
            <c:ext xmlns:c16="http://schemas.microsoft.com/office/drawing/2014/chart" uri="{C3380CC4-5D6E-409C-BE32-E72D297353CC}">
              <c16:uniqueId val="{00000000-EE49-47E4-8E77-4982331786B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EE49-47E4-8E77-4982331786B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48.02</c:v>
                </c:pt>
                <c:pt idx="1">
                  <c:v>49.21</c:v>
                </c:pt>
                <c:pt idx="2">
                  <c:v>50.9</c:v>
                </c:pt>
                <c:pt idx="3">
                  <c:v>52.24</c:v>
                </c:pt>
                <c:pt idx="4">
                  <c:v>53.4</c:v>
                </c:pt>
              </c:numCache>
            </c:numRef>
          </c:val>
          <c:extLst>
            <c:ext xmlns:c16="http://schemas.microsoft.com/office/drawing/2014/chart" uri="{C3380CC4-5D6E-409C-BE32-E72D297353CC}">
              <c16:uniqueId val="{00000000-64DA-4805-8897-20E6158DE6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64DA-4805-8897-20E6158DE6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15.41</c:v>
                </c:pt>
                <c:pt idx="1">
                  <c:v>17.27</c:v>
                </c:pt>
                <c:pt idx="2">
                  <c:v>18.87</c:v>
                </c:pt>
                <c:pt idx="3">
                  <c:v>19.23</c:v>
                </c:pt>
                <c:pt idx="4">
                  <c:v>22.61</c:v>
                </c:pt>
              </c:numCache>
            </c:numRef>
          </c:val>
          <c:extLst>
            <c:ext xmlns:c16="http://schemas.microsoft.com/office/drawing/2014/chart" uri="{C3380CC4-5D6E-409C-BE32-E72D297353CC}">
              <c16:uniqueId val="{00000000-7FDC-40CD-861E-35AC638F8C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7FDC-40CD-861E-35AC638F8C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80-4C99-8854-A7BCF1C2E4D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4880-4C99-8854-A7BCF1C2E4D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207.31</c:v>
                </c:pt>
                <c:pt idx="1">
                  <c:v>215.14</c:v>
                </c:pt>
                <c:pt idx="2">
                  <c:v>197.72</c:v>
                </c:pt>
                <c:pt idx="3">
                  <c:v>155.86000000000001</c:v>
                </c:pt>
                <c:pt idx="4">
                  <c:v>118.82</c:v>
                </c:pt>
              </c:numCache>
            </c:numRef>
          </c:val>
          <c:extLst>
            <c:ext xmlns:c16="http://schemas.microsoft.com/office/drawing/2014/chart" uri="{C3380CC4-5D6E-409C-BE32-E72D297353CC}">
              <c16:uniqueId val="{00000000-F7A6-457A-81CB-A334D4AC76A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F7A6-457A-81CB-A334D4AC76A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544.1</c:v>
                </c:pt>
                <c:pt idx="1">
                  <c:v>552.82000000000005</c:v>
                </c:pt>
                <c:pt idx="2">
                  <c:v>531.34</c:v>
                </c:pt>
                <c:pt idx="3">
                  <c:v>529.9</c:v>
                </c:pt>
                <c:pt idx="4">
                  <c:v>532.34</c:v>
                </c:pt>
              </c:numCache>
            </c:numRef>
          </c:val>
          <c:extLst>
            <c:ext xmlns:c16="http://schemas.microsoft.com/office/drawing/2014/chart" uri="{C3380CC4-5D6E-409C-BE32-E72D297353CC}">
              <c16:uniqueId val="{00000000-1943-47B5-9E4F-5073ED4277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1943-47B5-9E4F-5073ED4277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87.35</c:v>
                </c:pt>
                <c:pt idx="1">
                  <c:v>86.1</c:v>
                </c:pt>
                <c:pt idx="2">
                  <c:v>79.02</c:v>
                </c:pt>
                <c:pt idx="3">
                  <c:v>85.87</c:v>
                </c:pt>
                <c:pt idx="4">
                  <c:v>82.92</c:v>
                </c:pt>
              </c:numCache>
            </c:numRef>
          </c:val>
          <c:extLst>
            <c:ext xmlns:c16="http://schemas.microsoft.com/office/drawing/2014/chart" uri="{C3380CC4-5D6E-409C-BE32-E72D297353CC}">
              <c16:uniqueId val="{00000000-8913-416D-9F51-2D5346A9629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8913-416D-9F51-2D5346A9629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141.82</c:v>
                </c:pt>
                <c:pt idx="1">
                  <c:v>154.02000000000001</c:v>
                </c:pt>
                <c:pt idx="2">
                  <c:v>168.23</c:v>
                </c:pt>
                <c:pt idx="3">
                  <c:v>155.15</c:v>
                </c:pt>
                <c:pt idx="4">
                  <c:v>161.13</c:v>
                </c:pt>
              </c:numCache>
            </c:numRef>
          </c:val>
          <c:extLst>
            <c:ext xmlns:c16="http://schemas.microsoft.com/office/drawing/2014/chart" uri="{C3380CC4-5D6E-409C-BE32-E72D297353CC}">
              <c16:uniqueId val="{00000000-7B9E-47A7-AB3A-5C0066D2735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7B9E-47A7-AB3A-5C0066D2735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I86" sqref="BI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新潟県　魚沼市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A5</v>
      </c>
      <c r="X8" s="80"/>
      <c r="Y8" s="80"/>
      <c r="Z8" s="80"/>
      <c r="AA8" s="80"/>
      <c r="AB8" s="80"/>
      <c r="AC8" s="80"/>
      <c r="AD8" s="80" t="str">
        <f>データ!$M$6</f>
        <v>非設置</v>
      </c>
      <c r="AE8" s="80"/>
      <c r="AF8" s="80"/>
      <c r="AG8" s="80"/>
      <c r="AH8" s="80"/>
      <c r="AI8" s="80"/>
      <c r="AJ8" s="80"/>
      <c r="AK8" s="2"/>
      <c r="AL8" s="71">
        <f>データ!$R$6</f>
        <v>32522</v>
      </c>
      <c r="AM8" s="71"/>
      <c r="AN8" s="71"/>
      <c r="AO8" s="71"/>
      <c r="AP8" s="71"/>
      <c r="AQ8" s="71"/>
      <c r="AR8" s="71"/>
      <c r="AS8" s="71"/>
      <c r="AT8" s="36">
        <f>データ!$S$6</f>
        <v>946.76</v>
      </c>
      <c r="AU8" s="37"/>
      <c r="AV8" s="37"/>
      <c r="AW8" s="37"/>
      <c r="AX8" s="37"/>
      <c r="AY8" s="37"/>
      <c r="AZ8" s="37"/>
      <c r="BA8" s="37"/>
      <c r="BB8" s="60">
        <f>データ!$T$6</f>
        <v>34.35</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15">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71.739999999999995</v>
      </c>
      <c r="J10" s="37"/>
      <c r="K10" s="37"/>
      <c r="L10" s="37"/>
      <c r="M10" s="37"/>
      <c r="N10" s="37"/>
      <c r="O10" s="70"/>
      <c r="P10" s="60">
        <f>データ!$P$6</f>
        <v>98.19</v>
      </c>
      <c r="Q10" s="60"/>
      <c r="R10" s="60"/>
      <c r="S10" s="60"/>
      <c r="T10" s="60"/>
      <c r="U10" s="60"/>
      <c r="V10" s="60"/>
      <c r="W10" s="71">
        <f>データ!$Q$6</f>
        <v>2574</v>
      </c>
      <c r="X10" s="71"/>
      <c r="Y10" s="71"/>
      <c r="Z10" s="71"/>
      <c r="AA10" s="71"/>
      <c r="AB10" s="71"/>
      <c r="AC10" s="71"/>
      <c r="AD10" s="2"/>
      <c r="AE10" s="2"/>
      <c r="AF10" s="2"/>
      <c r="AG10" s="2"/>
      <c r="AH10" s="2"/>
      <c r="AI10" s="2"/>
      <c r="AJ10" s="2"/>
      <c r="AK10" s="2"/>
      <c r="AL10" s="71">
        <f>データ!$U$6</f>
        <v>31650</v>
      </c>
      <c r="AM10" s="71"/>
      <c r="AN10" s="71"/>
      <c r="AO10" s="71"/>
      <c r="AP10" s="71"/>
      <c r="AQ10" s="71"/>
      <c r="AR10" s="71"/>
      <c r="AS10" s="71"/>
      <c r="AT10" s="36">
        <f>データ!$V$6</f>
        <v>68.540000000000006</v>
      </c>
      <c r="AU10" s="37"/>
      <c r="AV10" s="37"/>
      <c r="AW10" s="37"/>
      <c r="AX10" s="37"/>
      <c r="AY10" s="37"/>
      <c r="AZ10" s="37"/>
      <c r="BA10" s="37"/>
      <c r="BB10" s="60">
        <f>データ!$W$6</f>
        <v>461.77</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95" t="s">
        <v>112</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mtlv7mvt0q/7WW/Twscd6mEfU6bA1f+JEov4POy1BgYjUycOLmFZeB8FEiNkVCxSOsBm7APfL/i8K991zCm2w==" saltValue="S1iw8Ho0xBCLWjBPeJiu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152251</v>
      </c>
      <c r="D6" s="20">
        <f t="shared" si="3"/>
        <v>46</v>
      </c>
      <c r="E6" s="20">
        <f t="shared" si="3"/>
        <v>1</v>
      </c>
      <c r="F6" s="20">
        <f t="shared" si="3"/>
        <v>0</v>
      </c>
      <c r="G6" s="20">
        <f t="shared" si="3"/>
        <v>1</v>
      </c>
      <c r="H6" s="20" t="str">
        <f t="shared" si="3"/>
        <v>新潟県　魚沼市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71.739999999999995</v>
      </c>
      <c r="P6" s="21">
        <f t="shared" si="3"/>
        <v>98.19</v>
      </c>
      <c r="Q6" s="21">
        <f t="shared" si="3"/>
        <v>2574</v>
      </c>
      <c r="R6" s="21">
        <f t="shared" si="3"/>
        <v>32522</v>
      </c>
      <c r="S6" s="21">
        <f t="shared" si="3"/>
        <v>946.76</v>
      </c>
      <c r="T6" s="21">
        <f t="shared" si="3"/>
        <v>34.35</v>
      </c>
      <c r="U6" s="21">
        <f t="shared" si="3"/>
        <v>31650</v>
      </c>
      <c r="V6" s="21">
        <f t="shared" si="3"/>
        <v>68.540000000000006</v>
      </c>
      <c r="W6" s="21">
        <f t="shared" si="3"/>
        <v>461.77</v>
      </c>
      <c r="X6" s="22">
        <f>IF(X7="",NA(),X7)</f>
        <v>114.49</v>
      </c>
      <c r="Y6" s="22">
        <f t="shared" ref="Y6:AG6" si="4">IF(Y7="",NA(),Y7)</f>
        <v>107.76</v>
      </c>
      <c r="Z6" s="22">
        <f t="shared" si="4"/>
        <v>100.59</v>
      </c>
      <c r="AA6" s="22">
        <f t="shared" si="4"/>
        <v>111.2</v>
      </c>
      <c r="AB6" s="22">
        <f t="shared" si="4"/>
        <v>109.58</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207.31</v>
      </c>
      <c r="AU6" s="22">
        <f t="shared" ref="AU6:BC6" si="6">IF(AU7="",NA(),AU7)</f>
        <v>215.14</v>
      </c>
      <c r="AV6" s="22">
        <f t="shared" si="6"/>
        <v>197.72</v>
      </c>
      <c r="AW6" s="22">
        <f t="shared" si="6"/>
        <v>155.86000000000001</v>
      </c>
      <c r="AX6" s="22">
        <f t="shared" si="6"/>
        <v>118.82</v>
      </c>
      <c r="AY6" s="22">
        <f t="shared" si="6"/>
        <v>327.77</v>
      </c>
      <c r="AZ6" s="22">
        <f t="shared" si="6"/>
        <v>338.02</v>
      </c>
      <c r="BA6" s="22">
        <f t="shared" si="6"/>
        <v>345.94</v>
      </c>
      <c r="BB6" s="22">
        <f t="shared" si="6"/>
        <v>329.7</v>
      </c>
      <c r="BC6" s="22">
        <f t="shared" si="6"/>
        <v>319.99</v>
      </c>
      <c r="BD6" s="21" t="str">
        <f>IF(BD7="","",IF(BD7="-","【-】","【"&amp;SUBSTITUTE(TEXT(BD7,"#,##0.00"),"-","△")&amp;"】"))</f>
        <v>【239.69】</v>
      </c>
      <c r="BE6" s="22">
        <f>IF(BE7="",NA(),BE7)</f>
        <v>544.1</v>
      </c>
      <c r="BF6" s="22">
        <f t="shared" ref="BF6:BN6" si="7">IF(BF7="",NA(),BF7)</f>
        <v>552.82000000000005</v>
      </c>
      <c r="BG6" s="22">
        <f t="shared" si="7"/>
        <v>531.34</v>
      </c>
      <c r="BH6" s="22">
        <f t="shared" si="7"/>
        <v>529.9</v>
      </c>
      <c r="BI6" s="22">
        <f t="shared" si="7"/>
        <v>532.34</v>
      </c>
      <c r="BJ6" s="22">
        <f t="shared" si="7"/>
        <v>397.1</v>
      </c>
      <c r="BK6" s="22">
        <f t="shared" si="7"/>
        <v>379.91</v>
      </c>
      <c r="BL6" s="22">
        <f t="shared" si="7"/>
        <v>386.61</v>
      </c>
      <c r="BM6" s="22">
        <f t="shared" si="7"/>
        <v>381.56</v>
      </c>
      <c r="BN6" s="22">
        <f t="shared" si="7"/>
        <v>365.55</v>
      </c>
      <c r="BO6" s="21" t="str">
        <f>IF(BO7="","",IF(BO7="-","【-】","【"&amp;SUBSTITUTE(TEXT(BO7,"#,##0.00"),"-","△")&amp;"】"))</f>
        <v>【264.86】</v>
      </c>
      <c r="BP6" s="22">
        <f>IF(BP7="",NA(),BP7)</f>
        <v>87.35</v>
      </c>
      <c r="BQ6" s="22">
        <f t="shared" ref="BQ6:BY6" si="8">IF(BQ7="",NA(),BQ7)</f>
        <v>86.1</v>
      </c>
      <c r="BR6" s="22">
        <f t="shared" si="8"/>
        <v>79.02</v>
      </c>
      <c r="BS6" s="22">
        <f t="shared" si="8"/>
        <v>85.87</v>
      </c>
      <c r="BT6" s="22">
        <f t="shared" si="8"/>
        <v>82.92</v>
      </c>
      <c r="BU6" s="22">
        <f t="shared" si="8"/>
        <v>95.79</v>
      </c>
      <c r="BV6" s="22">
        <f t="shared" si="8"/>
        <v>98.3</v>
      </c>
      <c r="BW6" s="22">
        <f t="shared" si="8"/>
        <v>93.82</v>
      </c>
      <c r="BX6" s="22">
        <f t="shared" si="8"/>
        <v>95.04</v>
      </c>
      <c r="BY6" s="22">
        <f t="shared" si="8"/>
        <v>95.42</v>
      </c>
      <c r="BZ6" s="21" t="str">
        <f>IF(BZ7="","",IF(BZ7="-","【-】","【"&amp;SUBSTITUTE(TEXT(BZ7,"#,##0.00"),"-","△")&amp;"】"))</f>
        <v>【97.59】</v>
      </c>
      <c r="CA6" s="22">
        <f>IF(CA7="",NA(),CA7)</f>
        <v>141.82</v>
      </c>
      <c r="CB6" s="22">
        <f t="shared" ref="CB6:CJ6" si="9">IF(CB7="",NA(),CB7)</f>
        <v>154.02000000000001</v>
      </c>
      <c r="CC6" s="22">
        <f t="shared" si="9"/>
        <v>168.23</v>
      </c>
      <c r="CD6" s="22">
        <f t="shared" si="9"/>
        <v>155.15</v>
      </c>
      <c r="CE6" s="22">
        <f t="shared" si="9"/>
        <v>161.13</v>
      </c>
      <c r="CF6" s="22">
        <f t="shared" si="9"/>
        <v>171.13</v>
      </c>
      <c r="CG6" s="22">
        <f t="shared" si="9"/>
        <v>173.7</v>
      </c>
      <c r="CH6" s="22">
        <f t="shared" si="9"/>
        <v>178.94</v>
      </c>
      <c r="CI6" s="22">
        <f t="shared" si="9"/>
        <v>180.19</v>
      </c>
      <c r="CJ6" s="22">
        <f t="shared" si="9"/>
        <v>184.25</v>
      </c>
      <c r="CK6" s="21" t="str">
        <f>IF(CK7="","",IF(CK7="-","【-】","【"&amp;SUBSTITUTE(TEXT(CK7,"#,##0.00"),"-","△")&amp;"】"))</f>
        <v>【181.66】</v>
      </c>
      <c r="CL6" s="22">
        <f>IF(CL7="",NA(),CL7)</f>
        <v>61.73</v>
      </c>
      <c r="CM6" s="22">
        <f t="shared" ref="CM6:CU6" si="10">IF(CM7="",NA(),CM7)</f>
        <v>56.66</v>
      </c>
      <c r="CN6" s="22">
        <f t="shared" si="10"/>
        <v>55.52</v>
      </c>
      <c r="CO6" s="22">
        <f t="shared" si="10"/>
        <v>52.93</v>
      </c>
      <c r="CP6" s="22">
        <f t="shared" si="10"/>
        <v>53.04</v>
      </c>
      <c r="CQ6" s="22">
        <f t="shared" si="10"/>
        <v>60.12</v>
      </c>
      <c r="CR6" s="22">
        <f t="shared" si="10"/>
        <v>60.34</v>
      </c>
      <c r="CS6" s="22">
        <f t="shared" si="10"/>
        <v>59.54</v>
      </c>
      <c r="CT6" s="22">
        <f t="shared" si="10"/>
        <v>59.26</v>
      </c>
      <c r="CU6" s="22">
        <f t="shared" si="10"/>
        <v>60.44</v>
      </c>
      <c r="CV6" s="21" t="str">
        <f>IF(CV7="","",IF(CV7="-","【-】","【"&amp;SUBSTITUTE(TEXT(CV7,"#,##0.00"),"-","△")&amp;"】"))</f>
        <v>【60.21】</v>
      </c>
      <c r="CW6" s="22">
        <f>IF(CW7="",NA(),CW7)</f>
        <v>70.75</v>
      </c>
      <c r="CX6" s="22">
        <f t="shared" ref="CX6:DF6" si="11">IF(CX7="",NA(),CX7)</f>
        <v>69.95</v>
      </c>
      <c r="CY6" s="22">
        <f t="shared" si="11"/>
        <v>70.48</v>
      </c>
      <c r="CZ6" s="22">
        <f t="shared" si="11"/>
        <v>71.27</v>
      </c>
      <c r="DA6" s="22">
        <f t="shared" si="11"/>
        <v>69.73</v>
      </c>
      <c r="DB6" s="22">
        <f t="shared" si="11"/>
        <v>84.24</v>
      </c>
      <c r="DC6" s="22">
        <f t="shared" si="11"/>
        <v>84.19</v>
      </c>
      <c r="DD6" s="22">
        <f t="shared" si="11"/>
        <v>83.93</v>
      </c>
      <c r="DE6" s="22">
        <f t="shared" si="11"/>
        <v>83.84</v>
      </c>
      <c r="DF6" s="22">
        <f t="shared" si="11"/>
        <v>83.39</v>
      </c>
      <c r="DG6" s="21" t="str">
        <f>IF(DG7="","",IF(DG7="-","【-】","【"&amp;SUBSTITUTE(TEXT(DG7,"#,##0.00"),"-","△")&amp;"】"))</f>
        <v>【89.21】</v>
      </c>
      <c r="DH6" s="22">
        <f>IF(DH7="",NA(),DH7)</f>
        <v>48.02</v>
      </c>
      <c r="DI6" s="22">
        <f t="shared" ref="DI6:DQ6" si="12">IF(DI7="",NA(),DI7)</f>
        <v>49.21</v>
      </c>
      <c r="DJ6" s="22">
        <f t="shared" si="12"/>
        <v>50.9</v>
      </c>
      <c r="DK6" s="22">
        <f t="shared" si="12"/>
        <v>52.24</v>
      </c>
      <c r="DL6" s="22">
        <f t="shared" si="12"/>
        <v>53.4</v>
      </c>
      <c r="DM6" s="22">
        <f t="shared" si="12"/>
        <v>48.83</v>
      </c>
      <c r="DN6" s="22">
        <f t="shared" si="12"/>
        <v>49.96</v>
      </c>
      <c r="DO6" s="22">
        <f t="shared" si="12"/>
        <v>50.82</v>
      </c>
      <c r="DP6" s="22">
        <f t="shared" si="12"/>
        <v>51.82</v>
      </c>
      <c r="DQ6" s="22">
        <f t="shared" si="12"/>
        <v>52.53</v>
      </c>
      <c r="DR6" s="21" t="str">
        <f>IF(DR7="","",IF(DR7="-","【-】","【"&amp;SUBSTITUTE(TEXT(DR7,"#,##0.00"),"-","△")&amp;"】"))</f>
        <v>【52.41】</v>
      </c>
      <c r="DS6" s="22">
        <f>IF(DS7="",NA(),DS7)</f>
        <v>15.41</v>
      </c>
      <c r="DT6" s="22">
        <f t="shared" ref="DT6:EB6" si="13">IF(DT7="",NA(),DT7)</f>
        <v>17.27</v>
      </c>
      <c r="DU6" s="22">
        <f t="shared" si="13"/>
        <v>18.87</v>
      </c>
      <c r="DV6" s="22">
        <f t="shared" si="13"/>
        <v>19.23</v>
      </c>
      <c r="DW6" s="22">
        <f t="shared" si="13"/>
        <v>22.61</v>
      </c>
      <c r="DX6" s="22">
        <f t="shared" si="13"/>
        <v>18.18</v>
      </c>
      <c r="DY6" s="22">
        <f t="shared" si="13"/>
        <v>19.32</v>
      </c>
      <c r="DZ6" s="22">
        <f t="shared" si="13"/>
        <v>21.16</v>
      </c>
      <c r="EA6" s="22">
        <f t="shared" si="13"/>
        <v>22.72</v>
      </c>
      <c r="EB6" s="22">
        <f t="shared" si="13"/>
        <v>24.16</v>
      </c>
      <c r="EC6" s="21" t="str">
        <f>IF(EC7="","",IF(EC7="-","【-】","【"&amp;SUBSTITUTE(TEXT(EC7,"#,##0.00"),"-","△")&amp;"】"))</f>
        <v>【26.78】</v>
      </c>
      <c r="ED6" s="22">
        <f>IF(ED7="",NA(),ED7)</f>
        <v>0.56000000000000005</v>
      </c>
      <c r="EE6" s="22">
        <f t="shared" ref="EE6:EM6" si="14">IF(EE7="",NA(),EE7)</f>
        <v>0.47</v>
      </c>
      <c r="EF6" s="22">
        <f t="shared" si="14"/>
        <v>0.33</v>
      </c>
      <c r="EG6" s="22">
        <f t="shared" si="14"/>
        <v>0.38</v>
      </c>
      <c r="EH6" s="22">
        <f t="shared" si="14"/>
        <v>0.39</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152251</v>
      </c>
      <c r="D7" s="24">
        <v>46</v>
      </c>
      <c r="E7" s="24">
        <v>1</v>
      </c>
      <c r="F7" s="24">
        <v>0</v>
      </c>
      <c r="G7" s="24">
        <v>1</v>
      </c>
      <c r="H7" s="24" t="s">
        <v>93</v>
      </c>
      <c r="I7" s="24" t="s">
        <v>94</v>
      </c>
      <c r="J7" s="24" t="s">
        <v>95</v>
      </c>
      <c r="K7" s="24" t="s">
        <v>96</v>
      </c>
      <c r="L7" s="24" t="s">
        <v>97</v>
      </c>
      <c r="M7" s="24" t="s">
        <v>98</v>
      </c>
      <c r="N7" s="25" t="s">
        <v>99</v>
      </c>
      <c r="O7" s="25">
        <v>71.739999999999995</v>
      </c>
      <c r="P7" s="25">
        <v>98.19</v>
      </c>
      <c r="Q7" s="25">
        <v>2574</v>
      </c>
      <c r="R7" s="25">
        <v>32522</v>
      </c>
      <c r="S7" s="25">
        <v>946.76</v>
      </c>
      <c r="T7" s="25">
        <v>34.35</v>
      </c>
      <c r="U7" s="25">
        <v>31650</v>
      </c>
      <c r="V7" s="25">
        <v>68.540000000000006</v>
      </c>
      <c r="W7" s="25">
        <v>461.77</v>
      </c>
      <c r="X7" s="25">
        <v>114.49</v>
      </c>
      <c r="Y7" s="25">
        <v>107.76</v>
      </c>
      <c r="Z7" s="25">
        <v>100.59</v>
      </c>
      <c r="AA7" s="25">
        <v>111.2</v>
      </c>
      <c r="AB7" s="25">
        <v>109.58</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207.31</v>
      </c>
      <c r="AU7" s="25">
        <v>215.14</v>
      </c>
      <c r="AV7" s="25">
        <v>197.72</v>
      </c>
      <c r="AW7" s="25">
        <v>155.86000000000001</v>
      </c>
      <c r="AX7" s="25">
        <v>118.82</v>
      </c>
      <c r="AY7" s="25">
        <v>327.77</v>
      </c>
      <c r="AZ7" s="25">
        <v>338.02</v>
      </c>
      <c r="BA7" s="25">
        <v>345.94</v>
      </c>
      <c r="BB7" s="25">
        <v>329.7</v>
      </c>
      <c r="BC7" s="25">
        <v>319.99</v>
      </c>
      <c r="BD7" s="25">
        <v>239.69</v>
      </c>
      <c r="BE7" s="25">
        <v>544.1</v>
      </c>
      <c r="BF7" s="25">
        <v>552.82000000000005</v>
      </c>
      <c r="BG7" s="25">
        <v>531.34</v>
      </c>
      <c r="BH7" s="25">
        <v>529.9</v>
      </c>
      <c r="BI7" s="25">
        <v>532.34</v>
      </c>
      <c r="BJ7" s="25">
        <v>397.1</v>
      </c>
      <c r="BK7" s="25">
        <v>379.91</v>
      </c>
      <c r="BL7" s="25">
        <v>386.61</v>
      </c>
      <c r="BM7" s="25">
        <v>381.56</v>
      </c>
      <c r="BN7" s="25">
        <v>365.55</v>
      </c>
      <c r="BO7" s="25">
        <v>264.86</v>
      </c>
      <c r="BP7" s="25">
        <v>87.35</v>
      </c>
      <c r="BQ7" s="25">
        <v>86.1</v>
      </c>
      <c r="BR7" s="25">
        <v>79.02</v>
      </c>
      <c r="BS7" s="25">
        <v>85.87</v>
      </c>
      <c r="BT7" s="25">
        <v>82.92</v>
      </c>
      <c r="BU7" s="25">
        <v>95.79</v>
      </c>
      <c r="BV7" s="25">
        <v>98.3</v>
      </c>
      <c r="BW7" s="25">
        <v>93.82</v>
      </c>
      <c r="BX7" s="25">
        <v>95.04</v>
      </c>
      <c r="BY7" s="25">
        <v>95.42</v>
      </c>
      <c r="BZ7" s="25">
        <v>97.59</v>
      </c>
      <c r="CA7" s="25">
        <v>141.82</v>
      </c>
      <c r="CB7" s="25">
        <v>154.02000000000001</v>
      </c>
      <c r="CC7" s="25">
        <v>168.23</v>
      </c>
      <c r="CD7" s="25">
        <v>155.15</v>
      </c>
      <c r="CE7" s="25">
        <v>161.13</v>
      </c>
      <c r="CF7" s="25">
        <v>171.13</v>
      </c>
      <c r="CG7" s="25">
        <v>173.7</v>
      </c>
      <c r="CH7" s="25">
        <v>178.94</v>
      </c>
      <c r="CI7" s="25">
        <v>180.19</v>
      </c>
      <c r="CJ7" s="25">
        <v>184.25</v>
      </c>
      <c r="CK7" s="25">
        <v>181.66</v>
      </c>
      <c r="CL7" s="25">
        <v>61.73</v>
      </c>
      <c r="CM7" s="25">
        <v>56.66</v>
      </c>
      <c r="CN7" s="25">
        <v>55.52</v>
      </c>
      <c r="CO7" s="25">
        <v>52.93</v>
      </c>
      <c r="CP7" s="25">
        <v>53.04</v>
      </c>
      <c r="CQ7" s="25">
        <v>60.12</v>
      </c>
      <c r="CR7" s="25">
        <v>60.34</v>
      </c>
      <c r="CS7" s="25">
        <v>59.54</v>
      </c>
      <c r="CT7" s="25">
        <v>59.26</v>
      </c>
      <c r="CU7" s="25">
        <v>60.44</v>
      </c>
      <c r="CV7" s="25">
        <v>60.21</v>
      </c>
      <c r="CW7" s="25">
        <v>70.75</v>
      </c>
      <c r="CX7" s="25">
        <v>69.95</v>
      </c>
      <c r="CY7" s="25">
        <v>70.48</v>
      </c>
      <c r="CZ7" s="25">
        <v>71.27</v>
      </c>
      <c r="DA7" s="25">
        <v>69.73</v>
      </c>
      <c r="DB7" s="25">
        <v>84.24</v>
      </c>
      <c r="DC7" s="25">
        <v>84.19</v>
      </c>
      <c r="DD7" s="25">
        <v>83.93</v>
      </c>
      <c r="DE7" s="25">
        <v>83.84</v>
      </c>
      <c r="DF7" s="25">
        <v>83.39</v>
      </c>
      <c r="DG7" s="25">
        <v>89.21</v>
      </c>
      <c r="DH7" s="25">
        <v>48.02</v>
      </c>
      <c r="DI7" s="25">
        <v>49.21</v>
      </c>
      <c r="DJ7" s="25">
        <v>50.9</v>
      </c>
      <c r="DK7" s="25">
        <v>52.24</v>
      </c>
      <c r="DL7" s="25">
        <v>53.4</v>
      </c>
      <c r="DM7" s="25">
        <v>48.83</v>
      </c>
      <c r="DN7" s="25">
        <v>49.96</v>
      </c>
      <c r="DO7" s="25">
        <v>50.82</v>
      </c>
      <c r="DP7" s="25">
        <v>51.82</v>
      </c>
      <c r="DQ7" s="25">
        <v>52.53</v>
      </c>
      <c r="DR7" s="25">
        <v>52.41</v>
      </c>
      <c r="DS7" s="25">
        <v>15.41</v>
      </c>
      <c r="DT7" s="25">
        <v>17.27</v>
      </c>
      <c r="DU7" s="25">
        <v>18.87</v>
      </c>
      <c r="DV7" s="25">
        <v>19.23</v>
      </c>
      <c r="DW7" s="25">
        <v>22.61</v>
      </c>
      <c r="DX7" s="25">
        <v>18.18</v>
      </c>
      <c r="DY7" s="25">
        <v>19.32</v>
      </c>
      <c r="DZ7" s="25">
        <v>21.16</v>
      </c>
      <c r="EA7" s="25">
        <v>22.72</v>
      </c>
      <c r="EB7" s="25">
        <v>24.16</v>
      </c>
      <c r="EC7" s="25">
        <v>26.78</v>
      </c>
      <c r="ED7" s="25">
        <v>0.56000000000000005</v>
      </c>
      <c r="EE7" s="25">
        <v>0.47</v>
      </c>
      <c r="EF7" s="25">
        <v>0.33</v>
      </c>
      <c r="EG7" s="25">
        <v>0.38</v>
      </c>
      <c r="EH7" s="25">
        <v>0.39</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U7714</cp:lastModifiedBy>
  <cp:lastPrinted>2026-02-24T07:36:30Z</cp:lastPrinted>
  <dcterms:modified xsi:type="dcterms:W3CDTF">2026-02-24T07:37:35Z</dcterms:modified>
</cp:coreProperties>
</file>