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72.29.98.19\share\40共有\250庶務係\104 経営・収支計画\R07年度\080220 （下水道）公営企業の経営比較分析表の確認書について\提出\"/>
    </mc:Choice>
  </mc:AlternateContent>
  <xr:revisionPtr revIDLastSave="0" documentId="13_ncr:1_{041A825C-9CCC-4AC5-AC4F-1CE966DEE716}" xr6:coauthVersionLast="36" xr6:coauthVersionMax="36" xr10:uidLastSave="{00000000-0000-0000-0000-000000000000}"/>
  <workbookProtection workbookAlgorithmName="SHA-512" workbookHashValue="LWyIIgpUqmH1X/f2GtXd9CdyKaJoS27//JKtNceJkYT0DlXT2WLBLpNltT9z89On+ENOMrijtc16qWNa4GDoOA==" workbookSaltValue="x0KyBEfIQKWvcL9RimlGFg==" workbookSpinCount="100000" lockStructure="1"/>
  <bookViews>
    <workbookView xWindow="0" yWindow="0" windowWidth="28800" windowHeight="1201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<sst xmlns="http://schemas.openxmlformats.org/spreadsheetml/2006/main" count="231" uniqueCount="116">
  <si>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</si>
  <si>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</si>
  <si>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</si>
  <si>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</si>
  <si>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</si>
  <si>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</si>
  <si>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</si>
  <si>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</si>
  <si>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</si>
  <si>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</si>
  <si>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</si>
  <si>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</si>
  <si>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</si>
  <si>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</si>
  <si>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</si>
  <si>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</si>
  <si>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</si>
  <si>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</si>
  <si>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</si>
  <si>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</si>
  <si>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</si>
  <si>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</si>
  <si>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</si>
  <si>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</si>
  <si>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</si>
  <si>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</si>
  <si>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</si>
  <si>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</si>
  <si>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</si>
  <si>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</si>
  <si>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</si>
  <si>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</si>
  <si>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</si>
  <si>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</si>
  <si>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</si>
  <si>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</si>
  <si>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</si>
  <si>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</si>
  <si>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</si>
  <si>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</si>
  <si>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</si>
  <si>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</si>
  <si>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</si>
  <si>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</si>
  <si>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</si>
  <si>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</si>
  <si>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</si>
  <si>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</si>
  <si>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</si>
  <si>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</si>
  <si>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</si>
  <si>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</si>
  <si>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</si>
  <si>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</si>
  <si>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</si>
  <si>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</si>
  <si>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</si>
  <si>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</si>
  <si>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</si>
  <si>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</si>
  <si>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</si>
  <si>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</si>
  <si>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</si>
  <si>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</si>
  <si>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</si>
  <si>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</si>
  <si>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</si>
  <si>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</si>
  <si>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</si>
  <si>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</si>
  <si>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</si>
  <si>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</si>
  <si>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</si>
  <si>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</si>
  <si>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</si>
  <si>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</si>
  <si>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</si>
  <si>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</si>
  <si>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</si>
  <si>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</si>
  <si>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</si>
  <si>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</si>
  <si>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</si>
  <si>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</si>
  <si>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</si>
  <si>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</si>
  <si>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</si>
  <si>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</si>
  <si>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</si>
  <si>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</si>
  <si>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</si>
  <si>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</si>
  <si>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</si>
  <si>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</si>
  <si>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</si>
  <si>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</si>
  <si>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魚沼市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</si>
  <si>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</si>
  <si>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</si>
  <si>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</si>
  <si>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</si>
  <si>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</si>
  <si>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</si>
  <si>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</si>
  <si>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</si>
  <si>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</si>
  <si>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</si>
  <si>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</si>
  <si>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</si>
  <si>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</si>
  <si>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</si>
  <si>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</si>
  <si>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</si>
  <si>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・小規模な処理区設定となっている。
・有形固定資産減価償却率は、整備が完了し、区域拡張に係る大きな投資はないため、償却が進んでいくことによる逓増傾向にある。
・管渠は、老朽化による更新の時期となっていない。</t>
  </si>
  <si>
    <r>
      <t>・経常収支比率は、</t>
    </r>
    <r>
      <rPr>
        <sz val="11"/>
        <rFont val="ＭＳ ゴシック"/>
        <family val="3"/>
        <charset val="128"/>
      </rPr>
      <t>収益が費用を上回り健全な経営状況となっている。
・累積欠損金比率は、減少傾向となっている。小規模な事業であり、類似団体数が少なく、適切な比較が難しいところである。
・流動比率は、平成26年度の会計制度改正により流動負債に企業債償還費を計上することとなったため、多くなっているが、交付税措置される企業債が含まれることや、企業債残高が年々減少していることから、健全性が損なわれているとはいえない。
・企業債残高対事業規模比率は、過去の整備に係る企業債残高が大きいため、単年度収益に対する企業債残高が大きくなっており、類似団体との比較では企業債残高が高いことを示している。
・施設の初期投資に係る資本費等がかかっており、処理原価も高くなっている。また、使用料は市内の下水道関連5事業が一体的に運営されていることから統一しており、そのため、処理原価に見合った使用料の徴収が出来ておらず、経費回収率が上がらない要因となっている。
・施設利用率は、設置当時より人口や流入水量が減少傾向であるが、対象件数が少なく、処理人口に変動があると数値に大きく影響するものの、近年は同率で推移している。
・水洗化率は、100％となっており、接続は完了している。</t>
    </r>
    <rPh sb="9" eb="11">
      <t>シュウエキ</t>
    </rPh>
    <rPh sb="12" eb="14">
      <t>ヒヨウ</t>
    </rPh>
    <rPh sb="43" eb="47">
      <t>ゲンショウケイコウ</t>
    </rPh>
    <rPh sb="281" eb="282">
      <t>タカ</t>
    </rPh>
    <phoneticPr fontId="15"/>
  </si>
  <si>
    <r>
      <t>・整備は完了しており、事業は施設設備の維持管理が主な業務となっている。
・事業に要する費用は、使用料収入や一般会計からの繰入金（企業債償還の交付税措置等）等で賄われて</t>
    </r>
    <r>
      <rPr>
        <sz val="10"/>
        <rFont val="ＭＳ ゴシック"/>
        <family val="3"/>
        <charset val="128"/>
      </rPr>
      <t>おり、概ね健全な経営状況といえる。一方で、公営企業に携わる人材確保は困難であり、近年の職員給与費の増加や物価高騰による営業費用の増加傾向にあることから、市町村の枠を超えた広域化・共同化やウォーターPPPの導入など持続可能な下水道事業の運営を検討する。
・今後、処理施設の更新が見込まれるが、使用料単価は高い水準にあり、また、急速な人口減少に伴うサービス需要も減少することから、更新費用の捻出に困難が予想される。
・「魚沼市下水道事業経営戦略」の進捗管理や計画見直しを行いながら、経営の質と効率化を高め、市民サービスの安定的な継続が図られるよう運営するものとする。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</si>
</sst>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ＭＳ Ｐゴシック"/>
      <family val="3"/>
    </font>
    <font>
      <sz val="11"/>
      <name val="ＭＳ ゴシック"/>
      <family val="3"/>
      <charset val="128"/>
    </font>
    <font>
      <sz val="11"/>
      <name val="ＭＳ ゴシック"/>
      <family val="3"/>
    </font>
    <font>
      <b/>
      <sz val="12"/>
      <name val="ＭＳ ゴシック"/>
      <family val="3"/>
      <charset val="128"/>
    </font>
    <font>
      <sz val="10"/>
      <name val="ＭＳ ゴシック"/>
      <family val="3"/>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left" vertical="center"/>
    </xf>
    <xf numFmtId="0" fontId="18"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9"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34-4C2A-A87B-9127222918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634-4C2A-A87B-9127222918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c:v>
                </c:pt>
                <c:pt idx="1">
                  <c:v>50</c:v>
                </c:pt>
                <c:pt idx="2">
                  <c:v>50</c:v>
                </c:pt>
                <c:pt idx="3">
                  <c:v>50</c:v>
                </c:pt>
                <c:pt idx="4">
                  <c:v>50</c:v>
                </c:pt>
              </c:numCache>
            </c:numRef>
          </c:val>
          <c:extLst>
            <c:ext xmlns:c16="http://schemas.microsoft.com/office/drawing/2014/chart" uri="{C3380CC4-5D6E-409C-BE32-E72D297353CC}">
              <c16:uniqueId val="{00000000-F1E3-4C24-953C-E98D574C0F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F1E3-4C24-953C-E98D574C0F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223-4FD5-AFA7-8A6E4855405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B223-4FD5-AFA7-8A6E4855405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87.72</c:v>
                </c:pt>
                <c:pt idx="1">
                  <c:v>85.47</c:v>
                </c:pt>
                <c:pt idx="2">
                  <c:v>84.6</c:v>
                </c:pt>
                <c:pt idx="3">
                  <c:v>105.16</c:v>
                </c:pt>
                <c:pt idx="4">
                  <c:v>104.33</c:v>
                </c:pt>
              </c:numCache>
            </c:numRef>
          </c:val>
          <c:extLst>
            <c:ext xmlns:c16="http://schemas.microsoft.com/office/drawing/2014/chart" uri="{C3380CC4-5D6E-409C-BE32-E72D297353CC}">
              <c16:uniqueId val="{00000000-4D47-4F7C-87CF-FBE0EDB993C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4D47-4F7C-87CF-FBE0EDB993C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40.21</c:v>
                </c:pt>
                <c:pt idx="1">
                  <c:v>43.13</c:v>
                </c:pt>
                <c:pt idx="2">
                  <c:v>46.04</c:v>
                </c:pt>
                <c:pt idx="3">
                  <c:v>47.67</c:v>
                </c:pt>
                <c:pt idx="4">
                  <c:v>50.74</c:v>
                </c:pt>
              </c:numCache>
            </c:numRef>
          </c:val>
          <c:extLst>
            <c:ext xmlns:c16="http://schemas.microsoft.com/office/drawing/2014/chart" uri="{C3380CC4-5D6E-409C-BE32-E72D297353CC}">
              <c16:uniqueId val="{00000000-A754-4765-BBF8-35D1F12059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A754-4765-BBF8-35D1F12059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C0-4056-9AB3-A4DB058E58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4C0-4056-9AB3-A4DB058E58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927.18</c:v>
                </c:pt>
                <c:pt idx="1">
                  <c:v>1253.46</c:v>
                </c:pt>
                <c:pt idx="2">
                  <c:v>1500</c:v>
                </c:pt>
                <c:pt idx="3">
                  <c:v>1513.87</c:v>
                </c:pt>
                <c:pt idx="4">
                  <c:v>1442.68</c:v>
                </c:pt>
              </c:numCache>
            </c:numRef>
          </c:val>
          <c:extLst>
            <c:ext xmlns:c16="http://schemas.microsoft.com/office/drawing/2014/chart" uri="{C3380CC4-5D6E-409C-BE32-E72D297353CC}">
              <c16:uniqueId val="{00000000-E3CC-4591-93ED-49D7497242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E3CC-4591-93ED-49D7497242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315.12</c:v>
                </c:pt>
                <c:pt idx="1">
                  <c:v>298.94</c:v>
                </c:pt>
                <c:pt idx="2">
                  <c:v>281.26</c:v>
                </c:pt>
                <c:pt idx="3">
                  <c:v>197.65</c:v>
                </c:pt>
                <c:pt idx="4">
                  <c:v>179.2</c:v>
                </c:pt>
              </c:numCache>
            </c:numRef>
          </c:val>
          <c:extLst>
            <c:ext xmlns:c16="http://schemas.microsoft.com/office/drawing/2014/chart" uri="{C3380CC4-5D6E-409C-BE32-E72D297353CC}">
              <c16:uniqueId val="{00000000-D1BC-4E05-B00B-C2F6FD6AB5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D1BC-4E05-B00B-C2F6FD6AB5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2503.69</c:v>
                </c:pt>
                <c:pt idx="1">
                  <c:v>2691.15</c:v>
                </c:pt>
                <c:pt idx="2">
                  <c:v>2588.89</c:v>
                </c:pt>
                <c:pt idx="3">
                  <c:v>2538.2399999999998</c:v>
                </c:pt>
                <c:pt idx="4">
                  <c:v>2320.92</c:v>
                </c:pt>
              </c:numCache>
            </c:numRef>
          </c:val>
          <c:extLst>
            <c:ext xmlns:c16="http://schemas.microsoft.com/office/drawing/2014/chart" uri="{C3380CC4-5D6E-409C-BE32-E72D297353CC}">
              <c16:uniqueId val="{00000000-9FD9-49DA-B1E0-37569C18A4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9FD9-49DA-B1E0-37569C18A4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39.840000000000003</c:v>
                </c:pt>
                <c:pt idx="1">
                  <c:v>34.39</c:v>
                </c:pt>
                <c:pt idx="2">
                  <c:v>32.47</c:v>
                </c:pt>
                <c:pt idx="3">
                  <c:v>27.26</c:v>
                </c:pt>
                <c:pt idx="4">
                  <c:v>26.18</c:v>
                </c:pt>
              </c:numCache>
            </c:numRef>
          </c:val>
          <c:extLst>
            <c:ext xmlns:c16="http://schemas.microsoft.com/office/drawing/2014/chart" uri="{C3380CC4-5D6E-409C-BE32-E72D297353CC}">
              <c16:uniqueId val="{00000000-5B0D-41B3-A904-7CF10293AF8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5B0D-41B3-A904-7CF10293AF8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465.46</c:v>
                </c:pt>
                <c:pt idx="1">
                  <c:v>575.78</c:v>
                </c:pt>
                <c:pt idx="2">
                  <c:v>609.58000000000004</c:v>
                </c:pt>
                <c:pt idx="3">
                  <c:v>726.89</c:v>
                </c:pt>
                <c:pt idx="4">
                  <c:v>771.77</c:v>
                </c:pt>
              </c:numCache>
            </c:numRef>
          </c:val>
          <c:extLst>
            <c:ext xmlns:c16="http://schemas.microsoft.com/office/drawing/2014/chart" uri="{C3380CC4-5D6E-409C-BE32-E72D297353CC}">
              <c16:uniqueId val="{00000000-5A7F-4EB3-B550-D53E06CEB6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5A7F-4EB3-B550-D53E06CEB6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Y87" sqref="BY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魚沼市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非設置</v>
      </c>
      <c r="AE8" s="40"/>
      <c r="AF8" s="40"/>
      <c r="AG8" s="40"/>
      <c r="AH8" s="40"/>
      <c r="AI8" s="40"/>
      <c r="AJ8" s="40"/>
      <c r="AK8" s="3"/>
      <c r="AL8" s="41">
        <f>データ!S6</f>
        <v>32522</v>
      </c>
      <c r="AM8" s="41"/>
      <c r="AN8" s="41"/>
      <c r="AO8" s="41"/>
      <c r="AP8" s="41"/>
      <c r="AQ8" s="41"/>
      <c r="AR8" s="41"/>
      <c r="AS8" s="41"/>
      <c r="AT8" s="34">
        <f>データ!T6</f>
        <v>946.76</v>
      </c>
      <c r="AU8" s="34"/>
      <c r="AV8" s="34"/>
      <c r="AW8" s="34"/>
      <c r="AX8" s="34"/>
      <c r="AY8" s="34"/>
      <c r="AZ8" s="34"/>
      <c r="BA8" s="34"/>
      <c r="BB8" s="34">
        <f>データ!U6</f>
        <v>34.35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25.8</v>
      </c>
      <c r="J10" s="34"/>
      <c r="K10" s="34"/>
      <c r="L10" s="34"/>
      <c r="M10" s="34"/>
      <c r="N10" s="34"/>
      <c r="O10" s="34"/>
      <c r="P10" s="34">
        <f>データ!P6</f>
        <v>0.03</v>
      </c>
      <c r="Q10" s="34"/>
      <c r="R10" s="34"/>
      <c r="S10" s="34"/>
      <c r="T10" s="34"/>
      <c r="U10" s="34"/>
      <c r="V10" s="34"/>
      <c r="W10" s="34">
        <f>データ!Q6</f>
        <v>100</v>
      </c>
      <c r="X10" s="34"/>
      <c r="Y10" s="34"/>
      <c r="Z10" s="34"/>
      <c r="AA10" s="34"/>
      <c r="AB10" s="34"/>
      <c r="AC10" s="34"/>
      <c r="AD10" s="41">
        <f>データ!R6</f>
        <v>4114</v>
      </c>
      <c r="AE10" s="41"/>
      <c r="AF10" s="41"/>
      <c r="AG10" s="41"/>
      <c r="AH10" s="41"/>
      <c r="AI10" s="41"/>
      <c r="AJ10" s="41"/>
      <c r="AK10" s="2"/>
      <c r="AL10" s="41">
        <f>データ!V6</f>
        <v>11</v>
      </c>
      <c r="AM10" s="41"/>
      <c r="AN10" s="41"/>
      <c r="AO10" s="41"/>
      <c r="AP10" s="41"/>
      <c r="AQ10" s="41"/>
      <c r="AR10" s="41"/>
      <c r="AS10" s="41"/>
      <c r="AT10" s="34">
        <f>データ!W6</f>
        <v>0.04</v>
      </c>
      <c r="AU10" s="34"/>
      <c r="AV10" s="34"/>
      <c r="AW10" s="34"/>
      <c r="AX10" s="34"/>
      <c r="AY10" s="34"/>
      <c r="AZ10" s="34"/>
      <c r="BA10" s="34"/>
      <c r="BB10" s="34">
        <f>データ!X6</f>
        <v>275</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6" t="s">
        <v>113</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6"/>
      <c r="BM58" s="67"/>
      <c r="BN58" s="67"/>
      <c r="BO58" s="67"/>
      <c r="BP58" s="67"/>
      <c r="BQ58" s="67"/>
      <c r="BR58" s="67"/>
      <c r="BS58" s="67"/>
      <c r="BT58" s="67"/>
      <c r="BU58" s="67"/>
      <c r="BV58" s="67"/>
      <c r="BW58" s="67"/>
      <c r="BX58" s="67"/>
      <c r="BY58" s="67"/>
      <c r="BZ58" s="6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6"/>
      <c r="BM59" s="67"/>
      <c r="BN59" s="67"/>
      <c r="BO59" s="67"/>
      <c r="BP59" s="67"/>
      <c r="BQ59" s="67"/>
      <c r="BR59" s="67"/>
      <c r="BS59" s="67"/>
      <c r="BT59" s="67"/>
      <c r="BU59" s="67"/>
      <c r="BV59" s="67"/>
      <c r="BW59" s="67"/>
      <c r="BX59" s="67"/>
      <c r="BY59" s="67"/>
      <c r="BZ59" s="68"/>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115</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3LIBqGdgs79JC5zUwtnisvy67onx8nk+evGJ7/al6BB3kRkEtITEOlnnrscZ6jXvN4fIu2KWG0IQbDMvkZjbGA==" saltValue="5/M+jSsmQd7AhfI3To533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152251</v>
      </c>
      <c r="D6" s="19">
        <f t="shared" si="3"/>
        <v>46</v>
      </c>
      <c r="E6" s="19">
        <f t="shared" si="3"/>
        <v>17</v>
      </c>
      <c r="F6" s="19">
        <f t="shared" si="3"/>
        <v>9</v>
      </c>
      <c r="G6" s="19">
        <f t="shared" si="3"/>
        <v>0</v>
      </c>
      <c r="H6" s="19" t="str">
        <f t="shared" si="3"/>
        <v>新潟県　魚沼市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25.8</v>
      </c>
      <c r="P6" s="20">
        <f t="shared" si="3"/>
        <v>0.03</v>
      </c>
      <c r="Q6" s="20">
        <f t="shared" si="3"/>
        <v>100</v>
      </c>
      <c r="R6" s="20">
        <f t="shared" si="3"/>
        <v>4114</v>
      </c>
      <c r="S6" s="20">
        <f t="shared" si="3"/>
        <v>32522</v>
      </c>
      <c r="T6" s="20">
        <f t="shared" si="3"/>
        <v>946.76</v>
      </c>
      <c r="U6" s="20">
        <f t="shared" si="3"/>
        <v>34.35</v>
      </c>
      <c r="V6" s="20">
        <f t="shared" si="3"/>
        <v>11</v>
      </c>
      <c r="W6" s="20">
        <f t="shared" si="3"/>
        <v>0.04</v>
      </c>
      <c r="X6" s="20">
        <f t="shared" si="3"/>
        <v>275</v>
      </c>
      <c r="Y6" s="21">
        <f>IF(Y7="",NA(),Y7)</f>
        <v>87.72</v>
      </c>
      <c r="Z6" s="21">
        <f t="shared" ref="Z6:AH6" si="4">IF(Z7="",NA(),Z7)</f>
        <v>85.47</v>
      </c>
      <c r="AA6" s="21">
        <f t="shared" si="4"/>
        <v>84.6</v>
      </c>
      <c r="AB6" s="21">
        <f t="shared" si="4"/>
        <v>105.16</v>
      </c>
      <c r="AC6" s="21">
        <f t="shared" si="4"/>
        <v>104.33</v>
      </c>
      <c r="AD6" s="21">
        <f t="shared" si="4"/>
        <v>100.42</v>
      </c>
      <c r="AE6" s="21">
        <f t="shared" si="4"/>
        <v>98.03</v>
      </c>
      <c r="AF6" s="21">
        <f t="shared" si="4"/>
        <v>105.46</v>
      </c>
      <c r="AG6" s="21">
        <f t="shared" si="4"/>
        <v>109.38</v>
      </c>
      <c r="AH6" s="21">
        <f t="shared" si="4"/>
        <v>108.97</v>
      </c>
      <c r="AI6" s="20" t="str">
        <f>IF(AI7="","",IF(AI7="-","【-】","【"&amp;SUBSTITUTE(TEXT(AI7,"#,##0.00"),"-","△")&amp;"】"))</f>
        <v>【108.79】</v>
      </c>
      <c r="AJ6" s="21">
        <f>IF(AJ7="",NA(),AJ7)</f>
        <v>927.18</v>
      </c>
      <c r="AK6" s="21">
        <f t="shared" ref="AK6:AS6" si="5">IF(AK7="",NA(),AK7)</f>
        <v>1253.46</v>
      </c>
      <c r="AL6" s="21">
        <f t="shared" si="5"/>
        <v>1500</v>
      </c>
      <c r="AM6" s="21">
        <f t="shared" si="5"/>
        <v>1513.87</v>
      </c>
      <c r="AN6" s="21">
        <f t="shared" si="5"/>
        <v>1442.68</v>
      </c>
      <c r="AO6" s="21">
        <f t="shared" si="5"/>
        <v>762.05</v>
      </c>
      <c r="AP6" s="21">
        <f t="shared" si="5"/>
        <v>755.68</v>
      </c>
      <c r="AQ6" s="21">
        <f t="shared" si="5"/>
        <v>806.39</v>
      </c>
      <c r="AR6" s="21">
        <f t="shared" si="5"/>
        <v>641.13</v>
      </c>
      <c r="AS6" s="21">
        <f t="shared" si="5"/>
        <v>547.89</v>
      </c>
      <c r="AT6" s="20" t="str">
        <f>IF(AT7="","",IF(AT7="-","【-】","【"&amp;SUBSTITUTE(TEXT(AT7,"#,##0.00"),"-","△")&amp;"】"))</f>
        <v>【541.72】</v>
      </c>
      <c r="AU6" s="21">
        <f>IF(AU7="",NA(),AU7)</f>
        <v>315.12</v>
      </c>
      <c r="AV6" s="21">
        <f t="shared" ref="AV6:BD6" si="6">IF(AV7="",NA(),AV7)</f>
        <v>298.94</v>
      </c>
      <c r="AW6" s="21">
        <f t="shared" si="6"/>
        <v>281.26</v>
      </c>
      <c r="AX6" s="21">
        <f t="shared" si="6"/>
        <v>197.65</v>
      </c>
      <c r="AY6" s="21">
        <f t="shared" si="6"/>
        <v>179.2</v>
      </c>
      <c r="AZ6" s="21">
        <f t="shared" si="6"/>
        <v>92.61</v>
      </c>
      <c r="BA6" s="21">
        <f t="shared" si="6"/>
        <v>91.41</v>
      </c>
      <c r="BB6" s="21">
        <f t="shared" si="6"/>
        <v>96.26</v>
      </c>
      <c r="BC6" s="21">
        <f t="shared" si="6"/>
        <v>90.92</v>
      </c>
      <c r="BD6" s="21">
        <f t="shared" si="6"/>
        <v>76</v>
      </c>
      <c r="BE6" s="20" t="str">
        <f>IF(BE7="","",IF(BE7="-","【-】","【"&amp;SUBSTITUTE(TEXT(BE7,"#,##0.00"),"-","△")&amp;"】"))</f>
        <v>【77.16】</v>
      </c>
      <c r="BF6" s="21">
        <f>IF(BF7="",NA(),BF7)</f>
        <v>2503.69</v>
      </c>
      <c r="BG6" s="21">
        <f t="shared" ref="BG6:BO6" si="7">IF(BG7="",NA(),BG7)</f>
        <v>2691.15</v>
      </c>
      <c r="BH6" s="21">
        <f t="shared" si="7"/>
        <v>2588.89</v>
      </c>
      <c r="BI6" s="21">
        <f t="shared" si="7"/>
        <v>2538.2399999999998</v>
      </c>
      <c r="BJ6" s="21">
        <f t="shared" si="7"/>
        <v>2320.92</v>
      </c>
      <c r="BK6" s="21">
        <f t="shared" si="7"/>
        <v>1640.16</v>
      </c>
      <c r="BL6" s="21">
        <f t="shared" si="7"/>
        <v>1521.05</v>
      </c>
      <c r="BM6" s="21">
        <f t="shared" si="7"/>
        <v>1490.65</v>
      </c>
      <c r="BN6" s="21">
        <f t="shared" si="7"/>
        <v>1312.67</v>
      </c>
      <c r="BO6" s="21">
        <f t="shared" si="7"/>
        <v>1260.97</v>
      </c>
      <c r="BP6" s="20" t="str">
        <f>IF(BP7="","",IF(BP7="-","【-】","【"&amp;SUBSTITUTE(TEXT(BP7,"#,##0.00"),"-","△")&amp;"】"))</f>
        <v>【1,269.43】</v>
      </c>
      <c r="BQ6" s="21">
        <f>IF(BQ7="",NA(),BQ7)</f>
        <v>39.840000000000003</v>
      </c>
      <c r="BR6" s="21">
        <f t="shared" ref="BR6:BZ6" si="8">IF(BR7="",NA(),BR7)</f>
        <v>34.39</v>
      </c>
      <c r="BS6" s="21">
        <f t="shared" si="8"/>
        <v>32.47</v>
      </c>
      <c r="BT6" s="21">
        <f t="shared" si="8"/>
        <v>27.26</v>
      </c>
      <c r="BU6" s="21">
        <f t="shared" si="8"/>
        <v>26.18</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465.46</v>
      </c>
      <c r="CC6" s="21">
        <f t="shared" ref="CC6:CK6" si="9">IF(CC7="",NA(),CC7)</f>
        <v>575.78</v>
      </c>
      <c r="CD6" s="21">
        <f t="shared" si="9"/>
        <v>609.58000000000004</v>
      </c>
      <c r="CE6" s="21">
        <f t="shared" si="9"/>
        <v>726.89</v>
      </c>
      <c r="CF6" s="21">
        <f t="shared" si="9"/>
        <v>771.77</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50</v>
      </c>
      <c r="CN6" s="21">
        <f t="shared" ref="CN6:CV6" si="10">IF(CN7="",NA(),CN7)</f>
        <v>50</v>
      </c>
      <c r="CO6" s="21">
        <f t="shared" si="10"/>
        <v>50</v>
      </c>
      <c r="CP6" s="21">
        <f t="shared" si="10"/>
        <v>50</v>
      </c>
      <c r="CQ6" s="21">
        <f t="shared" si="10"/>
        <v>50</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100</v>
      </c>
      <c r="CY6" s="21">
        <f t="shared" ref="CY6:DG6" si="11">IF(CY7="",NA(),CY7)</f>
        <v>100</v>
      </c>
      <c r="CZ6" s="21">
        <f t="shared" si="11"/>
        <v>100</v>
      </c>
      <c r="DA6" s="21">
        <f t="shared" si="11"/>
        <v>100</v>
      </c>
      <c r="DB6" s="21">
        <f t="shared" si="11"/>
        <v>100</v>
      </c>
      <c r="DC6" s="21">
        <f t="shared" si="11"/>
        <v>90.04</v>
      </c>
      <c r="DD6" s="21">
        <f t="shared" si="11"/>
        <v>90.58</v>
      </c>
      <c r="DE6" s="21">
        <f t="shared" si="11"/>
        <v>90.11</v>
      </c>
      <c r="DF6" s="21">
        <f t="shared" si="11"/>
        <v>89.95</v>
      </c>
      <c r="DG6" s="21">
        <f t="shared" si="11"/>
        <v>90.07</v>
      </c>
      <c r="DH6" s="20" t="str">
        <f>IF(DH7="","",IF(DH7="-","【-】","【"&amp;SUBSTITUTE(TEXT(DH7,"#,##0.00"),"-","△")&amp;"】"))</f>
        <v>【89.95】</v>
      </c>
      <c r="DI6" s="21">
        <f>IF(DI7="",NA(),DI7)</f>
        <v>40.21</v>
      </c>
      <c r="DJ6" s="21">
        <f t="shared" ref="DJ6:DR6" si="12">IF(DJ7="",NA(),DJ7)</f>
        <v>43.13</v>
      </c>
      <c r="DK6" s="21">
        <f t="shared" si="12"/>
        <v>46.04</v>
      </c>
      <c r="DL6" s="21">
        <f t="shared" si="12"/>
        <v>47.67</v>
      </c>
      <c r="DM6" s="21">
        <f t="shared" si="12"/>
        <v>50.74</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152251</v>
      </c>
      <c r="D7" s="23">
        <v>46</v>
      </c>
      <c r="E7" s="23">
        <v>17</v>
      </c>
      <c r="F7" s="23">
        <v>9</v>
      </c>
      <c r="G7" s="23">
        <v>0</v>
      </c>
      <c r="H7" s="23" t="s">
        <v>96</v>
      </c>
      <c r="I7" s="23" t="s">
        <v>97</v>
      </c>
      <c r="J7" s="23" t="s">
        <v>98</v>
      </c>
      <c r="K7" s="23" t="s">
        <v>99</v>
      </c>
      <c r="L7" s="23" t="s">
        <v>100</v>
      </c>
      <c r="M7" s="23" t="s">
        <v>101</v>
      </c>
      <c r="N7" s="24" t="s">
        <v>102</v>
      </c>
      <c r="O7" s="24">
        <v>25.8</v>
      </c>
      <c r="P7" s="24">
        <v>0.03</v>
      </c>
      <c r="Q7" s="24">
        <v>100</v>
      </c>
      <c r="R7" s="24">
        <v>4114</v>
      </c>
      <c r="S7" s="24">
        <v>32522</v>
      </c>
      <c r="T7" s="24">
        <v>946.76</v>
      </c>
      <c r="U7" s="24">
        <v>34.35</v>
      </c>
      <c r="V7" s="24">
        <v>11</v>
      </c>
      <c r="W7" s="24">
        <v>0.04</v>
      </c>
      <c r="X7" s="24">
        <v>275</v>
      </c>
      <c r="Y7" s="24">
        <v>87.72</v>
      </c>
      <c r="Z7" s="24">
        <v>85.47</v>
      </c>
      <c r="AA7" s="24">
        <v>84.6</v>
      </c>
      <c r="AB7" s="24">
        <v>105.16</v>
      </c>
      <c r="AC7" s="24">
        <v>104.33</v>
      </c>
      <c r="AD7" s="24">
        <v>100.42</v>
      </c>
      <c r="AE7" s="24">
        <v>98.03</v>
      </c>
      <c r="AF7" s="24">
        <v>105.46</v>
      </c>
      <c r="AG7" s="24">
        <v>109.38</v>
      </c>
      <c r="AH7" s="24">
        <v>108.97</v>
      </c>
      <c r="AI7" s="24">
        <v>108.79</v>
      </c>
      <c r="AJ7" s="24">
        <v>927.18</v>
      </c>
      <c r="AK7" s="24">
        <v>1253.46</v>
      </c>
      <c r="AL7" s="24">
        <v>1500</v>
      </c>
      <c r="AM7" s="24">
        <v>1513.87</v>
      </c>
      <c r="AN7" s="24">
        <v>1442.68</v>
      </c>
      <c r="AO7" s="24">
        <v>762.05</v>
      </c>
      <c r="AP7" s="24">
        <v>755.68</v>
      </c>
      <c r="AQ7" s="24">
        <v>806.39</v>
      </c>
      <c r="AR7" s="24">
        <v>641.13</v>
      </c>
      <c r="AS7" s="24">
        <v>547.89</v>
      </c>
      <c r="AT7" s="24">
        <v>541.72</v>
      </c>
      <c r="AU7" s="24">
        <v>315.12</v>
      </c>
      <c r="AV7" s="24">
        <v>298.94</v>
      </c>
      <c r="AW7" s="24">
        <v>281.26</v>
      </c>
      <c r="AX7" s="24">
        <v>197.65</v>
      </c>
      <c r="AY7" s="24">
        <v>179.2</v>
      </c>
      <c r="AZ7" s="24">
        <v>92.61</v>
      </c>
      <c r="BA7" s="24">
        <v>91.41</v>
      </c>
      <c r="BB7" s="24">
        <v>96.26</v>
      </c>
      <c r="BC7" s="24">
        <v>90.92</v>
      </c>
      <c r="BD7" s="24">
        <v>76</v>
      </c>
      <c r="BE7" s="24">
        <v>77.16</v>
      </c>
      <c r="BF7" s="24">
        <v>2503.69</v>
      </c>
      <c r="BG7" s="24">
        <v>2691.15</v>
      </c>
      <c r="BH7" s="24">
        <v>2588.89</v>
      </c>
      <c r="BI7" s="24">
        <v>2538.2399999999998</v>
      </c>
      <c r="BJ7" s="24">
        <v>2320.92</v>
      </c>
      <c r="BK7" s="24">
        <v>1640.16</v>
      </c>
      <c r="BL7" s="24">
        <v>1521.05</v>
      </c>
      <c r="BM7" s="24">
        <v>1490.65</v>
      </c>
      <c r="BN7" s="24">
        <v>1312.67</v>
      </c>
      <c r="BO7" s="24">
        <v>1260.97</v>
      </c>
      <c r="BP7" s="24">
        <v>1269.43</v>
      </c>
      <c r="BQ7" s="24">
        <v>39.840000000000003</v>
      </c>
      <c r="BR7" s="24">
        <v>34.39</v>
      </c>
      <c r="BS7" s="24">
        <v>32.47</v>
      </c>
      <c r="BT7" s="24">
        <v>27.26</v>
      </c>
      <c r="BU7" s="24">
        <v>26.18</v>
      </c>
      <c r="BV7" s="24">
        <v>38.270000000000003</v>
      </c>
      <c r="BW7" s="24">
        <v>37.520000000000003</v>
      </c>
      <c r="BX7" s="24">
        <v>34.96</v>
      </c>
      <c r="BY7" s="24">
        <v>34.44</v>
      </c>
      <c r="BZ7" s="24">
        <v>32.020000000000003</v>
      </c>
      <c r="CA7" s="24">
        <v>32.200000000000003</v>
      </c>
      <c r="CB7" s="24">
        <v>465.46</v>
      </c>
      <c r="CC7" s="24">
        <v>575.78</v>
      </c>
      <c r="CD7" s="24">
        <v>609.58000000000004</v>
      </c>
      <c r="CE7" s="24">
        <v>726.89</v>
      </c>
      <c r="CF7" s="24">
        <v>771.77</v>
      </c>
      <c r="CG7" s="24">
        <v>486.77</v>
      </c>
      <c r="CH7" s="24">
        <v>502.1</v>
      </c>
      <c r="CI7" s="24">
        <v>539.07000000000005</v>
      </c>
      <c r="CJ7" s="24">
        <v>541.80999999999995</v>
      </c>
      <c r="CK7" s="24">
        <v>592.49</v>
      </c>
      <c r="CL7" s="24">
        <v>588.46</v>
      </c>
      <c r="CM7" s="24">
        <v>50</v>
      </c>
      <c r="CN7" s="24">
        <v>50</v>
      </c>
      <c r="CO7" s="24">
        <v>50</v>
      </c>
      <c r="CP7" s="24">
        <v>50</v>
      </c>
      <c r="CQ7" s="24">
        <v>50</v>
      </c>
      <c r="CR7" s="24">
        <v>34.700000000000003</v>
      </c>
      <c r="CS7" s="24">
        <v>46.83</v>
      </c>
      <c r="CT7" s="24">
        <v>33.74</v>
      </c>
      <c r="CU7" s="24">
        <v>32.979999999999997</v>
      </c>
      <c r="CV7" s="24">
        <v>34.04</v>
      </c>
      <c r="CW7" s="24">
        <v>34.07</v>
      </c>
      <c r="CX7" s="24">
        <v>100</v>
      </c>
      <c r="CY7" s="24">
        <v>100</v>
      </c>
      <c r="CZ7" s="24">
        <v>100</v>
      </c>
      <c r="DA7" s="24">
        <v>100</v>
      </c>
      <c r="DB7" s="24">
        <v>100</v>
      </c>
      <c r="DC7" s="24">
        <v>90.04</v>
      </c>
      <c r="DD7" s="24">
        <v>90.58</v>
      </c>
      <c r="DE7" s="24">
        <v>90.11</v>
      </c>
      <c r="DF7" s="24">
        <v>89.95</v>
      </c>
      <c r="DG7" s="24">
        <v>90.07</v>
      </c>
      <c r="DH7" s="24">
        <v>89.95</v>
      </c>
      <c r="DI7" s="24">
        <v>40.21</v>
      </c>
      <c r="DJ7" s="24">
        <v>43.13</v>
      </c>
      <c r="DK7" s="24">
        <v>46.04</v>
      </c>
      <c r="DL7" s="24">
        <v>47.67</v>
      </c>
      <c r="DM7" s="24">
        <v>50.74</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U7714</cp:lastModifiedBy>
  <cp:lastPrinted>2026-02-24T04:17:29Z</cp:lastPrinted>
  <dcterms:modified xsi:type="dcterms:W3CDTF">2026-02-25T07:14:17Z</dcterms:modified>
</cp:coreProperties>
</file>