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Soumusyo\202101300000\share\03_財政班　理財担当\20010 公営企業決算統計\R6決算統計        (R7実施)\61_経営比較分析表※１月中旬～\080113_公営企業に係る経営比較分析表（令和６年度決算）の分析等について（依頼）\04_確認作業\03_団体への確認\栗山\法適用△確認あり\18魚沼市△26日（木）正午まで\"/>
    </mc:Choice>
  </mc:AlternateContent>
  <xr:revisionPtr revIDLastSave="0" documentId="13_ncr:1_{14581A60-4C6E-490D-A7B1-05DAC74A68A7}" xr6:coauthVersionLast="47" xr6:coauthVersionMax="47" xr10:uidLastSave="{00000000-0000-0000-0000-000000000000}"/>
  <workbookProtection workbookAlgorithmName="SHA-512" workbookHashValue="z/tj6bUJRIXyzTjO4kSOaYD3QsiX4YEcIn6l4lIQpmKEBN48blC+ulVuXDGP3Ttlm+pCBP3g1CoWGmlzf4fd1g==" workbookSaltValue="h521mZe1H9mbpkE7oSZPWA==" workbookSpinCount="100000" lockStructure="1"/>
  <bookViews>
    <workbookView xWindow="28680" yWindow="309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<sst xmlns="http://schemas.openxmlformats.org/spreadsheetml/2006/main" count="253" uniqueCount="116">
  <si>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</si>
  <si>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</si>
  <si>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</si>
  <si>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</si>
  <si>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</si>
  <si>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</si>
  <si>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</si>
  <si>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</si>
  <si>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</si>
  <si>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</si>
  <si>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</si>
  <si>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</si>
  <si>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</si>
  <si>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</si>
  <si>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</si>
  <si>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</si>
  <si>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</si>
  <si>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</si>
  <si>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</si>
  <si>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</si>
  <si>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</si>
  <si>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</si>
  <si>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</si>
  <si>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</si>
  <si>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</si>
  <si>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</si>
  <si>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</si>
  <si>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</si>
  <si>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</si>
  <si>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</si>
  <si>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</si>
  <si>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</si>
  <si>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</si>
  <si>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</si>
  <si>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</si>
  <si>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</si>
  <si>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</si>
  <si>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</si>
  <si>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</si>
  <si>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</si>
  <si>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</si>
  <si>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</si>
  <si>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</si>
  <si>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</si>
  <si>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</si>
  <si>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</si>
  <si>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</si>
  <si>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</si>
  <si>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</si>
  <si>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</si>
  <si>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</si>
  <si>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</si>
  <si>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</si>
  <si>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</si>
  <si>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</si>
  <si>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</si>
  <si>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</si>
  <si>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</si>
  <si>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</si>
  <si>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</si>
  <si>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</si>
  <si>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</si>
  <si>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</si>
  <si>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</si>
  <si>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</si>
  <si>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</si>
  <si>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</si>
  <si>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</si>
  <si>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</si>
  <si>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</si>
  <si>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</si>
  <si>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</si>
  <si>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</si>
  <si>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</si>
  <si>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</si>
  <si>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</si>
  <si>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</si>
  <si>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</si>
  <si>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</si>
  <si>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</si>
  <si>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</si>
  <si>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</si>
  <si>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</si>
  <si>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</si>
  <si>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</si>
  <si>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</si>
  <si>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</si>
  <si>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</si>
  <si>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</si>
  <si>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</si>
  <si>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</si>
  <si>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</si>
  <si>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</si>
  <si>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</si>
  <si>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</si>
  <si>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</si>
  <si>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魚沼市</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</si>
  <si>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</si>
  <si>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</si>
  <si>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</si>
  <si>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</si>
  <si>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</si>
  <si>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</si>
  <si>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</si>
  <si>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</si>
  <si>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</si>
  <si>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</si>
  <si>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</si>
  <si>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</si>
  <si>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</si>
  <si>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</si>
  <si>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</si>
  <si>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</si>
  <si>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・小規模な処理区設定となっている。
・有形固定資産減価償却率は、整備が完了し、区域拡張に係る大きな投資はないため、償却が進んでいくことによる逓増傾向にある。
・管渠は、老朽化による更新の時期となっていない。</t>
  </si>
  <si>
    <r>
      <t xml:space="preserve">・経常収支比率は、費用が収益を上回っており低い水準となっていることから、累積欠損金比率は増加している。小規模な事業であり、類似団体数が少なく、適切な比較が難しいところである。
</t>
    </r>
    <r>
      <rPr>
        <sz val="11"/>
        <rFont val="ＭＳ ゴシック"/>
        <family val="3"/>
        <charset val="128"/>
      </rPr>
      <t>・流動比率は、平成26年度の会計制度改正により流動負債に企業債償還費を計上することとなったため、多くなっているが、交付税措置される企業債が含まれることや、企業債残高が年々減少していることから、健全性が損なわれているとはいえない。
・企業債残高対事業規模比率は、過去の整備に係る企業債残高が大きいため、単年度収益に対する企業債残高が大きくなっているが、類似団体との比較では企業債残高が低いことを示している。
・個別処理施設のため、個々の施設の初期投資に係る資本費等がかかっており、処理原価も高くなっている。また、使用料は市内の下水道関連5事業が一体的に運営されていることから統一しており、そのため、処理原価に見合った使用料の徴収が出来ないため、経費回収率が上がらない要因となっている。
・施設利用率は、設置当時より人口や流入水量が減少傾向であるが、対象件数が少なく、処理人口に変動があると数値に大きく影響するものの、近年は同率で推移している。個別処理であるため流入水量に見合った規模への縮小が難しい。
・水洗化率は、100％となっており、接続は完了している。</t>
    </r>
    <phoneticPr fontId="4"/>
  </si>
  <si>
    <r>
      <t>・整備は完了しており、事業は施設設備の維持管理が主な業務となっている。
・事業に要する費用は、使用料収入や一般会計からの繰入金（企業債償還の交付税措置等）等で賄われている。</t>
    </r>
    <r>
      <rPr>
        <strike/>
        <sz val="10"/>
        <rFont val="ＭＳ ゴシック"/>
        <family val="3"/>
        <charset val="128"/>
      </rPr>
      <t xml:space="preserve">
</t>
    </r>
    <r>
      <rPr>
        <sz val="10"/>
        <rFont val="ＭＳ ゴシック"/>
        <family val="3"/>
        <charset val="128"/>
      </rPr>
      <t>・公営企業に携わる人材確保は困難であり、近年の職員給与費の増加や物価高騰による営業費用の増加傾向にあることから、市町村の枠を超えた広域化・共同化やウォーターPPPの導入など持続可能な下水道事業の運営を検討する。
・今後、処理施設の更新が見込まれるが、使用料単価は高い水準にあり、また、急速な人口減少に伴うサービス需要も減少することから、更新費用の捻出に困難が予想される。
・「魚沼市下水道事業経営戦略」の進捗管理や計画見直しを行いながら、経営の質と効率化を高め、市民サービスの安定的な継続が図られるよう運営するものとする。</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</si>
</sst>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ＭＳ ゴシック"/>
      <family val="3"/>
    </font>
    <font>
      <sz val="11"/>
      <name val="ＭＳ ゴシック"/>
      <family val="3"/>
    </font>
    <font>
      <sz val="11"/>
      <name val="ＭＳ ゴシック"/>
      <family val="3"/>
      <charset val="128"/>
    </font>
    <font>
      <sz val="10"/>
      <name val="ＭＳ ゴシック"/>
      <family val="3"/>
    </font>
    <font>
      <strike/>
      <sz val="10"/>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8" fillId="0" borderId="6"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028-4126-9C7D-AE0B3415E1D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028-4126-9C7D-AE0B3415E1D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36</c:v>
                </c:pt>
                <c:pt idx="1">
                  <c:v>36</c:v>
                </c:pt>
                <c:pt idx="2">
                  <c:v>36</c:v>
                </c:pt>
                <c:pt idx="3">
                  <c:v>36</c:v>
                </c:pt>
                <c:pt idx="4">
                  <c:v>36</c:v>
                </c:pt>
              </c:numCache>
            </c:numRef>
          </c:val>
          <c:extLst>
            <c:ext xmlns:c16="http://schemas.microsoft.com/office/drawing/2014/chart" uri="{C3380CC4-5D6E-409C-BE32-E72D297353CC}">
              <c16:uniqueId val="{00000000-02B7-4710-BEA7-344FBF1CB01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46.36</c:v>
                </c:pt>
                <c:pt idx="1">
                  <c:v>46.45</c:v>
                </c:pt>
                <c:pt idx="2">
                  <c:v>45.36</c:v>
                </c:pt>
                <c:pt idx="3">
                  <c:v>45.93</c:v>
                </c:pt>
                <c:pt idx="4">
                  <c:v>44.52</c:v>
                </c:pt>
              </c:numCache>
            </c:numRef>
          </c:val>
          <c:smooth val="0"/>
          <c:extLst>
            <c:ext xmlns:c16="http://schemas.microsoft.com/office/drawing/2014/chart" uri="{C3380CC4-5D6E-409C-BE32-E72D297353CC}">
              <c16:uniqueId val="{00000001-02B7-4710-BEA7-344FBF1CB01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56D8-439C-81BB-8F73C95FEF7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83.08</c:v>
                </c:pt>
                <c:pt idx="1">
                  <c:v>82.61</c:v>
                </c:pt>
                <c:pt idx="2">
                  <c:v>82.21</c:v>
                </c:pt>
                <c:pt idx="3">
                  <c:v>82.98</c:v>
                </c:pt>
                <c:pt idx="4">
                  <c:v>82.9</c:v>
                </c:pt>
              </c:numCache>
            </c:numRef>
          </c:val>
          <c:smooth val="0"/>
          <c:extLst>
            <c:ext xmlns:c16="http://schemas.microsoft.com/office/drawing/2014/chart" uri="{C3380CC4-5D6E-409C-BE32-E72D297353CC}">
              <c16:uniqueId val="{00000001-56D8-439C-81BB-8F73C95FEF7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74.61</c:v>
                </c:pt>
                <c:pt idx="1">
                  <c:v>65.34</c:v>
                </c:pt>
                <c:pt idx="2">
                  <c:v>43.18</c:v>
                </c:pt>
                <c:pt idx="3">
                  <c:v>69.47</c:v>
                </c:pt>
                <c:pt idx="4">
                  <c:v>67.36</c:v>
                </c:pt>
              </c:numCache>
            </c:numRef>
          </c:val>
          <c:extLst>
            <c:ext xmlns:c16="http://schemas.microsoft.com/office/drawing/2014/chart" uri="{C3380CC4-5D6E-409C-BE32-E72D297353CC}">
              <c16:uniqueId val="{00000000-CAE6-4FA1-B067-0F9322850B0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96.14</c:v>
                </c:pt>
                <c:pt idx="1">
                  <c:v>95.6</c:v>
                </c:pt>
                <c:pt idx="2">
                  <c:v>93.57</c:v>
                </c:pt>
                <c:pt idx="3">
                  <c:v>96.48</c:v>
                </c:pt>
                <c:pt idx="4">
                  <c:v>100.84</c:v>
                </c:pt>
              </c:numCache>
            </c:numRef>
          </c:val>
          <c:smooth val="0"/>
          <c:extLst>
            <c:ext xmlns:c16="http://schemas.microsoft.com/office/drawing/2014/chart" uri="{C3380CC4-5D6E-409C-BE32-E72D297353CC}">
              <c16:uniqueId val="{00000001-CAE6-4FA1-B067-0F9322850B0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90.09</c:v>
                </c:pt>
                <c:pt idx="1">
                  <c:v>93.47</c:v>
                </c:pt>
                <c:pt idx="2">
                  <c:v>93.95</c:v>
                </c:pt>
                <c:pt idx="3">
                  <c:v>94.43</c:v>
                </c:pt>
                <c:pt idx="4">
                  <c:v>94.72</c:v>
                </c:pt>
              </c:numCache>
            </c:numRef>
          </c:val>
          <c:extLst>
            <c:ext xmlns:c16="http://schemas.microsoft.com/office/drawing/2014/chart" uri="{C3380CC4-5D6E-409C-BE32-E72D297353CC}">
              <c16:uniqueId val="{00000000-EC4A-4EB3-8DC7-60C3AD2DEDE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33.75</c:v>
                </c:pt>
                <c:pt idx="1">
                  <c:v>36.21</c:v>
                </c:pt>
                <c:pt idx="2">
                  <c:v>39.69</c:v>
                </c:pt>
                <c:pt idx="3">
                  <c:v>39.700000000000003</c:v>
                </c:pt>
                <c:pt idx="4">
                  <c:v>39.79</c:v>
                </c:pt>
              </c:numCache>
            </c:numRef>
          </c:val>
          <c:smooth val="0"/>
          <c:extLst>
            <c:ext xmlns:c16="http://schemas.microsoft.com/office/drawing/2014/chart" uri="{C3380CC4-5D6E-409C-BE32-E72D297353CC}">
              <c16:uniqueId val="{00000001-EC4A-4EB3-8DC7-60C3AD2DEDE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98F-4990-A832-7FDDC73B7DE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98F-4990-A832-7FDDC73B7DE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1922.96</c:v>
                </c:pt>
                <c:pt idx="1">
                  <c:v>2217.2399999999998</c:v>
                </c:pt>
                <c:pt idx="2">
                  <c:v>2737.89</c:v>
                </c:pt>
                <c:pt idx="3">
                  <c:v>2887.78</c:v>
                </c:pt>
                <c:pt idx="4">
                  <c:v>3159.34</c:v>
                </c:pt>
              </c:numCache>
            </c:numRef>
          </c:val>
          <c:extLst>
            <c:ext xmlns:c16="http://schemas.microsoft.com/office/drawing/2014/chart" uri="{C3380CC4-5D6E-409C-BE32-E72D297353CC}">
              <c16:uniqueId val="{00000000-A8B7-464E-B0CD-57DDA70C98B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237</c:v>
                </c:pt>
                <c:pt idx="1">
                  <c:v>257.23</c:v>
                </c:pt>
                <c:pt idx="2">
                  <c:v>293.54000000000002</c:v>
                </c:pt>
                <c:pt idx="3">
                  <c:v>224.6</c:v>
                </c:pt>
                <c:pt idx="4">
                  <c:v>135.16999999999999</c:v>
                </c:pt>
              </c:numCache>
            </c:numRef>
          </c:val>
          <c:smooth val="0"/>
          <c:extLst>
            <c:ext xmlns:c16="http://schemas.microsoft.com/office/drawing/2014/chart" uri="{C3380CC4-5D6E-409C-BE32-E72D297353CC}">
              <c16:uniqueId val="{00000001-A8B7-464E-B0CD-57DDA70C98B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705.59</c:v>
                </c:pt>
                <c:pt idx="1">
                  <c:v>684.2</c:v>
                </c:pt>
                <c:pt idx="2">
                  <c:v>595.13</c:v>
                </c:pt>
                <c:pt idx="3">
                  <c:v>483.26</c:v>
                </c:pt>
                <c:pt idx="4">
                  <c:v>356.44</c:v>
                </c:pt>
              </c:numCache>
            </c:numRef>
          </c:val>
          <c:extLst>
            <c:ext xmlns:c16="http://schemas.microsoft.com/office/drawing/2014/chart" uri="{C3380CC4-5D6E-409C-BE32-E72D297353CC}">
              <c16:uniqueId val="{00000000-D76C-4254-A11B-08667EEEBBB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135.35</c:v>
                </c:pt>
                <c:pt idx="1">
                  <c:v>150.91999999999999</c:v>
                </c:pt>
                <c:pt idx="2">
                  <c:v>151.72</c:v>
                </c:pt>
                <c:pt idx="3">
                  <c:v>132.16</c:v>
                </c:pt>
                <c:pt idx="4">
                  <c:v>113.41</c:v>
                </c:pt>
              </c:numCache>
            </c:numRef>
          </c:val>
          <c:smooth val="0"/>
          <c:extLst>
            <c:ext xmlns:c16="http://schemas.microsoft.com/office/drawing/2014/chart" uri="{C3380CC4-5D6E-409C-BE32-E72D297353CC}">
              <c16:uniqueId val="{00000001-D76C-4254-A11B-08667EEEBBB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315.64</c:v>
                </c:pt>
                <c:pt idx="1">
                  <c:v>291.20999999999998</c:v>
                </c:pt>
                <c:pt idx="2">
                  <c:v>272.64</c:v>
                </c:pt>
                <c:pt idx="3">
                  <c:v>232.96</c:v>
                </c:pt>
                <c:pt idx="4">
                  <c:v>199.81</c:v>
                </c:pt>
              </c:numCache>
            </c:numRef>
          </c:val>
          <c:extLst>
            <c:ext xmlns:c16="http://schemas.microsoft.com/office/drawing/2014/chart" uri="{C3380CC4-5D6E-409C-BE32-E72D297353CC}">
              <c16:uniqueId val="{00000000-B86A-4ACB-95D8-A4655656965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782.91</c:v>
                </c:pt>
                <c:pt idx="1">
                  <c:v>783.21</c:v>
                </c:pt>
                <c:pt idx="2">
                  <c:v>902.04</c:v>
                </c:pt>
                <c:pt idx="3">
                  <c:v>992.16</c:v>
                </c:pt>
                <c:pt idx="4">
                  <c:v>950.64</c:v>
                </c:pt>
              </c:numCache>
            </c:numRef>
          </c:val>
          <c:smooth val="0"/>
          <c:extLst>
            <c:ext xmlns:c16="http://schemas.microsoft.com/office/drawing/2014/chart" uri="{C3380CC4-5D6E-409C-BE32-E72D297353CC}">
              <c16:uniqueId val="{00000001-B86A-4ACB-95D8-A4655656965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31.78</c:v>
                </c:pt>
                <c:pt idx="1">
                  <c:v>30.8</c:v>
                </c:pt>
                <c:pt idx="2">
                  <c:v>29.01</c:v>
                </c:pt>
                <c:pt idx="3">
                  <c:v>25.21</c:v>
                </c:pt>
                <c:pt idx="4">
                  <c:v>24.06</c:v>
                </c:pt>
              </c:numCache>
            </c:numRef>
          </c:val>
          <c:extLst>
            <c:ext xmlns:c16="http://schemas.microsoft.com/office/drawing/2014/chart" uri="{C3380CC4-5D6E-409C-BE32-E72D297353CC}">
              <c16:uniqueId val="{00000000-E690-467C-9F99-E920F3C4763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49.38</c:v>
                </c:pt>
                <c:pt idx="1">
                  <c:v>48.53</c:v>
                </c:pt>
                <c:pt idx="2">
                  <c:v>46.11</c:v>
                </c:pt>
                <c:pt idx="3">
                  <c:v>45.55</c:v>
                </c:pt>
                <c:pt idx="4">
                  <c:v>38.549999999999997</c:v>
                </c:pt>
              </c:numCache>
            </c:numRef>
          </c:val>
          <c:smooth val="0"/>
          <c:extLst>
            <c:ext xmlns:c16="http://schemas.microsoft.com/office/drawing/2014/chart" uri="{C3380CC4-5D6E-409C-BE32-E72D297353CC}">
              <c16:uniqueId val="{00000001-E690-467C-9F99-E920F3C4763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584.91</c:v>
                </c:pt>
                <c:pt idx="1">
                  <c:v>692.28</c:v>
                </c:pt>
                <c:pt idx="2">
                  <c:v>743.92</c:v>
                </c:pt>
                <c:pt idx="3">
                  <c:v>828.95</c:v>
                </c:pt>
                <c:pt idx="4">
                  <c:v>892.8</c:v>
                </c:pt>
              </c:numCache>
            </c:numRef>
          </c:val>
          <c:extLst>
            <c:ext xmlns:c16="http://schemas.microsoft.com/office/drawing/2014/chart" uri="{C3380CC4-5D6E-409C-BE32-E72D297353CC}">
              <c16:uniqueId val="{00000000-5F58-449B-B366-0CFAFA81B73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316.97000000000003</c:v>
                </c:pt>
                <c:pt idx="1">
                  <c:v>326.17</c:v>
                </c:pt>
                <c:pt idx="2">
                  <c:v>336.93</c:v>
                </c:pt>
                <c:pt idx="3">
                  <c:v>331.17</c:v>
                </c:pt>
                <c:pt idx="4">
                  <c:v>391.34</c:v>
                </c:pt>
              </c:numCache>
            </c:numRef>
          </c:val>
          <c:smooth val="0"/>
          <c:extLst>
            <c:ext xmlns:c16="http://schemas.microsoft.com/office/drawing/2014/chart" uri="{C3380CC4-5D6E-409C-BE32-E72D297353CC}">
              <c16:uniqueId val="{00000001-5F58-449B-B366-0CFAFA81B73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C13" zoomScaleNormal="100" workbookViewId="0">
      <selection activeCell="AC44" sqref="A44:XFD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新潟県　魚沼市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80" t="s">
        <v>9</v>
      </c>
      <c r="BM7" s="81"/>
      <c r="BN7" s="81"/>
      <c r="BO7" s="81"/>
      <c r="BP7" s="81"/>
      <c r="BQ7" s="81"/>
      <c r="BR7" s="81"/>
      <c r="BS7" s="81"/>
      <c r="BT7" s="81"/>
      <c r="BU7" s="81"/>
      <c r="BV7" s="81"/>
      <c r="BW7" s="81"/>
      <c r="BX7" s="81"/>
      <c r="BY7" s="82"/>
    </row>
    <row r="8" spans="1:78" ht="18.75" customHeight="1" x14ac:dyDescent="0.2">
      <c r="A8" s="2"/>
      <c r="B8" s="76" t="str">
        <f>データ!I6</f>
        <v>法適用</v>
      </c>
      <c r="C8" s="76"/>
      <c r="D8" s="76"/>
      <c r="E8" s="76"/>
      <c r="F8" s="76"/>
      <c r="G8" s="76"/>
      <c r="H8" s="76"/>
      <c r="I8" s="76" t="str">
        <f>データ!J6</f>
        <v>下水道事業</v>
      </c>
      <c r="J8" s="76"/>
      <c r="K8" s="76"/>
      <c r="L8" s="76"/>
      <c r="M8" s="76"/>
      <c r="N8" s="76"/>
      <c r="O8" s="76"/>
      <c r="P8" s="76" t="str">
        <f>データ!K6</f>
        <v>個別排水処理</v>
      </c>
      <c r="Q8" s="76"/>
      <c r="R8" s="76"/>
      <c r="S8" s="76"/>
      <c r="T8" s="76"/>
      <c r="U8" s="76"/>
      <c r="V8" s="76"/>
      <c r="W8" s="76" t="str">
        <f>データ!L6</f>
        <v>L2</v>
      </c>
      <c r="X8" s="76"/>
      <c r="Y8" s="76"/>
      <c r="Z8" s="76"/>
      <c r="AA8" s="76"/>
      <c r="AB8" s="76"/>
      <c r="AC8" s="76"/>
      <c r="AD8" s="77" t="str">
        <f>データ!$M$6</f>
        <v>非設置</v>
      </c>
      <c r="AE8" s="77"/>
      <c r="AF8" s="77"/>
      <c r="AG8" s="77"/>
      <c r="AH8" s="77"/>
      <c r="AI8" s="77"/>
      <c r="AJ8" s="77"/>
      <c r="AK8" s="3"/>
      <c r="AL8" s="50">
        <f>データ!S6</f>
        <v>32522</v>
      </c>
      <c r="AM8" s="50"/>
      <c r="AN8" s="50"/>
      <c r="AO8" s="50"/>
      <c r="AP8" s="50"/>
      <c r="AQ8" s="50"/>
      <c r="AR8" s="50"/>
      <c r="AS8" s="50"/>
      <c r="AT8" s="51">
        <f>データ!T6</f>
        <v>946.76</v>
      </c>
      <c r="AU8" s="51"/>
      <c r="AV8" s="51"/>
      <c r="AW8" s="51"/>
      <c r="AX8" s="51"/>
      <c r="AY8" s="51"/>
      <c r="AZ8" s="51"/>
      <c r="BA8" s="51"/>
      <c r="BB8" s="51">
        <f>データ!U6</f>
        <v>34.35</v>
      </c>
      <c r="BC8" s="51"/>
      <c r="BD8" s="51"/>
      <c r="BE8" s="51"/>
      <c r="BF8" s="51"/>
      <c r="BG8" s="51"/>
      <c r="BH8" s="51"/>
      <c r="BI8" s="51"/>
      <c r="BJ8" s="3"/>
      <c r="BK8" s="3"/>
      <c r="BL8" s="72" t="s">
        <v>10</v>
      </c>
      <c r="BM8" s="73"/>
      <c r="BN8" s="74" t="s">
        <v>11</v>
      </c>
      <c r="BO8" s="74"/>
      <c r="BP8" s="74"/>
      <c r="BQ8" s="74"/>
      <c r="BR8" s="74"/>
      <c r="BS8" s="74"/>
      <c r="BT8" s="74"/>
      <c r="BU8" s="74"/>
      <c r="BV8" s="74"/>
      <c r="BW8" s="74"/>
      <c r="BX8" s="74"/>
      <c r="BY8" s="75"/>
    </row>
    <row r="9" spans="1:78" ht="18.75" customHeight="1" x14ac:dyDescent="0.2">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2">
      <c r="A10" s="2"/>
      <c r="B10" s="51" t="str">
        <f>データ!N6</f>
        <v>-</v>
      </c>
      <c r="C10" s="51"/>
      <c r="D10" s="51"/>
      <c r="E10" s="51"/>
      <c r="F10" s="51"/>
      <c r="G10" s="51"/>
      <c r="H10" s="51"/>
      <c r="I10" s="51">
        <f>データ!O6</f>
        <v>29.02</v>
      </c>
      <c r="J10" s="51"/>
      <c r="K10" s="51"/>
      <c r="L10" s="51"/>
      <c r="M10" s="51"/>
      <c r="N10" s="51"/>
      <c r="O10" s="51"/>
      <c r="P10" s="51">
        <f>データ!P6</f>
        <v>0.09</v>
      </c>
      <c r="Q10" s="51"/>
      <c r="R10" s="51"/>
      <c r="S10" s="51"/>
      <c r="T10" s="51"/>
      <c r="U10" s="51"/>
      <c r="V10" s="51"/>
      <c r="W10" s="51">
        <f>データ!Q6</f>
        <v>100</v>
      </c>
      <c r="X10" s="51"/>
      <c r="Y10" s="51"/>
      <c r="Z10" s="51"/>
      <c r="AA10" s="51"/>
      <c r="AB10" s="51"/>
      <c r="AC10" s="51"/>
      <c r="AD10" s="50">
        <f>データ!R6</f>
        <v>4114</v>
      </c>
      <c r="AE10" s="50"/>
      <c r="AF10" s="50"/>
      <c r="AG10" s="50"/>
      <c r="AH10" s="50"/>
      <c r="AI10" s="50"/>
      <c r="AJ10" s="50"/>
      <c r="AK10" s="2"/>
      <c r="AL10" s="50">
        <f>データ!V6</f>
        <v>29</v>
      </c>
      <c r="AM10" s="50"/>
      <c r="AN10" s="50"/>
      <c r="AO10" s="50"/>
      <c r="AP10" s="50"/>
      <c r="AQ10" s="50"/>
      <c r="AR10" s="50"/>
      <c r="AS10" s="50"/>
      <c r="AT10" s="51">
        <f>データ!W6</f>
        <v>0.01</v>
      </c>
      <c r="AU10" s="51"/>
      <c r="AV10" s="51"/>
      <c r="AW10" s="51"/>
      <c r="AX10" s="51"/>
      <c r="AY10" s="51"/>
      <c r="AZ10" s="51"/>
      <c r="BA10" s="51"/>
      <c r="BB10" s="51">
        <f>データ!X6</f>
        <v>2900</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6" t="s">
        <v>114</v>
      </c>
      <c r="BM16" s="67"/>
      <c r="BN16" s="67"/>
      <c r="BO16" s="67"/>
      <c r="BP16" s="67"/>
      <c r="BQ16" s="67"/>
      <c r="BR16" s="67"/>
      <c r="BS16" s="67"/>
      <c r="BT16" s="67"/>
      <c r="BU16" s="67"/>
      <c r="BV16" s="67"/>
      <c r="BW16" s="67"/>
      <c r="BX16" s="67"/>
      <c r="BY16" s="67"/>
      <c r="BZ16" s="6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6"/>
      <c r="BM17" s="67"/>
      <c r="BN17" s="67"/>
      <c r="BO17" s="67"/>
      <c r="BP17" s="67"/>
      <c r="BQ17" s="67"/>
      <c r="BR17" s="67"/>
      <c r="BS17" s="67"/>
      <c r="BT17" s="67"/>
      <c r="BU17" s="67"/>
      <c r="BV17" s="67"/>
      <c r="BW17" s="67"/>
      <c r="BX17" s="67"/>
      <c r="BY17" s="67"/>
      <c r="BZ17" s="6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6"/>
      <c r="BM18" s="67"/>
      <c r="BN18" s="67"/>
      <c r="BO18" s="67"/>
      <c r="BP18" s="67"/>
      <c r="BQ18" s="67"/>
      <c r="BR18" s="67"/>
      <c r="BS18" s="67"/>
      <c r="BT18" s="67"/>
      <c r="BU18" s="67"/>
      <c r="BV18" s="67"/>
      <c r="BW18" s="67"/>
      <c r="BX18" s="67"/>
      <c r="BY18" s="67"/>
      <c r="BZ18" s="6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6"/>
      <c r="BM19" s="67"/>
      <c r="BN19" s="67"/>
      <c r="BO19" s="67"/>
      <c r="BP19" s="67"/>
      <c r="BQ19" s="67"/>
      <c r="BR19" s="67"/>
      <c r="BS19" s="67"/>
      <c r="BT19" s="67"/>
      <c r="BU19" s="67"/>
      <c r="BV19" s="67"/>
      <c r="BW19" s="67"/>
      <c r="BX19" s="67"/>
      <c r="BY19" s="67"/>
      <c r="BZ19" s="6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6"/>
      <c r="BM20" s="67"/>
      <c r="BN20" s="67"/>
      <c r="BO20" s="67"/>
      <c r="BP20" s="67"/>
      <c r="BQ20" s="67"/>
      <c r="BR20" s="67"/>
      <c r="BS20" s="67"/>
      <c r="BT20" s="67"/>
      <c r="BU20" s="67"/>
      <c r="BV20" s="67"/>
      <c r="BW20" s="67"/>
      <c r="BX20" s="67"/>
      <c r="BY20" s="67"/>
      <c r="BZ20" s="6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6"/>
      <c r="BM21" s="67"/>
      <c r="BN21" s="67"/>
      <c r="BO21" s="67"/>
      <c r="BP21" s="67"/>
      <c r="BQ21" s="67"/>
      <c r="BR21" s="67"/>
      <c r="BS21" s="67"/>
      <c r="BT21" s="67"/>
      <c r="BU21" s="67"/>
      <c r="BV21" s="67"/>
      <c r="BW21" s="67"/>
      <c r="BX21" s="67"/>
      <c r="BY21" s="67"/>
      <c r="BZ21" s="6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6"/>
      <c r="BM22" s="67"/>
      <c r="BN22" s="67"/>
      <c r="BO22" s="67"/>
      <c r="BP22" s="67"/>
      <c r="BQ22" s="67"/>
      <c r="BR22" s="67"/>
      <c r="BS22" s="67"/>
      <c r="BT22" s="67"/>
      <c r="BU22" s="67"/>
      <c r="BV22" s="67"/>
      <c r="BW22" s="67"/>
      <c r="BX22" s="67"/>
      <c r="BY22" s="67"/>
      <c r="BZ22" s="6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6"/>
      <c r="BM23" s="67"/>
      <c r="BN23" s="67"/>
      <c r="BO23" s="67"/>
      <c r="BP23" s="67"/>
      <c r="BQ23" s="67"/>
      <c r="BR23" s="67"/>
      <c r="BS23" s="67"/>
      <c r="BT23" s="67"/>
      <c r="BU23" s="67"/>
      <c r="BV23" s="67"/>
      <c r="BW23" s="67"/>
      <c r="BX23" s="67"/>
      <c r="BY23" s="67"/>
      <c r="BZ23" s="6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6"/>
      <c r="BM24" s="67"/>
      <c r="BN24" s="67"/>
      <c r="BO24" s="67"/>
      <c r="BP24" s="67"/>
      <c r="BQ24" s="67"/>
      <c r="BR24" s="67"/>
      <c r="BS24" s="67"/>
      <c r="BT24" s="67"/>
      <c r="BU24" s="67"/>
      <c r="BV24" s="67"/>
      <c r="BW24" s="67"/>
      <c r="BX24" s="67"/>
      <c r="BY24" s="67"/>
      <c r="BZ24" s="6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6"/>
      <c r="BM25" s="67"/>
      <c r="BN25" s="67"/>
      <c r="BO25" s="67"/>
      <c r="BP25" s="67"/>
      <c r="BQ25" s="67"/>
      <c r="BR25" s="67"/>
      <c r="BS25" s="67"/>
      <c r="BT25" s="67"/>
      <c r="BU25" s="67"/>
      <c r="BV25" s="67"/>
      <c r="BW25" s="67"/>
      <c r="BX25" s="67"/>
      <c r="BY25" s="67"/>
      <c r="BZ25" s="6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6"/>
      <c r="BM26" s="67"/>
      <c r="BN26" s="67"/>
      <c r="BO26" s="67"/>
      <c r="BP26" s="67"/>
      <c r="BQ26" s="67"/>
      <c r="BR26" s="67"/>
      <c r="BS26" s="67"/>
      <c r="BT26" s="67"/>
      <c r="BU26" s="67"/>
      <c r="BV26" s="67"/>
      <c r="BW26" s="67"/>
      <c r="BX26" s="67"/>
      <c r="BY26" s="67"/>
      <c r="BZ26" s="6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6"/>
      <c r="BM27" s="67"/>
      <c r="BN27" s="67"/>
      <c r="BO27" s="67"/>
      <c r="BP27" s="67"/>
      <c r="BQ27" s="67"/>
      <c r="BR27" s="67"/>
      <c r="BS27" s="67"/>
      <c r="BT27" s="67"/>
      <c r="BU27" s="67"/>
      <c r="BV27" s="67"/>
      <c r="BW27" s="67"/>
      <c r="BX27" s="67"/>
      <c r="BY27" s="67"/>
      <c r="BZ27" s="6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6"/>
      <c r="BM28" s="67"/>
      <c r="BN28" s="67"/>
      <c r="BO28" s="67"/>
      <c r="BP28" s="67"/>
      <c r="BQ28" s="67"/>
      <c r="BR28" s="67"/>
      <c r="BS28" s="67"/>
      <c r="BT28" s="67"/>
      <c r="BU28" s="67"/>
      <c r="BV28" s="67"/>
      <c r="BW28" s="67"/>
      <c r="BX28" s="67"/>
      <c r="BY28" s="67"/>
      <c r="BZ28" s="6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6"/>
      <c r="BM29" s="67"/>
      <c r="BN29" s="67"/>
      <c r="BO29" s="67"/>
      <c r="BP29" s="67"/>
      <c r="BQ29" s="67"/>
      <c r="BR29" s="67"/>
      <c r="BS29" s="67"/>
      <c r="BT29" s="67"/>
      <c r="BU29" s="67"/>
      <c r="BV29" s="67"/>
      <c r="BW29" s="67"/>
      <c r="BX29" s="67"/>
      <c r="BY29" s="67"/>
      <c r="BZ29" s="6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6"/>
      <c r="BM30" s="67"/>
      <c r="BN30" s="67"/>
      <c r="BO30" s="67"/>
      <c r="BP30" s="67"/>
      <c r="BQ30" s="67"/>
      <c r="BR30" s="67"/>
      <c r="BS30" s="67"/>
      <c r="BT30" s="67"/>
      <c r="BU30" s="67"/>
      <c r="BV30" s="67"/>
      <c r="BW30" s="67"/>
      <c r="BX30" s="67"/>
      <c r="BY30" s="67"/>
      <c r="BZ30" s="6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6"/>
      <c r="BM31" s="67"/>
      <c r="BN31" s="67"/>
      <c r="BO31" s="67"/>
      <c r="BP31" s="67"/>
      <c r="BQ31" s="67"/>
      <c r="BR31" s="67"/>
      <c r="BS31" s="67"/>
      <c r="BT31" s="67"/>
      <c r="BU31" s="67"/>
      <c r="BV31" s="67"/>
      <c r="BW31" s="67"/>
      <c r="BX31" s="67"/>
      <c r="BY31" s="67"/>
      <c r="BZ31" s="6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6"/>
      <c r="BM32" s="67"/>
      <c r="BN32" s="67"/>
      <c r="BO32" s="67"/>
      <c r="BP32" s="67"/>
      <c r="BQ32" s="67"/>
      <c r="BR32" s="67"/>
      <c r="BS32" s="67"/>
      <c r="BT32" s="67"/>
      <c r="BU32" s="67"/>
      <c r="BV32" s="67"/>
      <c r="BW32" s="67"/>
      <c r="BX32" s="67"/>
      <c r="BY32" s="67"/>
      <c r="BZ32" s="6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6"/>
      <c r="BM33" s="67"/>
      <c r="BN33" s="67"/>
      <c r="BO33" s="67"/>
      <c r="BP33" s="67"/>
      <c r="BQ33" s="67"/>
      <c r="BR33" s="67"/>
      <c r="BS33" s="67"/>
      <c r="BT33" s="67"/>
      <c r="BU33" s="67"/>
      <c r="BV33" s="67"/>
      <c r="BW33" s="67"/>
      <c r="BX33" s="67"/>
      <c r="BY33" s="67"/>
      <c r="BZ33" s="6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6"/>
      <c r="BM34" s="67"/>
      <c r="BN34" s="67"/>
      <c r="BO34" s="67"/>
      <c r="BP34" s="67"/>
      <c r="BQ34" s="67"/>
      <c r="BR34" s="67"/>
      <c r="BS34" s="67"/>
      <c r="BT34" s="67"/>
      <c r="BU34" s="67"/>
      <c r="BV34" s="67"/>
      <c r="BW34" s="67"/>
      <c r="BX34" s="67"/>
      <c r="BY34" s="67"/>
      <c r="BZ34" s="6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6"/>
      <c r="BM35" s="67"/>
      <c r="BN35" s="67"/>
      <c r="BO35" s="67"/>
      <c r="BP35" s="67"/>
      <c r="BQ35" s="67"/>
      <c r="BR35" s="67"/>
      <c r="BS35" s="67"/>
      <c r="BT35" s="67"/>
      <c r="BU35" s="67"/>
      <c r="BV35" s="67"/>
      <c r="BW35" s="67"/>
      <c r="BX35" s="67"/>
      <c r="BY35" s="67"/>
      <c r="BZ35" s="6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6"/>
      <c r="BM36" s="67"/>
      <c r="BN36" s="67"/>
      <c r="BO36" s="67"/>
      <c r="BP36" s="67"/>
      <c r="BQ36" s="67"/>
      <c r="BR36" s="67"/>
      <c r="BS36" s="67"/>
      <c r="BT36" s="67"/>
      <c r="BU36" s="67"/>
      <c r="BV36" s="67"/>
      <c r="BW36" s="67"/>
      <c r="BX36" s="67"/>
      <c r="BY36" s="67"/>
      <c r="BZ36" s="6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6"/>
      <c r="BM37" s="67"/>
      <c r="BN37" s="67"/>
      <c r="BO37" s="67"/>
      <c r="BP37" s="67"/>
      <c r="BQ37" s="67"/>
      <c r="BR37" s="67"/>
      <c r="BS37" s="67"/>
      <c r="BT37" s="67"/>
      <c r="BU37" s="67"/>
      <c r="BV37" s="67"/>
      <c r="BW37" s="67"/>
      <c r="BX37" s="67"/>
      <c r="BY37" s="67"/>
      <c r="BZ37" s="6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6"/>
      <c r="BM38" s="67"/>
      <c r="BN38" s="67"/>
      <c r="BO38" s="67"/>
      <c r="BP38" s="67"/>
      <c r="BQ38" s="67"/>
      <c r="BR38" s="67"/>
      <c r="BS38" s="67"/>
      <c r="BT38" s="67"/>
      <c r="BU38" s="67"/>
      <c r="BV38" s="67"/>
      <c r="BW38" s="67"/>
      <c r="BX38" s="67"/>
      <c r="BY38" s="67"/>
      <c r="BZ38" s="6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6"/>
      <c r="BM39" s="67"/>
      <c r="BN39" s="67"/>
      <c r="BO39" s="67"/>
      <c r="BP39" s="67"/>
      <c r="BQ39" s="67"/>
      <c r="BR39" s="67"/>
      <c r="BS39" s="67"/>
      <c r="BT39" s="67"/>
      <c r="BU39" s="67"/>
      <c r="BV39" s="67"/>
      <c r="BW39" s="67"/>
      <c r="BX39" s="67"/>
      <c r="BY39" s="67"/>
      <c r="BZ39" s="6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6"/>
      <c r="BM40" s="67"/>
      <c r="BN40" s="67"/>
      <c r="BO40" s="67"/>
      <c r="BP40" s="67"/>
      <c r="BQ40" s="67"/>
      <c r="BR40" s="67"/>
      <c r="BS40" s="67"/>
      <c r="BT40" s="67"/>
      <c r="BU40" s="67"/>
      <c r="BV40" s="67"/>
      <c r="BW40" s="67"/>
      <c r="BX40" s="67"/>
      <c r="BY40" s="67"/>
      <c r="BZ40" s="6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6"/>
      <c r="BM41" s="67"/>
      <c r="BN41" s="67"/>
      <c r="BO41" s="67"/>
      <c r="BP41" s="67"/>
      <c r="BQ41" s="67"/>
      <c r="BR41" s="67"/>
      <c r="BS41" s="67"/>
      <c r="BT41" s="67"/>
      <c r="BU41" s="67"/>
      <c r="BV41" s="67"/>
      <c r="BW41" s="67"/>
      <c r="BX41" s="67"/>
      <c r="BY41" s="67"/>
      <c r="BZ41" s="6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6"/>
      <c r="BM42" s="67"/>
      <c r="BN42" s="67"/>
      <c r="BO42" s="67"/>
      <c r="BP42" s="67"/>
      <c r="BQ42" s="67"/>
      <c r="BR42" s="67"/>
      <c r="BS42" s="67"/>
      <c r="BT42" s="67"/>
      <c r="BU42" s="67"/>
      <c r="BV42" s="67"/>
      <c r="BW42" s="67"/>
      <c r="BX42" s="67"/>
      <c r="BY42" s="67"/>
      <c r="BZ42" s="6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6"/>
      <c r="BM43" s="67"/>
      <c r="BN43" s="67"/>
      <c r="BO43" s="67"/>
      <c r="BP43" s="67"/>
      <c r="BQ43" s="67"/>
      <c r="BR43" s="67"/>
      <c r="BS43" s="67"/>
      <c r="BT43" s="67"/>
      <c r="BU43" s="67"/>
      <c r="BV43" s="67"/>
      <c r="BW43" s="67"/>
      <c r="BX43" s="67"/>
      <c r="BY43" s="67"/>
      <c r="BZ43" s="68"/>
    </row>
    <row r="44" spans="1:78" ht="27"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9"/>
      <c r="BM44" s="70"/>
      <c r="BN44" s="70"/>
      <c r="BO44" s="70"/>
      <c r="BP44" s="70"/>
      <c r="BQ44" s="70"/>
      <c r="BR44" s="70"/>
      <c r="BS44" s="70"/>
      <c r="BT44" s="70"/>
      <c r="BU44" s="70"/>
      <c r="BV44" s="70"/>
      <c r="BW44" s="70"/>
      <c r="BX44" s="70"/>
      <c r="BY44" s="70"/>
      <c r="BZ44" s="7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115</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ITPitUp/ERBW19X84u691cAmCyyqE6qZ3TlK12MEgZ2AOCz1Ui1Ij8hXt7LagzqhJk98h7t+Ch0XZkYDA8AS6Q==" saltValue="iThwY5oyZakxN9GAfAc3Q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2">
      <c r="A4" s="14" t="s">
        <v>55</v>
      </c>
      <c r="B4" s="16"/>
      <c r="C4" s="16"/>
      <c r="D4" s="16"/>
      <c r="E4" s="16"/>
      <c r="F4" s="16"/>
      <c r="G4" s="16"/>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152251</v>
      </c>
      <c r="D6" s="19">
        <f t="shared" si="3"/>
        <v>46</v>
      </c>
      <c r="E6" s="19">
        <f t="shared" si="3"/>
        <v>18</v>
      </c>
      <c r="F6" s="19">
        <f t="shared" si="3"/>
        <v>1</v>
      </c>
      <c r="G6" s="19">
        <f t="shared" si="3"/>
        <v>0</v>
      </c>
      <c r="H6" s="19" t="str">
        <f t="shared" si="3"/>
        <v>新潟県　魚沼市</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29.02</v>
      </c>
      <c r="P6" s="20">
        <f t="shared" si="3"/>
        <v>0.09</v>
      </c>
      <c r="Q6" s="20">
        <f t="shared" si="3"/>
        <v>100</v>
      </c>
      <c r="R6" s="20">
        <f t="shared" si="3"/>
        <v>4114</v>
      </c>
      <c r="S6" s="20">
        <f t="shared" si="3"/>
        <v>32522</v>
      </c>
      <c r="T6" s="20">
        <f t="shared" si="3"/>
        <v>946.76</v>
      </c>
      <c r="U6" s="20">
        <f t="shared" si="3"/>
        <v>34.35</v>
      </c>
      <c r="V6" s="20">
        <f t="shared" si="3"/>
        <v>29</v>
      </c>
      <c r="W6" s="20">
        <f t="shared" si="3"/>
        <v>0.01</v>
      </c>
      <c r="X6" s="20">
        <f t="shared" si="3"/>
        <v>2900</v>
      </c>
      <c r="Y6" s="21">
        <f>IF(Y7="",NA(),Y7)</f>
        <v>74.61</v>
      </c>
      <c r="Z6" s="21">
        <f t="shared" ref="Z6:AH6" si="4">IF(Z7="",NA(),Z7)</f>
        <v>65.34</v>
      </c>
      <c r="AA6" s="21">
        <f t="shared" si="4"/>
        <v>43.18</v>
      </c>
      <c r="AB6" s="21">
        <f t="shared" si="4"/>
        <v>69.47</v>
      </c>
      <c r="AC6" s="21">
        <f t="shared" si="4"/>
        <v>67.36</v>
      </c>
      <c r="AD6" s="21">
        <f t="shared" si="4"/>
        <v>96.14</v>
      </c>
      <c r="AE6" s="21">
        <f t="shared" si="4"/>
        <v>95.6</v>
      </c>
      <c r="AF6" s="21">
        <f t="shared" si="4"/>
        <v>93.57</v>
      </c>
      <c r="AG6" s="21">
        <f t="shared" si="4"/>
        <v>96.48</v>
      </c>
      <c r="AH6" s="21">
        <f t="shared" si="4"/>
        <v>100.84</v>
      </c>
      <c r="AI6" s="20" t="str">
        <f>IF(AI7="","",IF(AI7="-","【-】","【"&amp;SUBSTITUTE(TEXT(AI7,"#,##0.00"),"-","△")&amp;"】"))</f>
        <v>【100.11】</v>
      </c>
      <c r="AJ6" s="21">
        <f>IF(AJ7="",NA(),AJ7)</f>
        <v>1922.96</v>
      </c>
      <c r="AK6" s="21">
        <f t="shared" ref="AK6:AS6" si="5">IF(AK7="",NA(),AK7)</f>
        <v>2217.2399999999998</v>
      </c>
      <c r="AL6" s="21">
        <f t="shared" si="5"/>
        <v>2737.89</v>
      </c>
      <c r="AM6" s="21">
        <f t="shared" si="5"/>
        <v>2887.78</v>
      </c>
      <c r="AN6" s="21">
        <f t="shared" si="5"/>
        <v>3159.34</v>
      </c>
      <c r="AO6" s="21">
        <f t="shared" si="5"/>
        <v>237</v>
      </c>
      <c r="AP6" s="21">
        <f t="shared" si="5"/>
        <v>257.23</v>
      </c>
      <c r="AQ6" s="21">
        <f t="shared" si="5"/>
        <v>293.54000000000002</v>
      </c>
      <c r="AR6" s="21">
        <f t="shared" si="5"/>
        <v>224.6</v>
      </c>
      <c r="AS6" s="21">
        <f t="shared" si="5"/>
        <v>135.16999999999999</v>
      </c>
      <c r="AT6" s="20" t="str">
        <f>IF(AT7="","",IF(AT7="-","【-】","【"&amp;SUBSTITUTE(TEXT(AT7,"#,##0.00"),"-","△")&amp;"】"))</f>
        <v>【144.34】</v>
      </c>
      <c r="AU6" s="21">
        <f>IF(AU7="",NA(),AU7)</f>
        <v>705.59</v>
      </c>
      <c r="AV6" s="21">
        <f t="shared" ref="AV6:BD6" si="6">IF(AV7="",NA(),AV7)</f>
        <v>684.2</v>
      </c>
      <c r="AW6" s="21">
        <f t="shared" si="6"/>
        <v>595.13</v>
      </c>
      <c r="AX6" s="21">
        <f t="shared" si="6"/>
        <v>483.26</v>
      </c>
      <c r="AY6" s="21">
        <f t="shared" si="6"/>
        <v>356.44</v>
      </c>
      <c r="AZ6" s="21">
        <f t="shared" si="6"/>
        <v>135.35</v>
      </c>
      <c r="BA6" s="21">
        <f t="shared" si="6"/>
        <v>150.91999999999999</v>
      </c>
      <c r="BB6" s="21">
        <f t="shared" si="6"/>
        <v>151.72</v>
      </c>
      <c r="BC6" s="21">
        <f t="shared" si="6"/>
        <v>132.16</v>
      </c>
      <c r="BD6" s="21">
        <f t="shared" si="6"/>
        <v>113.41</v>
      </c>
      <c r="BE6" s="20" t="str">
        <f>IF(BE7="","",IF(BE7="-","【-】","【"&amp;SUBSTITUTE(TEXT(BE7,"#,##0.00"),"-","△")&amp;"】"))</f>
        <v>【114.26】</v>
      </c>
      <c r="BF6" s="21">
        <f>IF(BF7="",NA(),BF7)</f>
        <v>315.64</v>
      </c>
      <c r="BG6" s="21">
        <f t="shared" ref="BG6:BO6" si="7">IF(BG7="",NA(),BG7)</f>
        <v>291.20999999999998</v>
      </c>
      <c r="BH6" s="21">
        <f t="shared" si="7"/>
        <v>272.64</v>
      </c>
      <c r="BI6" s="21">
        <f t="shared" si="7"/>
        <v>232.96</v>
      </c>
      <c r="BJ6" s="21">
        <f t="shared" si="7"/>
        <v>199.81</v>
      </c>
      <c r="BK6" s="21">
        <f t="shared" si="7"/>
        <v>782.91</v>
      </c>
      <c r="BL6" s="21">
        <f t="shared" si="7"/>
        <v>783.21</v>
      </c>
      <c r="BM6" s="21">
        <f t="shared" si="7"/>
        <v>902.04</v>
      </c>
      <c r="BN6" s="21">
        <f t="shared" si="7"/>
        <v>992.16</v>
      </c>
      <c r="BO6" s="21">
        <f t="shared" si="7"/>
        <v>950.64</v>
      </c>
      <c r="BP6" s="20" t="str">
        <f>IF(BP7="","",IF(BP7="-","【-】","【"&amp;SUBSTITUTE(TEXT(BP7,"#,##0.00"),"-","△")&amp;"】"))</f>
        <v>【876.32】</v>
      </c>
      <c r="BQ6" s="21">
        <f>IF(BQ7="",NA(),BQ7)</f>
        <v>31.78</v>
      </c>
      <c r="BR6" s="21">
        <f t="shared" ref="BR6:BZ6" si="8">IF(BR7="",NA(),BR7)</f>
        <v>30.8</v>
      </c>
      <c r="BS6" s="21">
        <f t="shared" si="8"/>
        <v>29.01</v>
      </c>
      <c r="BT6" s="21">
        <f t="shared" si="8"/>
        <v>25.21</v>
      </c>
      <c r="BU6" s="21">
        <f t="shared" si="8"/>
        <v>24.06</v>
      </c>
      <c r="BV6" s="21">
        <f t="shared" si="8"/>
        <v>49.38</v>
      </c>
      <c r="BW6" s="21">
        <f t="shared" si="8"/>
        <v>48.53</v>
      </c>
      <c r="BX6" s="21">
        <f t="shared" si="8"/>
        <v>46.11</v>
      </c>
      <c r="BY6" s="21">
        <f t="shared" si="8"/>
        <v>45.55</v>
      </c>
      <c r="BZ6" s="21">
        <f t="shared" si="8"/>
        <v>38.549999999999997</v>
      </c>
      <c r="CA6" s="20" t="str">
        <f>IF(CA7="","",IF(CA7="-","【-】","【"&amp;SUBSTITUTE(TEXT(CA7,"#,##0.00"),"-","△")&amp;"】"))</f>
        <v>【39.48】</v>
      </c>
      <c r="CB6" s="21">
        <f>IF(CB7="",NA(),CB7)</f>
        <v>584.91</v>
      </c>
      <c r="CC6" s="21">
        <f t="shared" ref="CC6:CK6" si="9">IF(CC7="",NA(),CC7)</f>
        <v>692.28</v>
      </c>
      <c r="CD6" s="21">
        <f t="shared" si="9"/>
        <v>743.92</v>
      </c>
      <c r="CE6" s="21">
        <f t="shared" si="9"/>
        <v>828.95</v>
      </c>
      <c r="CF6" s="21">
        <f t="shared" si="9"/>
        <v>892.8</v>
      </c>
      <c r="CG6" s="21">
        <f t="shared" si="9"/>
        <v>316.97000000000003</v>
      </c>
      <c r="CH6" s="21">
        <f t="shared" si="9"/>
        <v>326.17</v>
      </c>
      <c r="CI6" s="21">
        <f t="shared" si="9"/>
        <v>336.93</v>
      </c>
      <c r="CJ6" s="21">
        <f t="shared" si="9"/>
        <v>331.17</v>
      </c>
      <c r="CK6" s="21">
        <f t="shared" si="9"/>
        <v>391.34</v>
      </c>
      <c r="CL6" s="20" t="str">
        <f>IF(CL7="","",IF(CL7="-","【-】","【"&amp;SUBSTITUTE(TEXT(CL7,"#,##0.00"),"-","△")&amp;"】"))</f>
        <v>【390.09】</v>
      </c>
      <c r="CM6" s="21">
        <f>IF(CM7="",NA(),CM7)</f>
        <v>36</v>
      </c>
      <c r="CN6" s="21">
        <f t="shared" ref="CN6:CV6" si="10">IF(CN7="",NA(),CN7)</f>
        <v>36</v>
      </c>
      <c r="CO6" s="21">
        <f t="shared" si="10"/>
        <v>36</v>
      </c>
      <c r="CP6" s="21">
        <f t="shared" si="10"/>
        <v>36</v>
      </c>
      <c r="CQ6" s="21">
        <f t="shared" si="10"/>
        <v>36</v>
      </c>
      <c r="CR6" s="21">
        <f t="shared" si="10"/>
        <v>46.36</v>
      </c>
      <c r="CS6" s="21">
        <f t="shared" si="10"/>
        <v>46.45</v>
      </c>
      <c r="CT6" s="21">
        <f t="shared" si="10"/>
        <v>45.36</v>
      </c>
      <c r="CU6" s="21">
        <f t="shared" si="10"/>
        <v>45.93</v>
      </c>
      <c r="CV6" s="21">
        <f t="shared" si="10"/>
        <v>44.52</v>
      </c>
      <c r="CW6" s="20" t="str">
        <f>IF(CW7="","",IF(CW7="-","【-】","【"&amp;SUBSTITUTE(TEXT(CW7,"#,##0.00"),"-","△")&amp;"】"))</f>
        <v>【45.56】</v>
      </c>
      <c r="CX6" s="21">
        <f>IF(CX7="",NA(),CX7)</f>
        <v>100</v>
      </c>
      <c r="CY6" s="21">
        <f t="shared" ref="CY6:DG6" si="11">IF(CY7="",NA(),CY7)</f>
        <v>100</v>
      </c>
      <c r="CZ6" s="21">
        <f t="shared" si="11"/>
        <v>100</v>
      </c>
      <c r="DA6" s="21">
        <f t="shared" si="11"/>
        <v>100</v>
      </c>
      <c r="DB6" s="21">
        <f t="shared" si="11"/>
        <v>100</v>
      </c>
      <c r="DC6" s="21">
        <f t="shared" si="11"/>
        <v>83.08</v>
      </c>
      <c r="DD6" s="21">
        <f t="shared" si="11"/>
        <v>82.61</v>
      </c>
      <c r="DE6" s="21">
        <f t="shared" si="11"/>
        <v>82.21</v>
      </c>
      <c r="DF6" s="21">
        <f t="shared" si="11"/>
        <v>82.98</v>
      </c>
      <c r="DG6" s="21">
        <f t="shared" si="11"/>
        <v>82.9</v>
      </c>
      <c r="DH6" s="20" t="str">
        <f>IF(DH7="","",IF(DH7="-","【-】","【"&amp;SUBSTITUTE(TEXT(DH7,"#,##0.00"),"-","△")&amp;"】"))</f>
        <v>【82.62】</v>
      </c>
      <c r="DI6" s="21">
        <f>IF(DI7="",NA(),DI7)</f>
        <v>90.09</v>
      </c>
      <c r="DJ6" s="21">
        <f t="shared" ref="DJ6:DR6" si="12">IF(DJ7="",NA(),DJ7)</f>
        <v>93.47</v>
      </c>
      <c r="DK6" s="21">
        <f t="shared" si="12"/>
        <v>93.95</v>
      </c>
      <c r="DL6" s="21">
        <f t="shared" si="12"/>
        <v>94.43</v>
      </c>
      <c r="DM6" s="21">
        <f t="shared" si="12"/>
        <v>94.72</v>
      </c>
      <c r="DN6" s="21">
        <f t="shared" si="12"/>
        <v>33.75</v>
      </c>
      <c r="DO6" s="21">
        <f t="shared" si="12"/>
        <v>36.21</v>
      </c>
      <c r="DP6" s="21">
        <f t="shared" si="12"/>
        <v>39.69</v>
      </c>
      <c r="DQ6" s="21">
        <f t="shared" si="12"/>
        <v>39.700000000000003</v>
      </c>
      <c r="DR6" s="21">
        <f t="shared" si="12"/>
        <v>39.79</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152251</v>
      </c>
      <c r="D7" s="23">
        <v>46</v>
      </c>
      <c r="E7" s="23">
        <v>18</v>
      </c>
      <c r="F7" s="23">
        <v>1</v>
      </c>
      <c r="G7" s="23">
        <v>0</v>
      </c>
      <c r="H7" s="23" t="s">
        <v>96</v>
      </c>
      <c r="I7" s="23" t="s">
        <v>97</v>
      </c>
      <c r="J7" s="23" t="s">
        <v>98</v>
      </c>
      <c r="K7" s="23" t="s">
        <v>99</v>
      </c>
      <c r="L7" s="23" t="s">
        <v>100</v>
      </c>
      <c r="M7" s="23" t="s">
        <v>101</v>
      </c>
      <c r="N7" s="24" t="s">
        <v>102</v>
      </c>
      <c r="O7" s="24">
        <v>29.02</v>
      </c>
      <c r="P7" s="24">
        <v>0.09</v>
      </c>
      <c r="Q7" s="24">
        <v>100</v>
      </c>
      <c r="R7" s="24">
        <v>4114</v>
      </c>
      <c r="S7" s="24">
        <v>32522</v>
      </c>
      <c r="T7" s="24">
        <v>946.76</v>
      </c>
      <c r="U7" s="24">
        <v>34.35</v>
      </c>
      <c r="V7" s="24">
        <v>29</v>
      </c>
      <c r="W7" s="24">
        <v>0.01</v>
      </c>
      <c r="X7" s="24">
        <v>2900</v>
      </c>
      <c r="Y7" s="24">
        <v>74.61</v>
      </c>
      <c r="Z7" s="24">
        <v>65.34</v>
      </c>
      <c r="AA7" s="24">
        <v>43.18</v>
      </c>
      <c r="AB7" s="24">
        <v>69.47</v>
      </c>
      <c r="AC7" s="24">
        <v>67.36</v>
      </c>
      <c r="AD7" s="24">
        <v>96.14</v>
      </c>
      <c r="AE7" s="24">
        <v>95.6</v>
      </c>
      <c r="AF7" s="24">
        <v>93.57</v>
      </c>
      <c r="AG7" s="24">
        <v>96.48</v>
      </c>
      <c r="AH7" s="24">
        <v>100.84</v>
      </c>
      <c r="AI7" s="24">
        <v>100.11</v>
      </c>
      <c r="AJ7" s="24">
        <v>1922.96</v>
      </c>
      <c r="AK7" s="24">
        <v>2217.2399999999998</v>
      </c>
      <c r="AL7" s="24">
        <v>2737.89</v>
      </c>
      <c r="AM7" s="24">
        <v>2887.78</v>
      </c>
      <c r="AN7" s="24">
        <v>3159.34</v>
      </c>
      <c r="AO7" s="24">
        <v>237</v>
      </c>
      <c r="AP7" s="24">
        <v>257.23</v>
      </c>
      <c r="AQ7" s="24">
        <v>293.54000000000002</v>
      </c>
      <c r="AR7" s="24">
        <v>224.6</v>
      </c>
      <c r="AS7" s="24">
        <v>135.16999999999999</v>
      </c>
      <c r="AT7" s="24">
        <v>144.34</v>
      </c>
      <c r="AU7" s="24">
        <v>705.59</v>
      </c>
      <c r="AV7" s="24">
        <v>684.2</v>
      </c>
      <c r="AW7" s="24">
        <v>595.13</v>
      </c>
      <c r="AX7" s="24">
        <v>483.26</v>
      </c>
      <c r="AY7" s="24">
        <v>356.44</v>
      </c>
      <c r="AZ7" s="24">
        <v>135.35</v>
      </c>
      <c r="BA7" s="24">
        <v>150.91999999999999</v>
      </c>
      <c r="BB7" s="24">
        <v>151.72</v>
      </c>
      <c r="BC7" s="24">
        <v>132.16</v>
      </c>
      <c r="BD7" s="24">
        <v>113.41</v>
      </c>
      <c r="BE7" s="24">
        <v>114.26</v>
      </c>
      <c r="BF7" s="24">
        <v>315.64</v>
      </c>
      <c r="BG7" s="24">
        <v>291.20999999999998</v>
      </c>
      <c r="BH7" s="24">
        <v>272.64</v>
      </c>
      <c r="BI7" s="24">
        <v>232.96</v>
      </c>
      <c r="BJ7" s="24">
        <v>199.81</v>
      </c>
      <c r="BK7" s="24">
        <v>782.91</v>
      </c>
      <c r="BL7" s="24">
        <v>783.21</v>
      </c>
      <c r="BM7" s="24">
        <v>902.04</v>
      </c>
      <c r="BN7" s="24">
        <v>992.16</v>
      </c>
      <c r="BO7" s="24">
        <v>950.64</v>
      </c>
      <c r="BP7" s="24">
        <v>876.32</v>
      </c>
      <c r="BQ7" s="24">
        <v>31.78</v>
      </c>
      <c r="BR7" s="24">
        <v>30.8</v>
      </c>
      <c r="BS7" s="24">
        <v>29.01</v>
      </c>
      <c r="BT7" s="24">
        <v>25.21</v>
      </c>
      <c r="BU7" s="24">
        <v>24.06</v>
      </c>
      <c r="BV7" s="24">
        <v>49.38</v>
      </c>
      <c r="BW7" s="24">
        <v>48.53</v>
      </c>
      <c r="BX7" s="24">
        <v>46.11</v>
      </c>
      <c r="BY7" s="24">
        <v>45.55</v>
      </c>
      <c r="BZ7" s="24">
        <v>38.549999999999997</v>
      </c>
      <c r="CA7" s="24">
        <v>39.479999999999997</v>
      </c>
      <c r="CB7" s="24">
        <v>584.91</v>
      </c>
      <c r="CC7" s="24">
        <v>692.28</v>
      </c>
      <c r="CD7" s="24">
        <v>743.92</v>
      </c>
      <c r="CE7" s="24">
        <v>828.95</v>
      </c>
      <c r="CF7" s="24">
        <v>892.8</v>
      </c>
      <c r="CG7" s="24">
        <v>316.97000000000003</v>
      </c>
      <c r="CH7" s="24">
        <v>326.17</v>
      </c>
      <c r="CI7" s="24">
        <v>336.93</v>
      </c>
      <c r="CJ7" s="24">
        <v>331.17</v>
      </c>
      <c r="CK7" s="24">
        <v>391.34</v>
      </c>
      <c r="CL7" s="24">
        <v>390.09</v>
      </c>
      <c r="CM7" s="24">
        <v>36</v>
      </c>
      <c r="CN7" s="24">
        <v>36</v>
      </c>
      <c r="CO7" s="24">
        <v>36</v>
      </c>
      <c r="CP7" s="24">
        <v>36</v>
      </c>
      <c r="CQ7" s="24">
        <v>36</v>
      </c>
      <c r="CR7" s="24">
        <v>46.36</v>
      </c>
      <c r="CS7" s="24">
        <v>46.45</v>
      </c>
      <c r="CT7" s="24">
        <v>45.36</v>
      </c>
      <c r="CU7" s="24">
        <v>45.93</v>
      </c>
      <c r="CV7" s="24">
        <v>44.52</v>
      </c>
      <c r="CW7" s="24">
        <v>45.56</v>
      </c>
      <c r="CX7" s="24">
        <v>100</v>
      </c>
      <c r="CY7" s="24">
        <v>100</v>
      </c>
      <c r="CZ7" s="24">
        <v>100</v>
      </c>
      <c r="DA7" s="24">
        <v>100</v>
      </c>
      <c r="DB7" s="24">
        <v>100</v>
      </c>
      <c r="DC7" s="24">
        <v>83.08</v>
      </c>
      <c r="DD7" s="24">
        <v>82.61</v>
      </c>
      <c r="DE7" s="24">
        <v>82.21</v>
      </c>
      <c r="DF7" s="24">
        <v>82.98</v>
      </c>
      <c r="DG7" s="24">
        <v>82.9</v>
      </c>
      <c r="DH7" s="24">
        <v>82.62</v>
      </c>
      <c r="DI7" s="24">
        <v>90.09</v>
      </c>
      <c r="DJ7" s="24">
        <v>93.47</v>
      </c>
      <c r="DK7" s="24">
        <v>93.95</v>
      </c>
      <c r="DL7" s="24">
        <v>94.43</v>
      </c>
      <c r="DM7" s="24">
        <v>94.72</v>
      </c>
      <c r="DN7" s="24">
        <v>33.75</v>
      </c>
      <c r="DO7" s="24">
        <v>36.21</v>
      </c>
      <c r="DP7" s="24">
        <v>39.69</v>
      </c>
      <c r="DQ7" s="24">
        <v>39.700000000000003</v>
      </c>
      <c r="DR7" s="24">
        <v>39.79</v>
      </c>
      <c r="DS7" s="24">
        <v>39.299999999999997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cp:lastPrinted>2026-02-24T04:16:55Z</cp:lastPrinted>
  <dcterms:modified xsi:type="dcterms:W3CDTF">2026-02-25T07:51:08Z</dcterms:modified>
</cp:coreProperties>
</file>