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1116st\南魚沼市\上下水道部\水道課\水道業務係\経営戦略・経営指標関係\経営比較分析表・経営指標\経営比較分析表\☆経営比較分析表(コメント入り)\"/>
    </mc:Choice>
  </mc:AlternateContent>
  <xr:revisionPtr revIDLastSave="0" documentId="8_{F35B88F4-CA2A-45F7-B292-394A760B240F}" xr6:coauthVersionLast="47" xr6:coauthVersionMax="47" xr10:uidLastSave="{00000000-0000-0000-0000-000000000000}"/>
  <workbookProtection workbookAlgorithmName="SHA-512" workbookHashValue="PwX/GU7EWJuXklMdZWHMpkv+gxYjACfRh7aLNML139JuwJMkg4a3uhBwG3CcMBIxYH9fBgL+ugRzqN+3c8nK5A==" workbookSaltValue="gY6yDQwKUD1KbI+zc+rRz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BB10" i="4"/>
  <c r="AT10" i="4"/>
  <c r="P10" i="4"/>
  <c r="I10" i="4"/>
  <c r="B10" i="4"/>
  <c r="AL8" i="4"/>
  <c r="P8" i="4"/>
  <c r="I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<sst xmlns="http://schemas.openxmlformats.org/spreadsheetml/2006/main" count="228" uniqueCount="115">
  <si>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</si>
  <si>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</si>
  <si>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</si>
  <si>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</si>
  <si>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</si>
  <si>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</si>
  <si>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</si>
  <si>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</si>
  <si>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</si>
  <si>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</si>
  <si>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</si>
  <si>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</si>
  <si>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</si>
  <si>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</si>
  <si>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</si>
  <si>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</si>
  <si>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</si>
  <si>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</si>
  <si>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</si>
  <si>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</si>
  <si>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</si>
  <si>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</si>
  <si>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</si>
  <si>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</si>
  <si>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</si>
  <si>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</si>
  <si>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</si>
  <si>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</si>
  <si>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</si>
  <si>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</si>
  <si>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</si>
  <si>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</si>
  <si>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</si>
  <si>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</si>
  <si>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</si>
  <si>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</si>
  <si>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</si>
  <si>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</si>
  <si>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</si>
  <si>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</si>
  <si>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</si>
  <si>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</si>
  <si>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</si>
  <si>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</si>
  <si>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</si>
  <si>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</si>
  <si>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</si>
  <si>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</si>
  <si>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</si>
  <si>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</si>
  <si>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</si>
  <si>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</si>
  <si>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</si>
  <si>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</si>
  <si>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</si>
  <si>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</si>
  <si>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</si>
  <si>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</si>
  <si>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</si>
  <si>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</si>
  <si>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</si>
  <si>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</si>
  <si>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</si>
  <si>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</si>
  <si>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</si>
  <si>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</si>
  <si>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</si>
  <si>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</si>
  <si>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</si>
  <si>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</si>
  <si>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</si>
  <si>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</si>
  <si>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</si>
  <si>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</si>
  <si>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</si>
  <si>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</si>
  <si>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</si>
  <si>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</si>
  <si>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</si>
  <si>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</si>
  <si>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</si>
  <si>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</si>
  <si>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</si>
  <si>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</si>
  <si>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</si>
  <si>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</si>
  <si>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</si>
  <si>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</si>
  <si>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</si>
  <si>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</si>
  <si>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</si>
  <si>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</si>
  <si>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</si>
  <si>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</si>
  <si>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</si>
  <si>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</si>
  <si>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</si>
  <si>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</si>
  <si>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</si>
  <si>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</si>
  <si>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</si>
  <si>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</si>
  <si>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</si>
  <si>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</si>
  <si>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</si>
  <si>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</si>
  <si>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</si>
  <si>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</si>
  <si>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</si>
  <si>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</si>
  <si>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</si>
  <si>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</si>
  <si>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一般会計からの補助金が国の基準を満たさなくなり営業外収益が減少したため、前年度から大幅な減少となったが、高利率の企業債償還が進み、比率は改善傾向にある。しかしながら、⑤料金回収率は依然として100％を下回っており、経営に必要な経費を料金収入で賄えていない。③流動比率は、年々減少しているものの依然として企業債残高が多く、単年度の償還金が多額で推移しているため全国・類似団体平均を大きく下回っている。ただし、100％を超えており、短期債務に対する支払能力は確保されている状況ではある。
　以上のことから、収益性の改善が必要であり、今後も人口減少に伴う料金収入の減少が懸念されることから、料金改定の検討も進めていく必要がある。
　⑧有収率は全国・類似団体平均を下回っており、比率も減少が続いている。主な原因は、危機管理対策として配水池の貯水量を増やしたことに伴う、水質管理排水量が増加したためである。非常用水源の整備と老朽管の更新が進むことで比率の向上を見込んでいる。
　⑦施設利用率は全国・類似団体平均を大きく下回っている。これは、計画当時の人口・産業等の将来見込が現状と乖離し、結果的に過大施設となっていることが主な原因である。このことは、施設・設備の維持管理費や減価償却費、企業債利息等の費用、企業債残高が多大なことにつながり、⑥給水原価や④企業債現在高対給水収益比率が全国・類似団体平均を大きく上回っている数値に表れている。</t>
    <rPh sb="26" eb="27">
      <t>ミ</t>
    </rPh>
    <rPh sb="33" eb="36">
      <t>エイギョウガイ</t>
    </rPh>
    <rPh sb="36" eb="38">
      <t>シュウエキ</t>
    </rPh>
    <rPh sb="39" eb="41">
      <t>ゲンショウ</t>
    </rPh>
    <rPh sb="46" eb="49">
      <t>ゼンネンド</t>
    </rPh>
    <rPh sb="51" eb="53">
      <t>オオハバ</t>
    </rPh>
    <rPh sb="54" eb="56">
      <t>ゲンショウ</t>
    </rPh>
    <rPh sb="80" eb="82">
      <t>ケイコウ</t>
    </rPh>
    <rPh sb="199" eb="200">
      <t>オオ</t>
    </rPh>
    <rPh sb="253" eb="255">
      <t>イジョウ</t>
    </rPh>
    <rPh sb="274" eb="276">
      <t>コンゴ</t>
    </rPh>
    <rPh sb="277" eb="281">
      <t>ジンコウゲンショウ</t>
    </rPh>
    <rPh sb="282" eb="283">
      <t>トモナ</t>
    </rPh>
    <rPh sb="284" eb="288">
      <t>リョウキンシュウニュウ</t>
    </rPh>
    <rPh sb="289" eb="291">
      <t>ゲンショウ</t>
    </rPh>
    <rPh sb="292" eb="294">
      <t>ケネン</t>
    </rPh>
    <rPh sb="304" eb="306">
      <t>カイテイ</t>
    </rPh>
    <rPh sb="307" eb="309">
      <t>ケントウ</t>
    </rPh>
    <rPh sb="310" eb="311">
      <t>スス</t>
    </rPh>
    <rPh sb="315" eb="317">
      <t>ヒツヨウ</t>
    </rPh>
    <rPh sb="328" eb="332">
      <t>キキカンリ</t>
    </rPh>
    <rPh sb="332" eb="334">
      <t>タイサク</t>
    </rPh>
    <rPh sb="337" eb="340">
      <t>ハイスイチ</t>
    </rPh>
    <rPh sb="341" eb="344">
      <t>チョスイリョウ</t>
    </rPh>
    <rPh sb="357" eb="358">
      <t>オモ</t>
    </rPh>
    <rPh sb="359" eb="361">
      <t>ゲンイン</t>
    </rPh>
    <rPh sb="363" eb="369">
      <t>キキカンリタイサク</t>
    </rPh>
    <rPh sb="372" eb="375">
      <t>ハイスイチ</t>
    </rPh>
    <rPh sb="376" eb="379">
      <t>チョスイリョウ</t>
    </rPh>
    <rPh sb="380" eb="381">
      <t>フ</t>
    </rPh>
    <rPh sb="387" eb="388">
      <t>トモナ</t>
    </rPh>
    <rPh sb="390" eb="392">
      <t>スイシツ</t>
    </rPh>
    <rPh sb="394" eb="396">
      <t>ハイスイ</t>
    </rPh>
    <rPh sb="396" eb="397">
      <t>リョウ</t>
    </rPh>
    <rPh sb="398" eb="400">
      <t>ゾウカ</t>
    </rPh>
    <rPh sb="408" eb="413">
      <t>ヒジョウヨウスイゲン</t>
    </rPh>
    <rPh sb="414" eb="416">
      <t>セイビ</t>
    </rPh>
    <rPh sb="417" eb="420">
      <t>ロウキュウカン</t>
    </rPh>
    <rPh sb="421" eb="423">
      <t>コウシン</t>
    </rPh>
    <rPh sb="424" eb="425">
      <t>スス</t>
    </rPh>
    <rPh sb="429" eb="431">
      <t>ヒリツ</t>
    </rPh>
    <rPh sb="432" eb="434">
      <t>コウジョウ</t>
    </rPh>
    <rPh sb="435" eb="437">
      <t>ミコ</t>
    </rPh>
    <phoneticPr fontId="4"/>
  </si>
  <si>
    <t xml:space="preserve">　①有形固定資産減価償却率は全国・類似団体平均を上回っており、施設の老朽化が進んでいる。
　②管路経年化率は全国・類似団体平均を下回っており、法定耐用年数を経過した管路は少ないが、年々比率が上昇しており、管路の老朽化の進行に更新が追い付いていない状況にある。③管路更新率も全国・類似団体平均を下回っており、数年後には管路経年化率の大幅な悪化が懸念される。
　施設及び管路の老朽化が進んでいる中で、更新費用の縮減を図りつつ、計画的な更新を行う必要がある。
</t>
    <rPh sb="153" eb="156">
      <t>スウネンゴ</t>
    </rPh>
    <rPh sb="165" eb="167">
      <t>オオハバ</t>
    </rPh>
    <rPh sb="181" eb="182">
      <t>オヨ</t>
    </rPh>
    <rPh sb="183" eb="185">
      <t>カンロ</t>
    </rPh>
    <rPh sb="198" eb="202">
      <t>コウシンヒヨウ</t>
    </rPh>
    <rPh sb="203" eb="205">
      <t>シュクゲン</t>
    </rPh>
    <rPh sb="206" eb="207">
      <t>ハカ</t>
    </rPh>
    <phoneticPr fontId="4"/>
  </si>
  <si>
    <t>　前年度から給水人口は1.7％、有収水量は1.3％の減少となった。経常収支比率及び料金回収率は全国平均を下回る水準で推移し、収益性の低い状況が続いている。しかしながら、令和５年度に実施した料金改定により、比率は改善傾向にある。
　人口減少に伴う料金収入の減少、物価高による維持管理費の増加、施設の老朽化や多額の企業債償還など、将来の経営は非常に厳しい状況になると見込まれる。
　投資に対する施設利用の効率性が非常に低い当市の課題について、施設の適正規模や配水方式の見直しの検討をさらに進め、効率的な経営に努める必要がある。漏水対策の強化による有収率の向上やＤＸの推進など、経費削減・事業の効率化につながる取り組みを一層強化したい。</t>
    <rPh sb="47" eb="51">
      <t>ゼンコクヘイキン</t>
    </rPh>
    <rPh sb="52" eb="54">
      <t>シタマワ</t>
    </rPh>
    <rPh sb="90" eb="92">
      <t>ジッシ</t>
    </rPh>
    <rPh sb="94" eb="98">
      <t>リョウキンカイテイ</t>
    </rPh>
    <rPh sb="115" eb="119">
      <t>ジンコウゲンショウ</t>
    </rPh>
    <rPh sb="120" eb="121">
      <t>トモナ</t>
    </rPh>
    <rPh sb="122" eb="126">
      <t>リョウキンシュウニュウ</t>
    </rPh>
    <rPh sb="127" eb="129">
      <t>ゲンショウ</t>
    </rPh>
    <rPh sb="130" eb="132">
      <t>ブッカ</t>
    </rPh>
    <rPh sb="132" eb="133">
      <t>ダカ</t>
    </rPh>
    <rPh sb="136" eb="141">
      <t>イジカンリヒ</t>
    </rPh>
    <rPh sb="142" eb="144">
      <t>ゾウカ</t>
    </rPh>
    <rPh sb="145" eb="147">
      <t>シセツ</t>
    </rPh>
    <rPh sb="148" eb="151">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</si>
</sst>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0.21</c:v>
                </c:pt>
                <c:pt idx="2">
                  <c:v>0.44</c:v>
                </c:pt>
                <c:pt idx="3">
                  <c:v>0.28000000000000003</c:v>
                </c:pt>
                <c:pt idx="4">
                  <c:v>0.11</c:v>
                </c:pt>
              </c:numCache>
            </c:numRef>
          </c:val>
          <c:extLst>
            <c:ext xmlns:c16="http://schemas.microsoft.com/office/drawing/2014/chart" uri="{C3380CC4-5D6E-409C-BE32-E72D297353CC}">
              <c16:uniqueId val="{00000000-A43A-4D3F-B588-ECE4224152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43A-4D3F-B588-ECE4224152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29.5</c:v>
                </c:pt>
                <c:pt idx="1">
                  <c:v>29.15</c:v>
                </c:pt>
                <c:pt idx="2">
                  <c:v>28.57</c:v>
                </c:pt>
                <c:pt idx="3">
                  <c:v>28.34</c:v>
                </c:pt>
                <c:pt idx="4">
                  <c:v>28.44</c:v>
                </c:pt>
              </c:numCache>
            </c:numRef>
          </c:val>
          <c:extLst>
            <c:ext xmlns:c16="http://schemas.microsoft.com/office/drawing/2014/chart" uri="{C3380CC4-5D6E-409C-BE32-E72D297353CC}">
              <c16:uniqueId val="{00000000-031B-4573-8E00-3A64E42ED1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31B-4573-8E00-3A64E42ED1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78.23</c:v>
                </c:pt>
                <c:pt idx="1">
                  <c:v>80</c:v>
                </c:pt>
                <c:pt idx="2">
                  <c:v>79.66</c:v>
                </c:pt>
                <c:pt idx="3">
                  <c:v>79.430000000000007</c:v>
                </c:pt>
                <c:pt idx="4">
                  <c:v>78.31</c:v>
                </c:pt>
              </c:numCache>
            </c:numRef>
          </c:val>
          <c:extLst>
            <c:ext xmlns:c16="http://schemas.microsoft.com/office/drawing/2014/chart" uri="{C3380CC4-5D6E-409C-BE32-E72D297353CC}">
              <c16:uniqueId val="{00000000-D8DD-4C3B-A8D6-BE736156BD4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8DD-4C3B-A8D6-BE736156BD4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100.22</c:v>
                </c:pt>
                <c:pt idx="1">
                  <c:v>102.42</c:v>
                </c:pt>
                <c:pt idx="2">
                  <c:v>103.48</c:v>
                </c:pt>
                <c:pt idx="3">
                  <c:v>110.12</c:v>
                </c:pt>
                <c:pt idx="4">
                  <c:v>104.19</c:v>
                </c:pt>
              </c:numCache>
            </c:numRef>
          </c:val>
          <c:extLst>
            <c:ext xmlns:c16="http://schemas.microsoft.com/office/drawing/2014/chart" uri="{C3380CC4-5D6E-409C-BE32-E72D297353CC}">
              <c16:uniqueId val="{00000000-F9CF-443E-95AE-4C0BF95651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9CF-443E-95AE-4C0BF95651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58.08</c:v>
                </c:pt>
                <c:pt idx="1">
                  <c:v>59.32</c:v>
                </c:pt>
                <c:pt idx="2">
                  <c:v>60.41</c:v>
                </c:pt>
                <c:pt idx="3">
                  <c:v>61.64</c:v>
                </c:pt>
                <c:pt idx="4">
                  <c:v>62.13</c:v>
                </c:pt>
              </c:numCache>
            </c:numRef>
          </c:val>
          <c:extLst>
            <c:ext xmlns:c16="http://schemas.microsoft.com/office/drawing/2014/chart" uri="{C3380CC4-5D6E-409C-BE32-E72D297353CC}">
              <c16:uniqueId val="{00000000-98C7-4286-8108-D38C87F9D1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8C7-4286-8108-D38C87F9D1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4.49</c:v>
                </c:pt>
                <c:pt idx="1">
                  <c:v>5.53</c:v>
                </c:pt>
                <c:pt idx="2">
                  <c:v>6.21</c:v>
                </c:pt>
                <c:pt idx="3">
                  <c:v>6.52</c:v>
                </c:pt>
                <c:pt idx="4">
                  <c:v>6.72</c:v>
                </c:pt>
              </c:numCache>
            </c:numRef>
          </c:val>
          <c:extLst>
            <c:ext xmlns:c16="http://schemas.microsoft.com/office/drawing/2014/chart" uri="{C3380CC4-5D6E-409C-BE32-E72D297353CC}">
              <c16:uniqueId val="{00000000-9761-41F7-BBAF-961258981A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761-41F7-BBAF-961258981A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47-4A26-9556-868987429F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347-4A26-9556-868987429F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185.85</c:v>
                </c:pt>
                <c:pt idx="1">
                  <c:v>176.31</c:v>
                </c:pt>
                <c:pt idx="2">
                  <c:v>157.65</c:v>
                </c:pt>
                <c:pt idx="3">
                  <c:v>148.51</c:v>
                </c:pt>
                <c:pt idx="4">
                  <c:v>157.62</c:v>
                </c:pt>
              </c:numCache>
            </c:numRef>
          </c:val>
          <c:extLst>
            <c:ext xmlns:c16="http://schemas.microsoft.com/office/drawing/2014/chart" uri="{C3380CC4-5D6E-409C-BE32-E72D297353CC}">
              <c16:uniqueId val="{00000000-4FEE-4510-9B20-BC7FAED973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FEE-4510-9B20-BC7FAED973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616.19000000000005</c:v>
                </c:pt>
                <c:pt idx="1">
                  <c:v>515.85</c:v>
                </c:pt>
                <c:pt idx="2">
                  <c:v>525.35</c:v>
                </c:pt>
                <c:pt idx="3">
                  <c:v>438.13</c:v>
                </c:pt>
                <c:pt idx="4">
                  <c:v>440.68</c:v>
                </c:pt>
              </c:numCache>
            </c:numRef>
          </c:val>
          <c:extLst>
            <c:ext xmlns:c16="http://schemas.microsoft.com/office/drawing/2014/chart" uri="{C3380CC4-5D6E-409C-BE32-E72D297353CC}">
              <c16:uniqueId val="{00000000-8E5A-4743-82D0-CB407F1492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E5A-4743-82D0-CB407F1492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87.29</c:v>
                </c:pt>
                <c:pt idx="1">
                  <c:v>97.52</c:v>
                </c:pt>
                <c:pt idx="2">
                  <c:v>91.03</c:v>
                </c:pt>
                <c:pt idx="3">
                  <c:v>99.05</c:v>
                </c:pt>
                <c:pt idx="4">
                  <c:v>97.4</c:v>
                </c:pt>
              </c:numCache>
            </c:numRef>
          </c:val>
          <c:extLst>
            <c:ext xmlns:c16="http://schemas.microsoft.com/office/drawing/2014/chart" uri="{C3380CC4-5D6E-409C-BE32-E72D297353CC}">
              <c16:uniqueId val="{00000000-C7B7-4A78-8C00-919108BBE3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7B7-4A78-8C00-919108BBE3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259.33999999999997</c:v>
                </c:pt>
                <c:pt idx="1">
                  <c:v>253.24</c:v>
                </c:pt>
                <c:pt idx="2">
                  <c:v>253.97</c:v>
                </c:pt>
                <c:pt idx="3">
                  <c:v>251.61</c:v>
                </c:pt>
                <c:pt idx="4">
                  <c:v>256.27</c:v>
                </c:pt>
              </c:numCache>
            </c:numRef>
          </c:val>
          <c:extLst>
            <c:ext xmlns:c16="http://schemas.microsoft.com/office/drawing/2014/chart" uri="{C3380CC4-5D6E-409C-BE32-E72D297353CC}">
              <c16:uniqueId val="{00000000-90E7-4053-B91F-901EC7FF30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0E7-4053-B91F-901EC7FF30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南魚沼市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52376</v>
      </c>
      <c r="AM8" s="58"/>
      <c r="AN8" s="58"/>
      <c r="AO8" s="58"/>
      <c r="AP8" s="58"/>
      <c r="AQ8" s="58"/>
      <c r="AR8" s="58"/>
      <c r="AS8" s="58"/>
      <c r="AT8" s="55">
        <f>データ!$S$6</f>
        <v>584.54999999999995</v>
      </c>
      <c r="AU8" s="56"/>
      <c r="AV8" s="56"/>
      <c r="AW8" s="56"/>
      <c r="AX8" s="56"/>
      <c r="AY8" s="56"/>
      <c r="AZ8" s="56"/>
      <c r="BA8" s="56"/>
      <c r="BB8" s="45">
        <f>データ!$T$6</f>
        <v>89.6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73.83</v>
      </c>
      <c r="J10" s="56"/>
      <c r="K10" s="56"/>
      <c r="L10" s="56"/>
      <c r="M10" s="56"/>
      <c r="N10" s="56"/>
      <c r="O10" s="57"/>
      <c r="P10" s="45">
        <f>データ!$P$6</f>
        <v>98.25</v>
      </c>
      <c r="Q10" s="45"/>
      <c r="R10" s="45"/>
      <c r="S10" s="45"/>
      <c r="T10" s="45"/>
      <c r="U10" s="45"/>
      <c r="V10" s="45"/>
      <c r="W10" s="58">
        <f>データ!$Q$6</f>
        <v>4818</v>
      </c>
      <c r="X10" s="58"/>
      <c r="Y10" s="58"/>
      <c r="Z10" s="58"/>
      <c r="AA10" s="58"/>
      <c r="AB10" s="58"/>
      <c r="AC10" s="58"/>
      <c r="AD10" s="2"/>
      <c r="AE10" s="2"/>
      <c r="AF10" s="2"/>
      <c r="AG10" s="2"/>
      <c r="AH10" s="2"/>
      <c r="AI10" s="2"/>
      <c r="AJ10" s="2"/>
      <c r="AK10" s="2"/>
      <c r="AL10" s="58">
        <f>データ!$U$6</f>
        <v>51092</v>
      </c>
      <c r="AM10" s="58"/>
      <c r="AN10" s="58"/>
      <c r="AO10" s="58"/>
      <c r="AP10" s="58"/>
      <c r="AQ10" s="58"/>
      <c r="AR10" s="58"/>
      <c r="AS10" s="58"/>
      <c r="AT10" s="55">
        <f>データ!$V$6</f>
        <v>159.94</v>
      </c>
      <c r="AU10" s="56"/>
      <c r="AV10" s="56"/>
      <c r="AW10" s="56"/>
      <c r="AX10" s="56"/>
      <c r="AY10" s="56"/>
      <c r="AZ10" s="56"/>
      <c r="BA10" s="56"/>
      <c r="BB10" s="45">
        <f>データ!$W$6</f>
        <v>319.44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IOmspV/0fvlmt8gtU4oPSCZVCA84uLKEcfdor8ggyW+5MTYrSn3sIVZITadFEWBKfX+oZq3XcDtRQm1pPNogw==" saltValue="xlZwGScT2HaDrhmAZ0oY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152269</v>
      </c>
      <c r="D6" s="20">
        <f t="shared" si="3"/>
        <v>46</v>
      </c>
      <c r="E6" s="20">
        <f t="shared" si="3"/>
        <v>1</v>
      </c>
      <c r="F6" s="20">
        <f t="shared" si="3"/>
        <v>0</v>
      </c>
      <c r="G6" s="20">
        <f t="shared" si="3"/>
        <v>1</v>
      </c>
      <c r="H6" s="20" t="str">
        <f t="shared" si="3"/>
        <v>新潟県　南魚沼市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73.83</v>
      </c>
      <c r="P6" s="21">
        <f t="shared" si="3"/>
        <v>98.25</v>
      </c>
      <c r="Q6" s="21">
        <f t="shared" si="3"/>
        <v>4818</v>
      </c>
      <c r="R6" s="21">
        <f t="shared" si="3"/>
        <v>52376</v>
      </c>
      <c r="S6" s="21">
        <f t="shared" si="3"/>
        <v>584.54999999999995</v>
      </c>
      <c r="T6" s="21">
        <f t="shared" si="3"/>
        <v>89.6</v>
      </c>
      <c r="U6" s="21">
        <f t="shared" si="3"/>
        <v>51092</v>
      </c>
      <c r="V6" s="21">
        <f t="shared" si="3"/>
        <v>159.94</v>
      </c>
      <c r="W6" s="21">
        <f t="shared" si="3"/>
        <v>319.44</v>
      </c>
      <c r="X6" s="22">
        <f>IF(X7="",NA(),X7)</f>
        <v>100.22</v>
      </c>
      <c r="Y6" s="22">
        <f t="shared" ref="Y6:AG6" si="4">IF(Y7="",NA(),Y7)</f>
        <v>102.42</v>
      </c>
      <c r="Z6" s="22">
        <f t="shared" si="4"/>
        <v>103.48</v>
      </c>
      <c r="AA6" s="22">
        <f t="shared" si="4"/>
        <v>110.12</v>
      </c>
      <c r="AB6" s="22">
        <f t="shared" si="4"/>
        <v>104.19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185.85</v>
      </c>
      <c r="AU6" s="22">
        <f t="shared" ref="AU6:BC6" si="6">IF(AU7="",NA(),AU7)</f>
        <v>176.31</v>
      </c>
      <c r="AV6" s="22">
        <f t="shared" si="6"/>
        <v>157.65</v>
      </c>
      <c r="AW6" s="22">
        <f t="shared" si="6"/>
        <v>148.51</v>
      </c>
      <c r="AX6" s="22">
        <f t="shared" si="6"/>
        <v>157.62</v>
      </c>
      <c r="AY6" s="22">
        <f t="shared" si="6"/>
        <v>350.79</v>
      </c>
      <c r="AZ6" s="22">
        <f t="shared" si="6"/>
        <v>354.57</v>
      </c>
      <c r="BA6" s="22">
        <f t="shared" si="6"/>
        <v>357.74</v>
      </c>
      <c r="BB6" s="22">
        <f t="shared" si="6"/>
        <v>344.88</v>
      </c>
      <c r="BC6" s="22">
        <f t="shared" si="6"/>
        <v>326.02</v>
      </c>
      <c r="BD6" s="21" t="str">
        <f>IF(BD7="","",IF(BD7="-","【-】","【"&amp;SUBSTITUTE(TEXT(BD7,"#,##0.00"),"-","△")&amp;"】"))</f>
        <v>【239.69】</v>
      </c>
      <c r="BE6" s="22">
        <f>IF(BE7="",NA(),BE7)</f>
        <v>616.19000000000005</v>
      </c>
      <c r="BF6" s="22">
        <f t="shared" ref="BF6:BN6" si="7">IF(BF7="",NA(),BF7)</f>
        <v>515.85</v>
      </c>
      <c r="BG6" s="22">
        <f t="shared" si="7"/>
        <v>525.35</v>
      </c>
      <c r="BH6" s="22">
        <f t="shared" si="7"/>
        <v>438.13</v>
      </c>
      <c r="BI6" s="22">
        <f t="shared" si="7"/>
        <v>440.68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87.29</v>
      </c>
      <c r="BQ6" s="22">
        <f t="shared" ref="BQ6:BY6" si="8">IF(BQ7="",NA(),BQ7)</f>
        <v>97.52</v>
      </c>
      <c r="BR6" s="22">
        <f t="shared" si="8"/>
        <v>91.03</v>
      </c>
      <c r="BS6" s="22">
        <f t="shared" si="8"/>
        <v>99.05</v>
      </c>
      <c r="BT6" s="22">
        <f t="shared" si="8"/>
        <v>97.4</v>
      </c>
      <c r="BU6" s="22">
        <f t="shared" si="8"/>
        <v>100.85</v>
      </c>
      <c r="BV6" s="22">
        <f t="shared" si="8"/>
        <v>103.79</v>
      </c>
      <c r="BW6" s="22">
        <f t="shared" si="8"/>
        <v>98.3</v>
      </c>
      <c r="BX6" s="22">
        <f t="shared" si="8"/>
        <v>98.89</v>
      </c>
      <c r="BY6" s="22">
        <f t="shared" si="8"/>
        <v>99.25</v>
      </c>
      <c r="BZ6" s="21" t="str">
        <f>IF(BZ7="","",IF(BZ7="-","【-】","【"&amp;SUBSTITUTE(TEXT(BZ7,"#,##0.00"),"-","△")&amp;"】"))</f>
        <v>【97.59】</v>
      </c>
      <c r="CA6" s="22">
        <f>IF(CA7="",NA(),CA7)</f>
        <v>259.33999999999997</v>
      </c>
      <c r="CB6" s="22">
        <f t="shared" ref="CB6:CJ6" si="9">IF(CB7="",NA(),CB7)</f>
        <v>253.24</v>
      </c>
      <c r="CC6" s="22">
        <f t="shared" si="9"/>
        <v>253.97</v>
      </c>
      <c r="CD6" s="22">
        <f t="shared" si="9"/>
        <v>251.61</v>
      </c>
      <c r="CE6" s="22">
        <f t="shared" si="9"/>
        <v>256.27</v>
      </c>
      <c r="CF6" s="22">
        <f t="shared" si="9"/>
        <v>167.1</v>
      </c>
      <c r="CG6" s="22">
        <f t="shared" si="9"/>
        <v>167.86</v>
      </c>
      <c r="CH6" s="22">
        <f t="shared" si="9"/>
        <v>173.68</v>
      </c>
      <c r="CI6" s="22">
        <f t="shared" si="9"/>
        <v>174.52</v>
      </c>
      <c r="CJ6" s="22">
        <f t="shared" si="9"/>
        <v>178.92</v>
      </c>
      <c r="CK6" s="21" t="str">
        <f>IF(CK7="","",IF(CK7="-","【-】","【"&amp;SUBSTITUTE(TEXT(CK7,"#,##0.00"),"-","△")&amp;"】"))</f>
        <v>【181.66】</v>
      </c>
      <c r="CL6" s="22">
        <f>IF(CL7="",NA(),CL7)</f>
        <v>29.5</v>
      </c>
      <c r="CM6" s="22">
        <f t="shared" ref="CM6:CU6" si="10">IF(CM7="",NA(),CM7)</f>
        <v>29.15</v>
      </c>
      <c r="CN6" s="22">
        <f t="shared" si="10"/>
        <v>28.57</v>
      </c>
      <c r="CO6" s="22">
        <f t="shared" si="10"/>
        <v>28.34</v>
      </c>
      <c r="CP6" s="22">
        <f t="shared" si="10"/>
        <v>28.44</v>
      </c>
      <c r="CQ6" s="22">
        <f t="shared" si="10"/>
        <v>59.91</v>
      </c>
      <c r="CR6" s="22">
        <f t="shared" si="10"/>
        <v>59.4</v>
      </c>
      <c r="CS6" s="22">
        <f t="shared" si="10"/>
        <v>59.24</v>
      </c>
      <c r="CT6" s="22">
        <f t="shared" si="10"/>
        <v>58.77</v>
      </c>
      <c r="CU6" s="22">
        <f t="shared" si="10"/>
        <v>59.17</v>
      </c>
      <c r="CV6" s="21" t="str">
        <f>IF(CV7="","",IF(CV7="-","【-】","【"&amp;SUBSTITUTE(TEXT(CV7,"#,##0.00"),"-","△")&amp;"】"))</f>
        <v>【60.21】</v>
      </c>
      <c r="CW6" s="22">
        <f>IF(CW7="",NA(),CW7)</f>
        <v>78.23</v>
      </c>
      <c r="CX6" s="22">
        <f t="shared" ref="CX6:DF6" si="11">IF(CX7="",NA(),CX7)</f>
        <v>80</v>
      </c>
      <c r="CY6" s="22">
        <f t="shared" si="11"/>
        <v>79.66</v>
      </c>
      <c r="CZ6" s="22">
        <f t="shared" si="11"/>
        <v>79.430000000000007</v>
      </c>
      <c r="DA6" s="22">
        <f t="shared" si="11"/>
        <v>78.31</v>
      </c>
      <c r="DB6" s="22">
        <f t="shared" si="11"/>
        <v>87.26</v>
      </c>
      <c r="DC6" s="22">
        <f t="shared" si="11"/>
        <v>87.57</v>
      </c>
      <c r="DD6" s="22">
        <f t="shared" si="11"/>
        <v>87.26</v>
      </c>
      <c r="DE6" s="22">
        <f t="shared" si="11"/>
        <v>86.95</v>
      </c>
      <c r="DF6" s="22">
        <f t="shared" si="11"/>
        <v>86.58</v>
      </c>
      <c r="DG6" s="21" t="str">
        <f>IF(DG7="","",IF(DG7="-","【-】","【"&amp;SUBSTITUTE(TEXT(DG7,"#,##0.00"),"-","△")&amp;"】"))</f>
        <v>【89.21】</v>
      </c>
      <c r="DH6" s="22">
        <f>IF(DH7="",NA(),DH7)</f>
        <v>58.08</v>
      </c>
      <c r="DI6" s="22">
        <f t="shared" ref="DI6:DQ6" si="12">IF(DI7="",NA(),DI7)</f>
        <v>59.32</v>
      </c>
      <c r="DJ6" s="22">
        <f t="shared" si="12"/>
        <v>60.41</v>
      </c>
      <c r="DK6" s="22">
        <f t="shared" si="12"/>
        <v>61.64</v>
      </c>
      <c r="DL6" s="22">
        <f t="shared" si="12"/>
        <v>62.13</v>
      </c>
      <c r="DM6" s="22">
        <f t="shared" si="12"/>
        <v>49.2</v>
      </c>
      <c r="DN6" s="22">
        <f t="shared" si="12"/>
        <v>50.01</v>
      </c>
      <c r="DO6" s="22">
        <f t="shared" si="12"/>
        <v>50.99</v>
      </c>
      <c r="DP6" s="22">
        <f t="shared" si="12"/>
        <v>51.79</v>
      </c>
      <c r="DQ6" s="22">
        <f t="shared" si="12"/>
        <v>52.02</v>
      </c>
      <c r="DR6" s="21" t="str">
        <f>IF(DR7="","",IF(DR7="-","【-】","【"&amp;SUBSTITUTE(TEXT(DR7,"#,##0.00"),"-","△")&amp;"】"))</f>
        <v>【52.41】</v>
      </c>
      <c r="DS6" s="22">
        <f>IF(DS7="",NA(),DS7)</f>
        <v>4.49</v>
      </c>
      <c r="DT6" s="22">
        <f t="shared" ref="DT6:EB6" si="13">IF(DT7="",NA(),DT7)</f>
        <v>5.53</v>
      </c>
      <c r="DU6" s="22">
        <f t="shared" si="13"/>
        <v>6.21</v>
      </c>
      <c r="DV6" s="22">
        <f t="shared" si="13"/>
        <v>6.52</v>
      </c>
      <c r="DW6" s="22">
        <f t="shared" si="13"/>
        <v>6.72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0.45</v>
      </c>
      <c r="EE6" s="22">
        <f t="shared" ref="EE6:EM6" si="14">IF(EE7="",NA(),EE7)</f>
        <v>0.21</v>
      </c>
      <c r="EF6" s="22">
        <f t="shared" si="14"/>
        <v>0.44</v>
      </c>
      <c r="EG6" s="22">
        <f t="shared" si="14"/>
        <v>0.28000000000000003</v>
      </c>
      <c r="EH6" s="22">
        <f t="shared" si="14"/>
        <v>0.11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152269</v>
      </c>
      <c r="D7" s="24">
        <v>46</v>
      </c>
      <c r="E7" s="24">
        <v>1</v>
      </c>
      <c r="F7" s="24">
        <v>0</v>
      </c>
      <c r="G7" s="24">
        <v>1</v>
      </c>
      <c r="H7" s="24" t="s">
        <v>93</v>
      </c>
      <c r="I7" s="24" t="s">
        <v>94</v>
      </c>
      <c r="J7" s="24" t="s">
        <v>95</v>
      </c>
      <c r="K7" s="24" t="s">
        <v>96</v>
      </c>
      <c r="L7" s="24" t="s">
        <v>97</v>
      </c>
      <c r="M7" s="24" t="s">
        <v>98</v>
      </c>
      <c r="N7" s="25" t="s">
        <v>99</v>
      </c>
      <c r="O7" s="25">
        <v>73.83</v>
      </c>
      <c r="P7" s="25">
        <v>98.25</v>
      </c>
      <c r="Q7" s="25">
        <v>4818</v>
      </c>
      <c r="R7" s="25">
        <v>52376</v>
      </c>
      <c r="S7" s="25">
        <v>584.54999999999995</v>
      </c>
      <c r="T7" s="25">
        <v>89.6</v>
      </c>
      <c r="U7" s="25">
        <v>51092</v>
      </c>
      <c r="V7" s="25">
        <v>159.94</v>
      </c>
      <c r="W7" s="25">
        <v>319.44</v>
      </c>
      <c r="X7" s="25">
        <v>100.22</v>
      </c>
      <c r="Y7" s="25">
        <v>102.42</v>
      </c>
      <c r="Z7" s="25">
        <v>103.48</v>
      </c>
      <c r="AA7" s="25">
        <v>110.12</v>
      </c>
      <c r="AB7" s="25">
        <v>104.19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185.85</v>
      </c>
      <c r="AU7" s="25">
        <v>176.31</v>
      </c>
      <c r="AV7" s="25">
        <v>157.65</v>
      </c>
      <c r="AW7" s="25">
        <v>148.51</v>
      </c>
      <c r="AX7" s="25">
        <v>157.62</v>
      </c>
      <c r="AY7" s="25">
        <v>350.79</v>
      </c>
      <c r="AZ7" s="25">
        <v>354.57</v>
      </c>
      <c r="BA7" s="25">
        <v>357.74</v>
      </c>
      <c r="BB7" s="25">
        <v>344.88</v>
      </c>
      <c r="BC7" s="25">
        <v>326.02</v>
      </c>
      <c r="BD7" s="25">
        <v>239.69</v>
      </c>
      <c r="BE7" s="25">
        <v>616.19000000000005</v>
      </c>
      <c r="BF7" s="25">
        <v>515.85</v>
      </c>
      <c r="BG7" s="25">
        <v>525.35</v>
      </c>
      <c r="BH7" s="25">
        <v>438.13</v>
      </c>
      <c r="BI7" s="25">
        <v>440.68</v>
      </c>
      <c r="BJ7" s="25">
        <v>322.92</v>
      </c>
      <c r="BK7" s="25">
        <v>303.45999999999998</v>
      </c>
      <c r="BL7" s="25">
        <v>307.27999999999997</v>
      </c>
      <c r="BM7" s="25">
        <v>304.02</v>
      </c>
      <c r="BN7" s="25">
        <v>300.54000000000002</v>
      </c>
      <c r="BO7" s="25">
        <v>264.86</v>
      </c>
      <c r="BP7" s="25">
        <v>87.29</v>
      </c>
      <c r="BQ7" s="25">
        <v>97.52</v>
      </c>
      <c r="BR7" s="25">
        <v>91.03</v>
      </c>
      <c r="BS7" s="25">
        <v>99.05</v>
      </c>
      <c r="BT7" s="25">
        <v>97.4</v>
      </c>
      <c r="BU7" s="25">
        <v>100.85</v>
      </c>
      <c r="BV7" s="25">
        <v>103.79</v>
      </c>
      <c r="BW7" s="25">
        <v>98.3</v>
      </c>
      <c r="BX7" s="25">
        <v>98.89</v>
      </c>
      <c r="BY7" s="25">
        <v>99.25</v>
      </c>
      <c r="BZ7" s="25">
        <v>97.59</v>
      </c>
      <c r="CA7" s="25">
        <v>259.33999999999997</v>
      </c>
      <c r="CB7" s="25">
        <v>253.24</v>
      </c>
      <c r="CC7" s="25">
        <v>253.97</v>
      </c>
      <c r="CD7" s="25">
        <v>251.61</v>
      </c>
      <c r="CE7" s="25">
        <v>256.27</v>
      </c>
      <c r="CF7" s="25">
        <v>167.1</v>
      </c>
      <c r="CG7" s="25">
        <v>167.86</v>
      </c>
      <c r="CH7" s="25">
        <v>173.68</v>
      </c>
      <c r="CI7" s="25">
        <v>174.52</v>
      </c>
      <c r="CJ7" s="25">
        <v>178.92</v>
      </c>
      <c r="CK7" s="25">
        <v>181.66</v>
      </c>
      <c r="CL7" s="25">
        <v>29.5</v>
      </c>
      <c r="CM7" s="25">
        <v>29.15</v>
      </c>
      <c r="CN7" s="25">
        <v>28.57</v>
      </c>
      <c r="CO7" s="25">
        <v>28.34</v>
      </c>
      <c r="CP7" s="25">
        <v>28.44</v>
      </c>
      <c r="CQ7" s="25">
        <v>59.91</v>
      </c>
      <c r="CR7" s="25">
        <v>59.4</v>
      </c>
      <c r="CS7" s="25">
        <v>59.24</v>
      </c>
      <c r="CT7" s="25">
        <v>58.77</v>
      </c>
      <c r="CU7" s="25">
        <v>59.17</v>
      </c>
      <c r="CV7" s="25">
        <v>60.21</v>
      </c>
      <c r="CW7" s="25">
        <v>78.23</v>
      </c>
      <c r="CX7" s="25">
        <v>80</v>
      </c>
      <c r="CY7" s="25">
        <v>79.66</v>
      </c>
      <c r="CZ7" s="25">
        <v>79.430000000000007</v>
      </c>
      <c r="DA7" s="25">
        <v>78.31</v>
      </c>
      <c r="DB7" s="25">
        <v>87.26</v>
      </c>
      <c r="DC7" s="25">
        <v>87.57</v>
      </c>
      <c r="DD7" s="25">
        <v>87.26</v>
      </c>
      <c r="DE7" s="25">
        <v>86.95</v>
      </c>
      <c r="DF7" s="25">
        <v>86.58</v>
      </c>
      <c r="DG7" s="25">
        <v>89.21</v>
      </c>
      <c r="DH7" s="25">
        <v>58.08</v>
      </c>
      <c r="DI7" s="25">
        <v>59.32</v>
      </c>
      <c r="DJ7" s="25">
        <v>60.41</v>
      </c>
      <c r="DK7" s="25">
        <v>61.64</v>
      </c>
      <c r="DL7" s="25">
        <v>62.13</v>
      </c>
      <c r="DM7" s="25">
        <v>49.2</v>
      </c>
      <c r="DN7" s="25">
        <v>50.01</v>
      </c>
      <c r="DO7" s="25">
        <v>50.99</v>
      </c>
      <c r="DP7" s="25">
        <v>51.79</v>
      </c>
      <c r="DQ7" s="25">
        <v>52.02</v>
      </c>
      <c r="DR7" s="25">
        <v>52.41</v>
      </c>
      <c r="DS7" s="25">
        <v>4.49</v>
      </c>
      <c r="DT7" s="25">
        <v>5.53</v>
      </c>
      <c r="DU7" s="25">
        <v>6.21</v>
      </c>
      <c r="DV7" s="25">
        <v>6.52</v>
      </c>
      <c r="DW7" s="25">
        <v>6.72</v>
      </c>
      <c r="DX7" s="25">
        <v>18.329999999999998</v>
      </c>
      <c r="DY7" s="25">
        <v>20.27</v>
      </c>
      <c r="DZ7" s="25">
        <v>21.69</v>
      </c>
      <c r="EA7" s="25">
        <v>23.19</v>
      </c>
      <c r="EB7" s="25">
        <v>24.61</v>
      </c>
      <c r="EC7" s="25">
        <v>26.78</v>
      </c>
      <c r="ED7" s="25">
        <v>0.45</v>
      </c>
      <c r="EE7" s="25">
        <v>0.21</v>
      </c>
      <c r="EF7" s="25">
        <v>0.44</v>
      </c>
      <c r="EG7" s="25">
        <v>0.28000000000000003</v>
      </c>
      <c r="EH7" s="25">
        <v>0.11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将弘</dc:creator>
  <cp:lastModifiedBy>阿部　将弘</cp:lastModifiedBy>
  <cp:lastPrinted>2026-01-27T07:59:51Z</cp:lastPrinted>
  <dcterms:created xsi:type="dcterms:W3CDTF">2026-01-27T08:00:03Z</dcterms:created>
  <dcterms:modified xsi:type="dcterms:W3CDTF">2026-01-27T08:00:03Z</dcterms:modified>
</cp:coreProperties>
</file>