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9南魚沼市△26日（木）正午まで\"/>
    </mc:Choice>
  </mc:AlternateContent>
  <xr:revisionPtr revIDLastSave="0" documentId="13_ncr:1_{56E1BE15-6685-4E31-B45A-103FACFD02D6}" xr6:coauthVersionLast="47" xr6:coauthVersionMax="47" xr10:uidLastSave="{00000000-0000-0000-0000-000000000000}"/>
  <workbookProtection workbookAlgorithmName="SHA-512" workbookHashValue="V+v4Krs/+irTzirLOkHXRif+kx47JQmG4rvfaCsf0xBa570/dW6Ga3Y7jmigo1Ouppj2Oj4W42rMftGBxxffYA==" workbookSaltValue="6Jh0G99GQQTOnpxAniZavQ=="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L10" i="4"/>
  <c r="AD10"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<sst xmlns="http://schemas.openxmlformats.org/spreadsheetml/2006/main" count="231" uniqueCount="116">
  <si>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</si>
  <si>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</si>
  <si>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</si>
  <si>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</si>
  <si>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</si>
  <si>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</si>
  <si>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</si>
  <si>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</si>
  <si>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</si>
  <si>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</si>
  <si>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</si>
  <si>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</si>
  <si>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</si>
  <si>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</si>
  <si>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</si>
  <si>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</si>
  <si>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</si>
  <si>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</si>
  <si>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</si>
  <si>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</si>
  <si>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</si>
  <si>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</si>
  <si>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</si>
  <si>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</si>
  <si>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</si>
  <si>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</si>
  <si>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</si>
  <si>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</si>
  <si>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</si>
  <si>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</si>
  <si>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</si>
  <si>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</si>
  <si>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</si>
  <si>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</si>
  <si>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</si>
  <si>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</si>
  <si>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</si>
  <si>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</si>
  <si>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</si>
  <si>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</si>
  <si>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</si>
  <si>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</si>
  <si>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</si>
  <si>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</si>
  <si>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</si>
  <si>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</si>
  <si>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</si>
  <si>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</si>
  <si>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</si>
  <si>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</si>
  <si>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</si>
  <si>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</si>
  <si>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</si>
  <si>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</si>
  <si>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</si>
  <si>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</si>
  <si>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</si>
  <si>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</si>
  <si>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</si>
  <si>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</si>
  <si>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</si>
  <si>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</si>
  <si>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</si>
  <si>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</si>
  <si>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</si>
  <si>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</si>
  <si>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</si>
  <si>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</si>
  <si>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</si>
  <si>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</si>
  <si>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</si>
  <si>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</si>
  <si>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</si>
  <si>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</si>
  <si>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</si>
  <si>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</si>
  <si>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</si>
  <si>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</si>
  <si>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</si>
  <si>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</si>
  <si>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</si>
  <si>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</si>
  <si>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</si>
  <si>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</si>
  <si>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</si>
  <si>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</si>
  <si>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</si>
  <si>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</si>
  <si>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</si>
  <si>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</si>
  <si>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</si>
  <si>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</si>
  <si>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</si>
  <si>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</si>
  <si>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</si>
  <si>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</si>
  <si>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</si>
  <si>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</si>
  <si>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</si>
  <si>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</si>
  <si>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</si>
  <si>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</si>
  <si>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</si>
  <si>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</si>
  <si>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</si>
  <si>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</si>
  <si>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</si>
  <si>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</si>
  <si>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</si>
  <si>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</si>
  <si>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</si>
  <si>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</si>
  <si>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</si>
  <si>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達成している。また、経費回収率も96.10％と100％に近く、汚水処理費や施設の維持管理費は使用料である程度賄うことができていると考えられるため健全な経営ができているといえる。経費回収率に関連して、汚水処理原価については不明水流入の影響があるものの令和2年度から3.50円下がり、令和3年度からは1.77円、令和4年度からは1.53円、令和5年度からは0.83円下がった。
　流動比率は令和5年度と比較して多少高くなったが、18.68％と100％を大きく下回っている。現金が少なく、短期支払い能力は極めて低い。一般会計繰入金（基準外）により企業債の償還原資を補う状況はしばらく続く見込みである。
　企業債残高対事業規模比率は類似団体と比較して高いが、今後、企業債残高が確実に減少していくため比率は下がっていく見込みである。
　施設利用率については不明水の流入量が影響すると考えられる。特に冬期間に発生する消雪水が老朽化したマンホール蓋から流入することを防ぐため、計画的に蓋の更新を実施している。しかし、蓋の更新工事は１か所あたりの費用が高額であるため、更新工事を実施しつつ、より安価で効果が期待できる蓋目地の止水工事等を実施することを計画している。また、管渠の破損等により地下水の流入がないかカメラ調査を計画的に実施していくこととしている。
　水洗化率は面整備を完了したことにより95.77％と類似団体と比較しても高いが、残りの未接続世帯についても引き続き接続の促進を図っていく。従来、接続依頼文書の送付や市報・市ウェブサイトへの掲載、排水設備等改造資金融資制度を実施していたが、令和5年度から9月10日の「下水道の日」に合わせた啓発活動、及びコミュニティFMを活用しての接続啓発も実施している。</t>
    <phoneticPr fontId="4"/>
  </si>
  <si>
    <t>　市が所有する処理場である大和クリーンセンターは、平成5年の供用開始から30年を経過した。施設の老朽化に対応するため平成27年度から平成30年度まで一部の長寿命化及び耐震工事を実施したが、県流域下水道に統合することに方針を変更した。統合予定年度を令和15年度とすることで県と合意をしている。そのため、統合までの間は必要最低限の対応をすることとしている。
　管渠については50年を超えるものはないため更生はほとんど行っていないが、ストックマネジメント計画を平成28年度に策定し、老朽化したマンホール蓋の更新を実施している。</t>
    <phoneticPr fontId="4"/>
  </si>
  <si>
    <t>　高いコスト意識を持ち、マンホール蓋の更新等による不明水の削減等で維持管理費の節減に努め、より健全で有効的な下水道事業運営を図っていく。
　水洗化率は既に高水準に達しており今後の大幅な改善は見込めない状況であるため、安全運用を確保しながら、より健全で効率的な下水道事業運営を図っていく。
　人材確保については、3～5年で人事異動があり、公営企業に精通した職員確保が困難な状況であるため、事務マニュアルの整備や、各種研修等を通じて対応していく。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rPh sb="145" eb="147">
      <t>ジンザイ</t>
    </rPh>
    <rPh sb="147" eb="149">
      <t>カクホ</t>
    </rPh>
    <rPh sb="158" eb="159">
      <t>ネン</t>
    </rPh>
    <rPh sb="160" eb="164">
      <t>ジンジイドウ</t>
    </rPh>
    <rPh sb="168" eb="172">
      <t>コウエイキギョウ</t>
    </rPh>
    <rPh sb="173" eb="175">
      <t>セイツウ</t>
    </rPh>
    <rPh sb="177" eb="179">
      <t>ショクイン</t>
    </rPh>
    <rPh sb="179" eb="181">
      <t>カクホ</t>
    </rPh>
    <rPh sb="182" eb="184">
      <t>コンナン</t>
    </rPh>
    <rPh sb="185" eb="187">
      <t>ジョウキョウ</t>
    </rPh>
    <rPh sb="193" eb="195">
      <t>ジム</t>
    </rPh>
    <rPh sb="201" eb="203">
      <t>セイビ</t>
    </rPh>
    <rPh sb="205" eb="207">
      <t>カクシュ</t>
    </rPh>
    <rPh sb="207" eb="209">
      <t>ケンシュウ</t>
    </rPh>
    <rPh sb="209" eb="210">
      <t>トウ</t>
    </rPh>
    <rPh sb="211" eb="212">
      <t>ツウ</t>
    </rPh>
    <rPh sb="214" eb="216">
      <t>タイオウ</t>
    </rPh>
    <rPh sb="358" eb="360">
      <t>カイテイ</t>
    </rPh>
    <rPh sb="360" eb="364">
      <t>ケイエイセンリャク</t>
    </rPh>
    <rPh sb="366" eb="368">
      <t>レイワ</t>
    </rPh>
    <rPh sb="370" eb="372">
      <t>ネンド</t>
    </rPh>
    <rPh sb="373" eb="375">
      <t>メド</t>
    </rPh>
    <rPh sb="381" eb="382">
      <t>オコナ</t>
    </rPh>
    <rPh sb="391" eb="395">
      <t>ジンコウゲンショウ</t>
    </rPh>
    <rPh sb="396" eb="397">
      <t>トモナ</t>
    </rPh>
    <rPh sb="398" eb="402">
      <t>リョウキンシュウニュウ</t>
    </rPh>
    <rPh sb="402" eb="403">
      <t>ゲン</t>
    </rPh>
    <rPh sb="405" eb="407">
      <t>キンネン</t>
    </rPh>
    <rPh sb="408" eb="412">
      <t>ブッカコウトウ</t>
    </rPh>
    <rPh sb="412" eb="413">
      <t>トウ</t>
    </rPh>
    <rPh sb="414" eb="416">
      <t>エイキョウ</t>
    </rPh>
    <rPh sb="417" eb="419">
      <t>ミコ</t>
    </rPh>
    <rPh sb="421" eb="423">
      <t>リョウキン</t>
    </rPh>
    <rPh sb="423" eb="425">
      <t>カイテイ</t>
    </rPh>
    <rPh sb="426" eb="42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</si>
</sst>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31-47A2-A770-BC4EFCA263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4D31-47A2-A770-BC4EFCA263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53.91</c:v>
                </c:pt>
                <c:pt idx="1">
                  <c:v>53.56</c:v>
                </c:pt>
                <c:pt idx="2">
                  <c:v>51.82</c:v>
                </c:pt>
                <c:pt idx="3">
                  <c:v>50.4</c:v>
                </c:pt>
                <c:pt idx="4">
                  <c:v>50</c:v>
                </c:pt>
              </c:numCache>
            </c:numRef>
          </c:val>
          <c:extLst>
            <c:ext xmlns:c16="http://schemas.microsoft.com/office/drawing/2014/chart" uri="{C3380CC4-5D6E-409C-BE32-E72D297353CC}">
              <c16:uniqueId val="{00000000-195A-4822-99F5-B0A3B4B296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195A-4822-99F5-B0A3B4B296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94.52</c:v>
                </c:pt>
                <c:pt idx="1">
                  <c:v>94.99</c:v>
                </c:pt>
                <c:pt idx="2">
                  <c:v>95.34</c:v>
                </c:pt>
                <c:pt idx="3">
                  <c:v>95.64</c:v>
                </c:pt>
                <c:pt idx="4">
                  <c:v>95.77</c:v>
                </c:pt>
              </c:numCache>
            </c:numRef>
          </c:val>
          <c:extLst>
            <c:ext xmlns:c16="http://schemas.microsoft.com/office/drawing/2014/chart" uri="{C3380CC4-5D6E-409C-BE32-E72D297353CC}">
              <c16:uniqueId val="{00000000-04D6-49D8-AACB-9CA4595664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04D6-49D8-AACB-9CA4595664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107.32</c:v>
                </c:pt>
                <c:pt idx="1">
                  <c:v>105.97</c:v>
                </c:pt>
                <c:pt idx="2">
                  <c:v>101.92</c:v>
                </c:pt>
                <c:pt idx="3">
                  <c:v>103.3</c:v>
                </c:pt>
                <c:pt idx="4">
                  <c:v>100.17</c:v>
                </c:pt>
              </c:numCache>
            </c:numRef>
          </c:val>
          <c:extLst>
            <c:ext xmlns:c16="http://schemas.microsoft.com/office/drawing/2014/chart" uri="{C3380CC4-5D6E-409C-BE32-E72D297353CC}">
              <c16:uniqueId val="{00000000-080B-41FB-A695-2279133591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080B-41FB-A695-2279133591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7.25</c:v>
                </c:pt>
                <c:pt idx="1">
                  <c:v>10.67</c:v>
                </c:pt>
                <c:pt idx="2">
                  <c:v>13.95</c:v>
                </c:pt>
                <c:pt idx="3">
                  <c:v>16.899999999999999</c:v>
                </c:pt>
                <c:pt idx="4">
                  <c:v>20.03</c:v>
                </c:pt>
              </c:numCache>
            </c:numRef>
          </c:val>
          <c:extLst>
            <c:ext xmlns:c16="http://schemas.microsoft.com/office/drawing/2014/chart" uri="{C3380CC4-5D6E-409C-BE32-E72D297353CC}">
              <c16:uniqueId val="{00000000-E3FC-4CC6-BDD6-89847F8CFA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E3FC-4CC6-BDD6-89847F8CFA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55-4F8A-ACF0-5844215FFF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A855-4F8A-ACF0-5844215FFF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FC-450E-A2BF-20E4C27A1C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87FC-450E-A2BF-20E4C27A1C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11.02</c:v>
                </c:pt>
                <c:pt idx="1">
                  <c:v>8.31</c:v>
                </c:pt>
                <c:pt idx="2">
                  <c:v>6.85</c:v>
                </c:pt>
                <c:pt idx="3">
                  <c:v>14.01</c:v>
                </c:pt>
                <c:pt idx="4">
                  <c:v>18.68</c:v>
                </c:pt>
              </c:numCache>
            </c:numRef>
          </c:val>
          <c:extLst>
            <c:ext xmlns:c16="http://schemas.microsoft.com/office/drawing/2014/chart" uri="{C3380CC4-5D6E-409C-BE32-E72D297353CC}">
              <c16:uniqueId val="{00000000-B33D-4527-B23A-7FEAE88193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B33D-4527-B23A-7FEAE88193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2122.41</c:v>
                </c:pt>
                <c:pt idx="1">
                  <c:v>1959.86</c:v>
                </c:pt>
                <c:pt idx="2">
                  <c:v>1873.05</c:v>
                </c:pt>
                <c:pt idx="3">
                  <c:v>1803.91</c:v>
                </c:pt>
                <c:pt idx="4">
                  <c:v>1714.72</c:v>
                </c:pt>
              </c:numCache>
            </c:numRef>
          </c:val>
          <c:extLst>
            <c:ext xmlns:c16="http://schemas.microsoft.com/office/drawing/2014/chart" uri="{C3380CC4-5D6E-409C-BE32-E72D297353CC}">
              <c16:uniqueId val="{00000000-D579-49F5-B250-8A2634F7CC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D579-49F5-B250-8A2634F7CC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94.04</c:v>
                </c:pt>
                <c:pt idx="1">
                  <c:v>94.14</c:v>
                </c:pt>
                <c:pt idx="2">
                  <c:v>94.64</c:v>
                </c:pt>
                <c:pt idx="3">
                  <c:v>95.29</c:v>
                </c:pt>
                <c:pt idx="4">
                  <c:v>96.1</c:v>
                </c:pt>
              </c:numCache>
            </c:numRef>
          </c:val>
          <c:extLst>
            <c:ext xmlns:c16="http://schemas.microsoft.com/office/drawing/2014/chart" uri="{C3380CC4-5D6E-409C-BE32-E72D297353CC}">
              <c16:uniqueId val="{00000000-FC35-4775-8158-6F9C434603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FC35-4775-8158-6F9C434603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200.81</c:v>
                </c:pt>
                <c:pt idx="1">
                  <c:v>199.08</c:v>
                </c:pt>
                <c:pt idx="2">
                  <c:v>198.84</c:v>
                </c:pt>
                <c:pt idx="3">
                  <c:v>198.14</c:v>
                </c:pt>
                <c:pt idx="4">
                  <c:v>197.31</c:v>
                </c:pt>
              </c:numCache>
            </c:numRef>
          </c:val>
          <c:extLst>
            <c:ext xmlns:c16="http://schemas.microsoft.com/office/drawing/2014/chart" uri="{C3380CC4-5D6E-409C-BE32-E72D297353CC}">
              <c16:uniqueId val="{00000000-F69C-45BD-A171-E4AB9F85C4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F69C-45BD-A171-E4AB9F85C4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49"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南魚沼市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52376</v>
      </c>
      <c r="AM8" s="41"/>
      <c r="AN8" s="41"/>
      <c r="AO8" s="41"/>
      <c r="AP8" s="41"/>
      <c r="AQ8" s="41"/>
      <c r="AR8" s="41"/>
      <c r="AS8" s="41"/>
      <c r="AT8" s="34">
        <f>データ!T6</f>
        <v>584.54999999999995</v>
      </c>
      <c r="AU8" s="34"/>
      <c r="AV8" s="34"/>
      <c r="AW8" s="34"/>
      <c r="AX8" s="34"/>
      <c r="AY8" s="34"/>
      <c r="AZ8" s="34"/>
      <c r="BA8" s="34"/>
      <c r="BB8" s="34">
        <f>データ!U6</f>
        <v>89.6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60.55</v>
      </c>
      <c r="J10" s="34"/>
      <c r="K10" s="34"/>
      <c r="L10" s="34"/>
      <c r="M10" s="34"/>
      <c r="N10" s="34"/>
      <c r="O10" s="34"/>
      <c r="P10" s="34">
        <f>データ!P6</f>
        <v>37.43</v>
      </c>
      <c r="Q10" s="34"/>
      <c r="R10" s="34"/>
      <c r="S10" s="34"/>
      <c r="T10" s="34"/>
      <c r="U10" s="34"/>
      <c r="V10" s="34"/>
      <c r="W10" s="34">
        <f>データ!Q6</f>
        <v>86.65</v>
      </c>
      <c r="X10" s="34"/>
      <c r="Y10" s="34"/>
      <c r="Z10" s="34"/>
      <c r="AA10" s="34"/>
      <c r="AB10" s="34"/>
      <c r="AC10" s="34"/>
      <c r="AD10" s="41">
        <f>データ!R6</f>
        <v>3845</v>
      </c>
      <c r="AE10" s="41"/>
      <c r="AF10" s="41"/>
      <c r="AG10" s="41"/>
      <c r="AH10" s="41"/>
      <c r="AI10" s="41"/>
      <c r="AJ10" s="41"/>
      <c r="AK10" s="2"/>
      <c r="AL10" s="41">
        <f>データ!V6</f>
        <v>19464</v>
      </c>
      <c r="AM10" s="41"/>
      <c r="AN10" s="41"/>
      <c r="AO10" s="41"/>
      <c r="AP10" s="41"/>
      <c r="AQ10" s="41"/>
      <c r="AR10" s="41"/>
      <c r="AS10" s="41"/>
      <c r="AT10" s="34">
        <f>データ!W6</f>
        <v>9.3000000000000007</v>
      </c>
      <c r="AU10" s="34"/>
      <c r="AV10" s="34"/>
      <c r="AW10" s="34"/>
      <c r="AX10" s="34"/>
      <c r="AY10" s="34"/>
      <c r="AZ10" s="34"/>
      <c r="BA10" s="34"/>
      <c r="BB10" s="34">
        <f>データ!X6</f>
        <v>2092.9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bQhyxNu2d7pDB2KKpF/Xz7YXQGG4MPcTYaxlDueGOAvN4Yy0yn0+Ndw9ZQjTlXxPsb2YMGJXPeOAfqJBd6umg==" saltValue="Y2YKJ46/olFMr6SBcZC3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152269</v>
      </c>
      <c r="D6" s="19">
        <f t="shared" si="3"/>
        <v>46</v>
      </c>
      <c r="E6" s="19">
        <f t="shared" si="3"/>
        <v>17</v>
      </c>
      <c r="F6" s="19">
        <f t="shared" si="3"/>
        <v>1</v>
      </c>
      <c r="G6" s="19">
        <f t="shared" si="3"/>
        <v>0</v>
      </c>
      <c r="H6" s="19" t="str">
        <f t="shared" si="3"/>
        <v>新潟県　南魚沼市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60.55</v>
      </c>
      <c r="P6" s="20">
        <f t="shared" si="3"/>
        <v>37.43</v>
      </c>
      <c r="Q6" s="20">
        <f t="shared" si="3"/>
        <v>86.65</v>
      </c>
      <c r="R6" s="20">
        <f t="shared" si="3"/>
        <v>3845</v>
      </c>
      <c r="S6" s="20">
        <f t="shared" si="3"/>
        <v>52376</v>
      </c>
      <c r="T6" s="20">
        <f t="shared" si="3"/>
        <v>584.54999999999995</v>
      </c>
      <c r="U6" s="20">
        <f t="shared" si="3"/>
        <v>89.6</v>
      </c>
      <c r="V6" s="20">
        <f t="shared" si="3"/>
        <v>19464</v>
      </c>
      <c r="W6" s="20">
        <f t="shared" si="3"/>
        <v>9.3000000000000007</v>
      </c>
      <c r="X6" s="20">
        <f t="shared" si="3"/>
        <v>2092.9</v>
      </c>
      <c r="Y6" s="21">
        <f>IF(Y7="",NA(),Y7)</f>
        <v>107.32</v>
      </c>
      <c r="Z6" s="21">
        <f t="shared" ref="Z6:AH6" si="4">IF(Z7="",NA(),Z7)</f>
        <v>105.97</v>
      </c>
      <c r="AA6" s="21">
        <f t="shared" si="4"/>
        <v>101.92</v>
      </c>
      <c r="AB6" s="21">
        <f t="shared" si="4"/>
        <v>103.3</v>
      </c>
      <c r="AC6" s="21">
        <f t="shared" si="4"/>
        <v>100.17</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11.02</v>
      </c>
      <c r="AV6" s="21">
        <f t="shared" ref="AV6:BD6" si="6">IF(AV7="",NA(),AV7)</f>
        <v>8.31</v>
      </c>
      <c r="AW6" s="21">
        <f t="shared" si="6"/>
        <v>6.85</v>
      </c>
      <c r="AX6" s="21">
        <f t="shared" si="6"/>
        <v>14.01</v>
      </c>
      <c r="AY6" s="21">
        <f t="shared" si="6"/>
        <v>18.68</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2122.41</v>
      </c>
      <c r="BG6" s="21">
        <f t="shared" ref="BG6:BO6" si="7">IF(BG7="",NA(),BG7)</f>
        <v>1959.86</v>
      </c>
      <c r="BH6" s="21">
        <f t="shared" si="7"/>
        <v>1873.05</v>
      </c>
      <c r="BI6" s="21">
        <f t="shared" si="7"/>
        <v>1803.91</v>
      </c>
      <c r="BJ6" s="21">
        <f t="shared" si="7"/>
        <v>1714.72</v>
      </c>
      <c r="BK6" s="21">
        <f t="shared" si="7"/>
        <v>812.92</v>
      </c>
      <c r="BL6" s="21">
        <f t="shared" si="7"/>
        <v>765.48</v>
      </c>
      <c r="BM6" s="21">
        <f t="shared" si="7"/>
        <v>742.08</v>
      </c>
      <c r="BN6" s="21">
        <f t="shared" si="7"/>
        <v>730.84</v>
      </c>
      <c r="BO6" s="21">
        <f t="shared" si="7"/>
        <v>706.45</v>
      </c>
      <c r="BP6" s="20" t="str">
        <f>IF(BP7="","",IF(BP7="-","【-】","【"&amp;SUBSTITUTE(TEXT(BP7,"#,##0.00"),"-","△")&amp;"】"))</f>
        <v>【602.56】</v>
      </c>
      <c r="BQ6" s="21">
        <f>IF(BQ7="",NA(),BQ7)</f>
        <v>94.04</v>
      </c>
      <c r="BR6" s="21">
        <f t="shared" ref="BR6:BZ6" si="8">IF(BR7="",NA(),BR7)</f>
        <v>94.14</v>
      </c>
      <c r="BS6" s="21">
        <f t="shared" si="8"/>
        <v>94.64</v>
      </c>
      <c r="BT6" s="21">
        <f t="shared" si="8"/>
        <v>95.29</v>
      </c>
      <c r="BU6" s="21">
        <f t="shared" si="8"/>
        <v>96.1</v>
      </c>
      <c r="BV6" s="21">
        <f t="shared" si="8"/>
        <v>85.4</v>
      </c>
      <c r="BW6" s="21">
        <f t="shared" si="8"/>
        <v>87.8</v>
      </c>
      <c r="BX6" s="21">
        <f t="shared" si="8"/>
        <v>86.51</v>
      </c>
      <c r="BY6" s="21">
        <f t="shared" si="8"/>
        <v>89.17</v>
      </c>
      <c r="BZ6" s="21">
        <f t="shared" si="8"/>
        <v>85.67</v>
      </c>
      <c r="CA6" s="20" t="str">
        <f>IF(CA7="","",IF(CA7="-","【-】","【"&amp;SUBSTITUTE(TEXT(CA7,"#,##0.00"),"-","△")&amp;"】"))</f>
        <v>【97.94】</v>
      </c>
      <c r="CB6" s="21">
        <f>IF(CB7="",NA(),CB7)</f>
        <v>200.81</v>
      </c>
      <c r="CC6" s="21">
        <f t="shared" ref="CC6:CK6" si="9">IF(CC7="",NA(),CC7)</f>
        <v>199.08</v>
      </c>
      <c r="CD6" s="21">
        <f t="shared" si="9"/>
        <v>198.84</v>
      </c>
      <c r="CE6" s="21">
        <f t="shared" si="9"/>
        <v>198.14</v>
      </c>
      <c r="CF6" s="21">
        <f t="shared" si="9"/>
        <v>197.31</v>
      </c>
      <c r="CG6" s="21">
        <f t="shared" si="9"/>
        <v>188.57</v>
      </c>
      <c r="CH6" s="21">
        <f t="shared" si="9"/>
        <v>187.69</v>
      </c>
      <c r="CI6" s="21">
        <f t="shared" si="9"/>
        <v>188.24</v>
      </c>
      <c r="CJ6" s="21">
        <f t="shared" si="9"/>
        <v>184.85</v>
      </c>
      <c r="CK6" s="21">
        <f t="shared" si="9"/>
        <v>194.78</v>
      </c>
      <c r="CL6" s="20" t="str">
        <f>IF(CL7="","",IF(CL7="-","【-】","【"&amp;SUBSTITUTE(TEXT(CL7,"#,##0.00"),"-","△")&amp;"】"))</f>
        <v>【140.98】</v>
      </c>
      <c r="CM6" s="21">
        <f>IF(CM7="",NA(),CM7)</f>
        <v>53.91</v>
      </c>
      <c r="CN6" s="21">
        <f t="shared" ref="CN6:CV6" si="10">IF(CN7="",NA(),CN7)</f>
        <v>53.56</v>
      </c>
      <c r="CO6" s="21">
        <f t="shared" si="10"/>
        <v>51.82</v>
      </c>
      <c r="CP6" s="21">
        <f t="shared" si="10"/>
        <v>50.4</v>
      </c>
      <c r="CQ6" s="21">
        <f t="shared" si="10"/>
        <v>50</v>
      </c>
      <c r="CR6" s="21">
        <f t="shared" si="10"/>
        <v>55.84</v>
      </c>
      <c r="CS6" s="21">
        <f t="shared" si="10"/>
        <v>55.78</v>
      </c>
      <c r="CT6" s="21">
        <f t="shared" si="10"/>
        <v>54.86</v>
      </c>
      <c r="CU6" s="21">
        <f t="shared" si="10"/>
        <v>55.04</v>
      </c>
      <c r="CV6" s="21">
        <f t="shared" si="10"/>
        <v>53.26</v>
      </c>
      <c r="CW6" s="20" t="str">
        <f>IF(CW7="","",IF(CW7="-","【-】","【"&amp;SUBSTITUTE(TEXT(CW7,"#,##0.00"),"-","△")&amp;"】"))</f>
        <v>【60.13】</v>
      </c>
      <c r="CX6" s="21">
        <f>IF(CX7="",NA(),CX7)</f>
        <v>94.52</v>
      </c>
      <c r="CY6" s="21">
        <f t="shared" ref="CY6:DG6" si="11">IF(CY7="",NA(),CY7)</f>
        <v>94.99</v>
      </c>
      <c r="CZ6" s="21">
        <f t="shared" si="11"/>
        <v>95.34</v>
      </c>
      <c r="DA6" s="21">
        <f t="shared" si="11"/>
        <v>95.64</v>
      </c>
      <c r="DB6" s="21">
        <f t="shared" si="11"/>
        <v>95.77</v>
      </c>
      <c r="DC6" s="21">
        <f t="shared" si="11"/>
        <v>92.34</v>
      </c>
      <c r="DD6" s="21">
        <f t="shared" si="11"/>
        <v>91.78</v>
      </c>
      <c r="DE6" s="21">
        <f t="shared" si="11"/>
        <v>91.37</v>
      </c>
      <c r="DF6" s="21">
        <f t="shared" si="11"/>
        <v>91.92</v>
      </c>
      <c r="DG6" s="21">
        <f t="shared" si="11"/>
        <v>91.12</v>
      </c>
      <c r="DH6" s="20" t="str">
        <f>IF(DH7="","",IF(DH7="-","【-】","【"&amp;SUBSTITUTE(TEXT(DH7,"#,##0.00"),"-","△")&amp;"】"))</f>
        <v>【96.00】</v>
      </c>
      <c r="DI6" s="21">
        <f>IF(DI7="",NA(),DI7)</f>
        <v>7.25</v>
      </c>
      <c r="DJ6" s="21">
        <f t="shared" ref="DJ6:DR6" si="12">IF(DJ7="",NA(),DJ7)</f>
        <v>10.67</v>
      </c>
      <c r="DK6" s="21">
        <f t="shared" si="12"/>
        <v>13.95</v>
      </c>
      <c r="DL6" s="21">
        <f t="shared" si="12"/>
        <v>16.899999999999999</v>
      </c>
      <c r="DM6" s="21">
        <f t="shared" si="12"/>
        <v>20.03</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152269</v>
      </c>
      <c r="D7" s="23">
        <v>46</v>
      </c>
      <c r="E7" s="23">
        <v>17</v>
      </c>
      <c r="F7" s="23">
        <v>1</v>
      </c>
      <c r="G7" s="23">
        <v>0</v>
      </c>
      <c r="H7" s="23" t="s">
        <v>96</v>
      </c>
      <c r="I7" s="23" t="s">
        <v>97</v>
      </c>
      <c r="J7" s="23" t="s">
        <v>98</v>
      </c>
      <c r="K7" s="23" t="s">
        <v>99</v>
      </c>
      <c r="L7" s="23" t="s">
        <v>100</v>
      </c>
      <c r="M7" s="23" t="s">
        <v>101</v>
      </c>
      <c r="N7" s="24" t="s">
        <v>102</v>
      </c>
      <c r="O7" s="24">
        <v>60.55</v>
      </c>
      <c r="P7" s="24">
        <v>37.43</v>
      </c>
      <c r="Q7" s="24">
        <v>86.65</v>
      </c>
      <c r="R7" s="24">
        <v>3845</v>
      </c>
      <c r="S7" s="24">
        <v>52376</v>
      </c>
      <c r="T7" s="24">
        <v>584.54999999999995</v>
      </c>
      <c r="U7" s="24">
        <v>89.6</v>
      </c>
      <c r="V7" s="24">
        <v>19464</v>
      </c>
      <c r="W7" s="24">
        <v>9.3000000000000007</v>
      </c>
      <c r="X7" s="24">
        <v>2092.9</v>
      </c>
      <c r="Y7" s="24">
        <v>107.32</v>
      </c>
      <c r="Z7" s="24">
        <v>105.97</v>
      </c>
      <c r="AA7" s="24">
        <v>101.92</v>
      </c>
      <c r="AB7" s="24">
        <v>103.3</v>
      </c>
      <c r="AC7" s="24">
        <v>100.17</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11.02</v>
      </c>
      <c r="AV7" s="24">
        <v>8.31</v>
      </c>
      <c r="AW7" s="24">
        <v>6.85</v>
      </c>
      <c r="AX7" s="24">
        <v>14.01</v>
      </c>
      <c r="AY7" s="24">
        <v>18.68</v>
      </c>
      <c r="AZ7" s="24">
        <v>58.23</v>
      </c>
      <c r="BA7" s="24">
        <v>65.56</v>
      </c>
      <c r="BB7" s="24">
        <v>65.87</v>
      </c>
      <c r="BC7" s="24">
        <v>77.260000000000005</v>
      </c>
      <c r="BD7" s="24">
        <v>80.010000000000005</v>
      </c>
      <c r="BE7" s="24">
        <v>82.75</v>
      </c>
      <c r="BF7" s="24">
        <v>2122.41</v>
      </c>
      <c r="BG7" s="24">
        <v>1959.86</v>
      </c>
      <c r="BH7" s="24">
        <v>1873.05</v>
      </c>
      <c r="BI7" s="24">
        <v>1803.91</v>
      </c>
      <c r="BJ7" s="24">
        <v>1714.72</v>
      </c>
      <c r="BK7" s="24">
        <v>812.92</v>
      </c>
      <c r="BL7" s="24">
        <v>765.48</v>
      </c>
      <c r="BM7" s="24">
        <v>742.08</v>
      </c>
      <c r="BN7" s="24">
        <v>730.84</v>
      </c>
      <c r="BO7" s="24">
        <v>706.45</v>
      </c>
      <c r="BP7" s="24">
        <v>602.55999999999995</v>
      </c>
      <c r="BQ7" s="24">
        <v>94.04</v>
      </c>
      <c r="BR7" s="24">
        <v>94.14</v>
      </c>
      <c r="BS7" s="24">
        <v>94.64</v>
      </c>
      <c r="BT7" s="24">
        <v>95.29</v>
      </c>
      <c r="BU7" s="24">
        <v>96.1</v>
      </c>
      <c r="BV7" s="24">
        <v>85.4</v>
      </c>
      <c r="BW7" s="24">
        <v>87.8</v>
      </c>
      <c r="BX7" s="24">
        <v>86.51</v>
      </c>
      <c r="BY7" s="24">
        <v>89.17</v>
      </c>
      <c r="BZ7" s="24">
        <v>85.67</v>
      </c>
      <c r="CA7" s="24">
        <v>97.94</v>
      </c>
      <c r="CB7" s="24">
        <v>200.81</v>
      </c>
      <c r="CC7" s="24">
        <v>199.08</v>
      </c>
      <c r="CD7" s="24">
        <v>198.84</v>
      </c>
      <c r="CE7" s="24">
        <v>198.14</v>
      </c>
      <c r="CF7" s="24">
        <v>197.31</v>
      </c>
      <c r="CG7" s="24">
        <v>188.57</v>
      </c>
      <c r="CH7" s="24">
        <v>187.69</v>
      </c>
      <c r="CI7" s="24">
        <v>188.24</v>
      </c>
      <c r="CJ7" s="24">
        <v>184.85</v>
      </c>
      <c r="CK7" s="24">
        <v>194.78</v>
      </c>
      <c r="CL7" s="24">
        <v>140.97999999999999</v>
      </c>
      <c r="CM7" s="24">
        <v>53.91</v>
      </c>
      <c r="CN7" s="24">
        <v>53.56</v>
      </c>
      <c r="CO7" s="24">
        <v>51.82</v>
      </c>
      <c r="CP7" s="24">
        <v>50.4</v>
      </c>
      <c r="CQ7" s="24">
        <v>50</v>
      </c>
      <c r="CR7" s="24">
        <v>55.84</v>
      </c>
      <c r="CS7" s="24">
        <v>55.78</v>
      </c>
      <c r="CT7" s="24">
        <v>54.86</v>
      </c>
      <c r="CU7" s="24">
        <v>55.04</v>
      </c>
      <c r="CV7" s="24">
        <v>53.26</v>
      </c>
      <c r="CW7" s="24">
        <v>60.13</v>
      </c>
      <c r="CX7" s="24">
        <v>94.52</v>
      </c>
      <c r="CY7" s="24">
        <v>94.99</v>
      </c>
      <c r="CZ7" s="24">
        <v>95.34</v>
      </c>
      <c r="DA7" s="24">
        <v>95.64</v>
      </c>
      <c r="DB7" s="24">
        <v>95.77</v>
      </c>
      <c r="DC7" s="24">
        <v>92.34</v>
      </c>
      <c r="DD7" s="24">
        <v>91.78</v>
      </c>
      <c r="DE7" s="24">
        <v>91.37</v>
      </c>
      <c r="DF7" s="24">
        <v>91.92</v>
      </c>
      <c r="DG7" s="24">
        <v>91.12</v>
      </c>
      <c r="DH7" s="24">
        <v>96</v>
      </c>
      <c r="DI7" s="24">
        <v>7.25</v>
      </c>
      <c r="DJ7" s="24">
        <v>10.67</v>
      </c>
      <c r="DK7" s="24">
        <v>13.95</v>
      </c>
      <c r="DL7" s="24">
        <v>16.899999999999999</v>
      </c>
      <c r="DM7" s="24">
        <v>20.03</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2026-02-20T05:12:46Z</cp:lastPrinted>
  <dcterms:modified xsi:type="dcterms:W3CDTF">2026-02-26T01:36:51Z</dcterms:modified>
</cp:coreProperties>
</file>