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9南魚沼市△26日（木）正午まで\"/>
    </mc:Choice>
  </mc:AlternateContent>
  <xr:revisionPtr revIDLastSave="0" documentId="13_ncr:1_{6E1F15B8-5A23-4F33-B06E-C0F478D01719}" xr6:coauthVersionLast="47" xr6:coauthVersionMax="47" xr10:uidLastSave="{00000000-0000-0000-0000-000000000000}"/>
  <workbookProtection workbookAlgorithmName="SHA-512" workbookHashValue="yfd1MOLyMvQFrZ8IiP2fJPPDISqvdpsCXUWNZHtZn4ac0orBvKQGh9AjohG1urxxUp6cwYshIZXoxMFOgNuA2A==" workbookSaltValue="2Eti7YVHODeRshDNVKdmHw=="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AT10" i="4"/>
  <c r="AL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<sst xmlns="http://schemas.openxmlformats.org/spreadsheetml/2006/main" count="231" uniqueCount="116">
  <si>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</si>
  <si>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</si>
  <si>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</si>
  <si>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</si>
  <si>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</si>
  <si>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</si>
  <si>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</si>
  <si>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</si>
  <si>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</si>
  <si>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</si>
  <si>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</si>
  <si>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</si>
  <si>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</si>
  <si>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</si>
  <si>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</si>
  <si>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</si>
  <si>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</si>
  <si>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</si>
  <si>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</si>
  <si>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</si>
  <si>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</si>
  <si>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</si>
  <si>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</si>
  <si>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</si>
  <si>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</si>
  <si>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</si>
  <si>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</si>
  <si>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</si>
  <si>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</si>
  <si>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</si>
  <si>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</si>
  <si>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</si>
  <si>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</si>
  <si>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</si>
  <si>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</si>
  <si>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</si>
  <si>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</si>
  <si>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</si>
  <si>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</si>
  <si>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</si>
  <si>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</si>
  <si>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</si>
  <si>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</si>
  <si>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</si>
  <si>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</si>
  <si>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</si>
  <si>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</si>
  <si>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</si>
  <si>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</si>
  <si>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</si>
  <si>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</si>
  <si>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</si>
  <si>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</si>
  <si>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</si>
  <si>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</si>
  <si>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</si>
  <si>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</si>
  <si>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</si>
  <si>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</si>
  <si>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</si>
  <si>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</si>
  <si>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</si>
  <si>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</si>
  <si>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</si>
  <si>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</si>
  <si>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</si>
  <si>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</si>
  <si>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</si>
  <si>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</si>
  <si>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</si>
  <si>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</si>
  <si>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</si>
  <si>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</si>
  <si>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</si>
  <si>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</si>
  <si>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</si>
  <si>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</si>
  <si>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</si>
  <si>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</si>
  <si>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</si>
  <si>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</si>
  <si>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</si>
  <si>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</si>
  <si>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</si>
  <si>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</si>
  <si>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</si>
  <si>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</si>
  <si>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</si>
  <si>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</si>
  <si>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</si>
  <si>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</si>
  <si>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</si>
  <si>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</si>
  <si>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</si>
  <si>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</si>
  <si>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</si>
  <si>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南魚沼市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</si>
  <si>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</si>
  <si>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</si>
  <si>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</si>
  <si>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</si>
  <si>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</si>
  <si>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</si>
  <si>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</si>
  <si>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</si>
  <si>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</si>
  <si>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</si>
  <si>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</si>
  <si>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</si>
  <si>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</si>
  <si>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</si>
  <si>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</si>
  <si>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</si>
  <si>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栃窪地区処理施設は平成14年に供用を開始し、電機・機械設備の更新時期を迎えているため、令和6年度に維持管理適正化計画（最適化計画）を策定し、「規模を縮小して処理施設を更新」、「流域下水道への統合」、「個別合併処理浄化槽への転換」で経費比較を行った結果、「規模を縮小して処理施設を更新」が一番有利となりその方針としている。
　管渠については、耐用年数が50年であり老朽化が顕著に進行している状態ではないため、管渠老朽化率、管渠改善率ともに0％である。</t>
    <phoneticPr fontId="4"/>
  </si>
  <si>
    <t>　経常収支比率は100％を達成しているが、経費回収率については流域下水道への統合により特定環境保全公共下水道に移行したため使用料収入減の影響で大幅に下がった。経費回収率に関連して、汚水処理原価についても有収水量減の影響で特定環境保全公共下水道への移行前に比べて上昇傾向となっている。累積欠損金比率は0％であるが、人口減少に伴う使用料収入の減少傾向や物価高騰等に伴う維持管理費の増加傾向に今後も注意が必要である。
　流動比率は、流動資産が減少したため令和5年度よりも下がったが、令和4年度以前と比較すると高い率となっている。
　企業債残高対事業規模比率は、農業集落排水で計上していた資本費平準化債の内訳について、農業集落排水分と特定環境保全公共下水道への移行分に分けることができなかったため、県からの助言により統合事業完了後に一括して移行することとしていた。このため、令和4年度は算出式の分母のみが小さくなったことにより比率が大きくなっていたが、流域下水道への統合事業は令和4年度に完了したため、令和5年度からは特定環境保全公共下水道への移行分について減少した。
　施設利用率について、令和5年度からは流域下水道へ統合せず農業集落排水として残すこととした栃窪地区処理施設のみに係るものであるが、人口減少等の影響もあり29.03％と低い状況である。
　水洗化率についても、流域下水道への統合の影響により令和5年度から下がり、77.97％となっている。</t>
    <phoneticPr fontId="4"/>
  </si>
  <si>
    <t>　当該事業は、広域化・共同化計画に伴う流域下水道への統合事業が令和4年度に完了し、令和5年度には1処理施設だけとなったが、引き続き費用の削減に努め、安定運用を確保しながら、より健全で有効的な運営を図っていく。流域下水道への統合により使用しなくなった処理施設の今後が課題となっているが、有効活用などについて検討を続けていく。
　人材確保については、3～5年で人事異動があり、公営企業に精通した職員確保が困難な状況であるため、事務マニュアルの整備や、各種研修等を通じて対応していく。
　なお、経営戦略は前回改定を行った令和2年度から5年目を迎えたため、令和6年度に改定を行った。今後の厳しい経営環境に対応し安定的に事業を継続していくため、「経営基盤の強化」「老朽化対策の推進」「危機管理体制の強化」を経営の基本方針として取り組んでいくこととしている。また、改定経営戦略では令和11年度を目途に料金改定を行うこととしており、人口減少に伴う料金収入減や、近年の物価高騰等の影響を見込んだ料金改定を検討することと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</si>
</sst>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BC-4B02-AF27-C2B697FCC96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90BC-4B02-AF27-C2B697FCC96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92.44</c:v>
                </c:pt>
                <c:pt idx="1">
                  <c:v>106.85</c:v>
                </c:pt>
                <c:pt idx="2">
                  <c:v>82.23</c:v>
                </c:pt>
                <c:pt idx="3">
                  <c:v>30.65</c:v>
                </c:pt>
                <c:pt idx="4">
                  <c:v>29.03</c:v>
                </c:pt>
              </c:numCache>
            </c:numRef>
          </c:val>
          <c:extLst>
            <c:ext xmlns:c16="http://schemas.microsoft.com/office/drawing/2014/chart" uri="{C3380CC4-5D6E-409C-BE32-E72D297353CC}">
              <c16:uniqueId val="{00000000-E302-4B8C-A5E7-FD439214B4A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E302-4B8C-A5E7-FD439214B4A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96.94</c:v>
                </c:pt>
                <c:pt idx="1">
                  <c:v>98.02</c:v>
                </c:pt>
                <c:pt idx="2">
                  <c:v>94.68</c:v>
                </c:pt>
                <c:pt idx="3">
                  <c:v>78.02</c:v>
                </c:pt>
                <c:pt idx="4">
                  <c:v>77.97</c:v>
                </c:pt>
              </c:numCache>
            </c:numRef>
          </c:val>
          <c:extLst>
            <c:ext xmlns:c16="http://schemas.microsoft.com/office/drawing/2014/chart" uri="{C3380CC4-5D6E-409C-BE32-E72D297353CC}">
              <c16:uniqueId val="{00000000-355F-4728-8A7C-7BCAD98D34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355F-4728-8A7C-7BCAD98D34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c:v>
                </c:pt>
                <c:pt idx="1">
                  <c:v>101.51</c:v>
                </c:pt>
                <c:pt idx="2">
                  <c:v>99.77</c:v>
                </c:pt>
                <c:pt idx="3">
                  <c:v>100</c:v>
                </c:pt>
                <c:pt idx="4">
                  <c:v>141.19</c:v>
                </c:pt>
              </c:numCache>
            </c:numRef>
          </c:val>
          <c:extLst>
            <c:ext xmlns:c16="http://schemas.microsoft.com/office/drawing/2014/chart" uri="{C3380CC4-5D6E-409C-BE32-E72D297353CC}">
              <c16:uniqueId val="{00000000-4E23-4458-9C30-78FE3F4A42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4E23-4458-9C30-78FE3F4A42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7.66</c:v>
                </c:pt>
                <c:pt idx="1">
                  <c:v>10.56</c:v>
                </c:pt>
                <c:pt idx="2">
                  <c:v>13.41</c:v>
                </c:pt>
                <c:pt idx="3">
                  <c:v>19.079999999999998</c:v>
                </c:pt>
                <c:pt idx="4">
                  <c:v>21.48</c:v>
                </c:pt>
              </c:numCache>
            </c:numRef>
          </c:val>
          <c:extLst>
            <c:ext xmlns:c16="http://schemas.microsoft.com/office/drawing/2014/chart" uri="{C3380CC4-5D6E-409C-BE32-E72D297353CC}">
              <c16:uniqueId val="{00000000-3497-4341-A71B-1E7A52E6DD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3497-4341-A71B-1E7A52E6DD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72-4F94-B577-C2A07FCA4D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AF72-4F94-B577-C2A07FCA4D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DE-44BF-A654-4FDDE4AB20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ECDE-44BF-A654-4FDDE4AB20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1.29</c:v>
                </c:pt>
                <c:pt idx="1">
                  <c:v>8.02</c:v>
                </c:pt>
                <c:pt idx="2">
                  <c:v>0.26</c:v>
                </c:pt>
                <c:pt idx="3">
                  <c:v>126.75</c:v>
                </c:pt>
                <c:pt idx="4">
                  <c:v>72.16</c:v>
                </c:pt>
              </c:numCache>
            </c:numRef>
          </c:val>
          <c:extLst>
            <c:ext xmlns:c16="http://schemas.microsoft.com/office/drawing/2014/chart" uri="{C3380CC4-5D6E-409C-BE32-E72D297353CC}">
              <c16:uniqueId val="{00000000-5FA0-4C27-BEF1-E01328D2EE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5FA0-4C27-BEF1-E01328D2EE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2703.49</c:v>
                </c:pt>
                <c:pt idx="1">
                  <c:v>3607.54</c:v>
                </c:pt>
                <c:pt idx="2">
                  <c:v>7264.81</c:v>
                </c:pt>
                <c:pt idx="3">
                  <c:v>2581.39</c:v>
                </c:pt>
                <c:pt idx="4">
                  <c:v>2867.28</c:v>
                </c:pt>
              </c:numCache>
            </c:numRef>
          </c:val>
          <c:extLst>
            <c:ext xmlns:c16="http://schemas.microsoft.com/office/drawing/2014/chart" uri="{C3380CC4-5D6E-409C-BE32-E72D297353CC}">
              <c16:uniqueId val="{00000000-62B8-41A5-B5C6-D42ED6CC22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62B8-41A5-B5C6-D42ED6CC22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94.71</c:v>
                </c:pt>
                <c:pt idx="1">
                  <c:v>77.22</c:v>
                </c:pt>
                <c:pt idx="2">
                  <c:v>56.61</c:v>
                </c:pt>
                <c:pt idx="3">
                  <c:v>10.220000000000001</c:v>
                </c:pt>
                <c:pt idx="4">
                  <c:v>19.37</c:v>
                </c:pt>
              </c:numCache>
            </c:numRef>
          </c:val>
          <c:extLst>
            <c:ext xmlns:c16="http://schemas.microsoft.com/office/drawing/2014/chart" uri="{C3380CC4-5D6E-409C-BE32-E72D297353CC}">
              <c16:uniqueId val="{00000000-6B64-4A25-9B73-CEA4E9ECC25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6B64-4A25-9B73-CEA4E9ECC25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192.46</c:v>
                </c:pt>
                <c:pt idx="1">
                  <c:v>234.76</c:v>
                </c:pt>
                <c:pt idx="2">
                  <c:v>319.26</c:v>
                </c:pt>
                <c:pt idx="3">
                  <c:v>1784.58</c:v>
                </c:pt>
                <c:pt idx="4">
                  <c:v>949.39</c:v>
                </c:pt>
              </c:numCache>
            </c:numRef>
          </c:val>
          <c:extLst>
            <c:ext xmlns:c16="http://schemas.microsoft.com/office/drawing/2014/chart" uri="{C3380CC4-5D6E-409C-BE32-E72D297353CC}">
              <c16:uniqueId val="{00000000-5733-49BB-9C05-59A64E1881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5733-49BB-9C05-59A64E1881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48"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新潟県　南魚沼市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F1</v>
      </c>
      <c r="X8" s="76"/>
      <c r="Y8" s="76"/>
      <c r="Z8" s="76"/>
      <c r="AA8" s="76"/>
      <c r="AB8" s="76"/>
      <c r="AC8" s="76"/>
      <c r="AD8" s="77" t="str">
        <f>データ!$M$6</f>
        <v>非設置</v>
      </c>
      <c r="AE8" s="77"/>
      <c r="AF8" s="77"/>
      <c r="AG8" s="77"/>
      <c r="AH8" s="77"/>
      <c r="AI8" s="77"/>
      <c r="AJ8" s="77"/>
      <c r="AK8" s="3"/>
      <c r="AL8" s="50">
        <f>データ!S6</f>
        <v>52376</v>
      </c>
      <c r="AM8" s="50"/>
      <c r="AN8" s="50"/>
      <c r="AO8" s="50"/>
      <c r="AP8" s="50"/>
      <c r="AQ8" s="50"/>
      <c r="AR8" s="50"/>
      <c r="AS8" s="50"/>
      <c r="AT8" s="51">
        <f>データ!T6</f>
        <v>584.54999999999995</v>
      </c>
      <c r="AU8" s="51"/>
      <c r="AV8" s="51"/>
      <c r="AW8" s="51"/>
      <c r="AX8" s="51"/>
      <c r="AY8" s="51"/>
      <c r="AZ8" s="51"/>
      <c r="BA8" s="51"/>
      <c r="BB8" s="51">
        <f>データ!U6</f>
        <v>89.6</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60.17</v>
      </c>
      <c r="J10" s="51"/>
      <c r="K10" s="51"/>
      <c r="L10" s="51"/>
      <c r="M10" s="51"/>
      <c r="N10" s="51"/>
      <c r="O10" s="51"/>
      <c r="P10" s="51">
        <f>データ!P6</f>
        <v>0.34</v>
      </c>
      <c r="Q10" s="51"/>
      <c r="R10" s="51"/>
      <c r="S10" s="51"/>
      <c r="T10" s="51"/>
      <c r="U10" s="51"/>
      <c r="V10" s="51"/>
      <c r="W10" s="51">
        <f>データ!Q6</f>
        <v>92.63</v>
      </c>
      <c r="X10" s="51"/>
      <c r="Y10" s="51"/>
      <c r="Z10" s="51"/>
      <c r="AA10" s="51"/>
      <c r="AB10" s="51"/>
      <c r="AC10" s="51"/>
      <c r="AD10" s="50">
        <f>データ!R6</f>
        <v>3845</v>
      </c>
      <c r="AE10" s="50"/>
      <c r="AF10" s="50"/>
      <c r="AG10" s="50"/>
      <c r="AH10" s="50"/>
      <c r="AI10" s="50"/>
      <c r="AJ10" s="50"/>
      <c r="AK10" s="2"/>
      <c r="AL10" s="50">
        <f>データ!V6</f>
        <v>177</v>
      </c>
      <c r="AM10" s="50"/>
      <c r="AN10" s="50"/>
      <c r="AO10" s="50"/>
      <c r="AP10" s="50"/>
      <c r="AQ10" s="50"/>
      <c r="AR10" s="50"/>
      <c r="AS10" s="50"/>
      <c r="AT10" s="51">
        <f>データ!W6</f>
        <v>0.43</v>
      </c>
      <c r="AU10" s="51"/>
      <c r="AV10" s="51"/>
      <c r="AW10" s="51"/>
      <c r="AX10" s="51"/>
      <c r="AY10" s="51"/>
      <c r="AZ10" s="51"/>
      <c r="BA10" s="51"/>
      <c r="BB10" s="51">
        <f>データ!X6</f>
        <v>411.63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lSj9uU33oqiIc3IPN9f2Yi5fIit4x0ugsYOr50hYaQSjKscvKgCXUkdkw9T+YK4crOdAxK+jYkU7Sury6/fTVA==" saltValue="dK04s1yzDvuTSz5EgxNt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152269</v>
      </c>
      <c r="D6" s="19">
        <f t="shared" si="3"/>
        <v>46</v>
      </c>
      <c r="E6" s="19">
        <f t="shared" si="3"/>
        <v>17</v>
      </c>
      <c r="F6" s="19">
        <f t="shared" si="3"/>
        <v>5</v>
      </c>
      <c r="G6" s="19">
        <f t="shared" si="3"/>
        <v>0</v>
      </c>
      <c r="H6" s="19" t="str">
        <f t="shared" si="3"/>
        <v>新潟県　南魚沼市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60.17</v>
      </c>
      <c r="P6" s="20">
        <f t="shared" si="3"/>
        <v>0.34</v>
      </c>
      <c r="Q6" s="20">
        <f t="shared" si="3"/>
        <v>92.63</v>
      </c>
      <c r="R6" s="20">
        <f t="shared" si="3"/>
        <v>3845</v>
      </c>
      <c r="S6" s="20">
        <f t="shared" si="3"/>
        <v>52376</v>
      </c>
      <c r="T6" s="20">
        <f t="shared" si="3"/>
        <v>584.54999999999995</v>
      </c>
      <c r="U6" s="20">
        <f t="shared" si="3"/>
        <v>89.6</v>
      </c>
      <c r="V6" s="20">
        <f t="shared" si="3"/>
        <v>177</v>
      </c>
      <c r="W6" s="20">
        <f t="shared" si="3"/>
        <v>0.43</v>
      </c>
      <c r="X6" s="20">
        <f t="shared" si="3"/>
        <v>411.63</v>
      </c>
      <c r="Y6" s="21">
        <f>IF(Y7="",NA(),Y7)</f>
        <v>100.7</v>
      </c>
      <c r="Z6" s="21">
        <f t="shared" ref="Z6:AH6" si="4">IF(Z7="",NA(),Z7)</f>
        <v>101.51</v>
      </c>
      <c r="AA6" s="21">
        <f t="shared" si="4"/>
        <v>99.77</v>
      </c>
      <c r="AB6" s="21">
        <f t="shared" si="4"/>
        <v>100</v>
      </c>
      <c r="AC6" s="21">
        <f t="shared" si="4"/>
        <v>141.19</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1.29</v>
      </c>
      <c r="AV6" s="21">
        <f t="shared" ref="AV6:BD6" si="6">IF(AV7="",NA(),AV7)</f>
        <v>8.02</v>
      </c>
      <c r="AW6" s="21">
        <f t="shared" si="6"/>
        <v>0.26</v>
      </c>
      <c r="AX6" s="21">
        <f t="shared" si="6"/>
        <v>126.75</v>
      </c>
      <c r="AY6" s="21">
        <f t="shared" si="6"/>
        <v>72.16</v>
      </c>
      <c r="AZ6" s="21">
        <f t="shared" si="6"/>
        <v>37.24</v>
      </c>
      <c r="BA6" s="21">
        <f t="shared" si="6"/>
        <v>33.58</v>
      </c>
      <c r="BB6" s="21">
        <f t="shared" si="6"/>
        <v>35.42</v>
      </c>
      <c r="BC6" s="21">
        <f t="shared" si="6"/>
        <v>39.82</v>
      </c>
      <c r="BD6" s="21">
        <f t="shared" si="6"/>
        <v>41.03</v>
      </c>
      <c r="BE6" s="20" t="str">
        <f>IF(BE7="","",IF(BE7="-","【-】","【"&amp;SUBSTITUTE(TEXT(BE7,"#,##0.00"),"-","△")&amp;"】"))</f>
        <v>【47.19】</v>
      </c>
      <c r="BF6" s="21">
        <f>IF(BF7="",NA(),BF7)</f>
        <v>2703.49</v>
      </c>
      <c r="BG6" s="21">
        <f t="shared" ref="BG6:BO6" si="7">IF(BG7="",NA(),BG7)</f>
        <v>3607.54</v>
      </c>
      <c r="BH6" s="21">
        <f t="shared" si="7"/>
        <v>7264.81</v>
      </c>
      <c r="BI6" s="21">
        <f t="shared" si="7"/>
        <v>2581.39</v>
      </c>
      <c r="BJ6" s="21">
        <f t="shared" si="7"/>
        <v>2867.28</v>
      </c>
      <c r="BK6" s="21">
        <f t="shared" si="7"/>
        <v>783.8</v>
      </c>
      <c r="BL6" s="21">
        <f t="shared" si="7"/>
        <v>778.81</v>
      </c>
      <c r="BM6" s="21">
        <f t="shared" si="7"/>
        <v>718.49</v>
      </c>
      <c r="BN6" s="21">
        <f t="shared" si="7"/>
        <v>743.31</v>
      </c>
      <c r="BO6" s="21">
        <f t="shared" si="7"/>
        <v>796.8</v>
      </c>
      <c r="BP6" s="20" t="str">
        <f>IF(BP7="","",IF(BP7="-","【-】","【"&amp;SUBSTITUTE(TEXT(BP7,"#,##0.00"),"-","△")&amp;"】"))</f>
        <v>【798.10】</v>
      </c>
      <c r="BQ6" s="21">
        <f>IF(BQ7="",NA(),BQ7)</f>
        <v>94.71</v>
      </c>
      <c r="BR6" s="21">
        <f t="shared" ref="BR6:BZ6" si="8">IF(BR7="",NA(),BR7)</f>
        <v>77.22</v>
      </c>
      <c r="BS6" s="21">
        <f t="shared" si="8"/>
        <v>56.61</v>
      </c>
      <c r="BT6" s="21">
        <f t="shared" si="8"/>
        <v>10.220000000000001</v>
      </c>
      <c r="BU6" s="21">
        <f t="shared" si="8"/>
        <v>19.37</v>
      </c>
      <c r="BV6" s="21">
        <f t="shared" si="8"/>
        <v>68.11</v>
      </c>
      <c r="BW6" s="21">
        <f t="shared" si="8"/>
        <v>67.23</v>
      </c>
      <c r="BX6" s="21">
        <f t="shared" si="8"/>
        <v>61.82</v>
      </c>
      <c r="BY6" s="21">
        <f t="shared" si="8"/>
        <v>61.15</v>
      </c>
      <c r="BZ6" s="21">
        <f t="shared" si="8"/>
        <v>58.41</v>
      </c>
      <c r="CA6" s="20" t="str">
        <f>IF(CA7="","",IF(CA7="-","【-】","【"&amp;SUBSTITUTE(TEXT(CA7,"#,##0.00"),"-","△")&amp;"】"))</f>
        <v>【54.51】</v>
      </c>
      <c r="CB6" s="21">
        <f>IF(CB7="",NA(),CB7)</f>
        <v>192.46</v>
      </c>
      <c r="CC6" s="21">
        <f t="shared" ref="CC6:CK6" si="9">IF(CC7="",NA(),CC7)</f>
        <v>234.76</v>
      </c>
      <c r="CD6" s="21">
        <f t="shared" si="9"/>
        <v>319.26</v>
      </c>
      <c r="CE6" s="21">
        <f t="shared" si="9"/>
        <v>1784.58</v>
      </c>
      <c r="CF6" s="21">
        <f t="shared" si="9"/>
        <v>949.39</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92.44</v>
      </c>
      <c r="CN6" s="21">
        <f t="shared" ref="CN6:CV6" si="10">IF(CN7="",NA(),CN7)</f>
        <v>106.85</v>
      </c>
      <c r="CO6" s="21">
        <f t="shared" si="10"/>
        <v>82.23</v>
      </c>
      <c r="CP6" s="21">
        <f t="shared" si="10"/>
        <v>30.65</v>
      </c>
      <c r="CQ6" s="21">
        <f t="shared" si="10"/>
        <v>29.03</v>
      </c>
      <c r="CR6" s="21">
        <f t="shared" si="10"/>
        <v>55.26</v>
      </c>
      <c r="CS6" s="21">
        <f t="shared" si="10"/>
        <v>54.54</v>
      </c>
      <c r="CT6" s="21">
        <f t="shared" si="10"/>
        <v>52.9</v>
      </c>
      <c r="CU6" s="21">
        <f t="shared" si="10"/>
        <v>52.63</v>
      </c>
      <c r="CV6" s="21">
        <f t="shared" si="10"/>
        <v>52.34</v>
      </c>
      <c r="CW6" s="20" t="str">
        <f>IF(CW7="","",IF(CW7="-","【-】","【"&amp;SUBSTITUTE(TEXT(CW7,"#,##0.00"),"-","△")&amp;"】"))</f>
        <v>【49.92】</v>
      </c>
      <c r="CX6" s="21">
        <f>IF(CX7="",NA(),CX7)</f>
        <v>96.94</v>
      </c>
      <c r="CY6" s="21">
        <f t="shared" ref="CY6:DG6" si="11">IF(CY7="",NA(),CY7)</f>
        <v>98.02</v>
      </c>
      <c r="CZ6" s="21">
        <f t="shared" si="11"/>
        <v>94.68</v>
      </c>
      <c r="DA6" s="21">
        <f t="shared" si="11"/>
        <v>78.02</v>
      </c>
      <c r="DB6" s="21">
        <f t="shared" si="11"/>
        <v>77.97</v>
      </c>
      <c r="DC6" s="21">
        <f t="shared" si="11"/>
        <v>90.52</v>
      </c>
      <c r="DD6" s="21">
        <f t="shared" si="11"/>
        <v>90.3</v>
      </c>
      <c r="DE6" s="21">
        <f t="shared" si="11"/>
        <v>90.3</v>
      </c>
      <c r="DF6" s="21">
        <f t="shared" si="11"/>
        <v>90.32</v>
      </c>
      <c r="DG6" s="21">
        <f t="shared" si="11"/>
        <v>90.05</v>
      </c>
      <c r="DH6" s="20" t="str">
        <f>IF(DH7="","",IF(DH7="-","【-】","【"&amp;SUBSTITUTE(TEXT(DH7,"#,##0.00"),"-","△")&amp;"】"))</f>
        <v>【87.80】</v>
      </c>
      <c r="DI6" s="21">
        <f>IF(DI7="",NA(),DI7)</f>
        <v>7.66</v>
      </c>
      <c r="DJ6" s="21">
        <f t="shared" ref="DJ6:DR6" si="12">IF(DJ7="",NA(),DJ7)</f>
        <v>10.56</v>
      </c>
      <c r="DK6" s="21">
        <f t="shared" si="12"/>
        <v>13.41</v>
      </c>
      <c r="DL6" s="21">
        <f t="shared" si="12"/>
        <v>19.079999999999998</v>
      </c>
      <c r="DM6" s="21">
        <f t="shared" si="12"/>
        <v>21.48</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152269</v>
      </c>
      <c r="D7" s="23">
        <v>46</v>
      </c>
      <c r="E7" s="23">
        <v>17</v>
      </c>
      <c r="F7" s="23">
        <v>5</v>
      </c>
      <c r="G7" s="23">
        <v>0</v>
      </c>
      <c r="H7" s="23" t="s">
        <v>96</v>
      </c>
      <c r="I7" s="23" t="s">
        <v>97</v>
      </c>
      <c r="J7" s="23" t="s">
        <v>98</v>
      </c>
      <c r="K7" s="23" t="s">
        <v>99</v>
      </c>
      <c r="L7" s="23" t="s">
        <v>100</v>
      </c>
      <c r="M7" s="23" t="s">
        <v>101</v>
      </c>
      <c r="N7" s="24" t="s">
        <v>102</v>
      </c>
      <c r="O7" s="24">
        <v>60.17</v>
      </c>
      <c r="P7" s="24">
        <v>0.34</v>
      </c>
      <c r="Q7" s="24">
        <v>92.63</v>
      </c>
      <c r="R7" s="24">
        <v>3845</v>
      </c>
      <c r="S7" s="24">
        <v>52376</v>
      </c>
      <c r="T7" s="24">
        <v>584.54999999999995</v>
      </c>
      <c r="U7" s="24">
        <v>89.6</v>
      </c>
      <c r="V7" s="24">
        <v>177</v>
      </c>
      <c r="W7" s="24">
        <v>0.43</v>
      </c>
      <c r="X7" s="24">
        <v>411.63</v>
      </c>
      <c r="Y7" s="24">
        <v>100.7</v>
      </c>
      <c r="Z7" s="24">
        <v>101.51</v>
      </c>
      <c r="AA7" s="24">
        <v>99.77</v>
      </c>
      <c r="AB7" s="24">
        <v>100</v>
      </c>
      <c r="AC7" s="24">
        <v>141.19</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1.29</v>
      </c>
      <c r="AV7" s="24">
        <v>8.02</v>
      </c>
      <c r="AW7" s="24">
        <v>0.26</v>
      </c>
      <c r="AX7" s="24">
        <v>126.75</v>
      </c>
      <c r="AY7" s="24">
        <v>72.16</v>
      </c>
      <c r="AZ7" s="24">
        <v>37.24</v>
      </c>
      <c r="BA7" s="24">
        <v>33.58</v>
      </c>
      <c r="BB7" s="24">
        <v>35.42</v>
      </c>
      <c r="BC7" s="24">
        <v>39.82</v>
      </c>
      <c r="BD7" s="24">
        <v>41.03</v>
      </c>
      <c r="BE7" s="24">
        <v>47.19</v>
      </c>
      <c r="BF7" s="24">
        <v>2703.49</v>
      </c>
      <c r="BG7" s="24">
        <v>3607.54</v>
      </c>
      <c r="BH7" s="24">
        <v>7264.81</v>
      </c>
      <c r="BI7" s="24">
        <v>2581.39</v>
      </c>
      <c r="BJ7" s="24">
        <v>2867.28</v>
      </c>
      <c r="BK7" s="24">
        <v>783.8</v>
      </c>
      <c r="BL7" s="24">
        <v>778.81</v>
      </c>
      <c r="BM7" s="24">
        <v>718.49</v>
      </c>
      <c r="BN7" s="24">
        <v>743.31</v>
      </c>
      <c r="BO7" s="24">
        <v>796.8</v>
      </c>
      <c r="BP7" s="24">
        <v>798.1</v>
      </c>
      <c r="BQ7" s="24">
        <v>94.71</v>
      </c>
      <c r="BR7" s="24">
        <v>77.22</v>
      </c>
      <c r="BS7" s="24">
        <v>56.61</v>
      </c>
      <c r="BT7" s="24">
        <v>10.220000000000001</v>
      </c>
      <c r="BU7" s="24">
        <v>19.37</v>
      </c>
      <c r="BV7" s="24">
        <v>68.11</v>
      </c>
      <c r="BW7" s="24">
        <v>67.23</v>
      </c>
      <c r="BX7" s="24">
        <v>61.82</v>
      </c>
      <c r="BY7" s="24">
        <v>61.15</v>
      </c>
      <c r="BZ7" s="24">
        <v>58.41</v>
      </c>
      <c r="CA7" s="24">
        <v>54.51</v>
      </c>
      <c r="CB7" s="24">
        <v>192.46</v>
      </c>
      <c r="CC7" s="24">
        <v>234.76</v>
      </c>
      <c r="CD7" s="24">
        <v>319.26</v>
      </c>
      <c r="CE7" s="24">
        <v>1784.58</v>
      </c>
      <c r="CF7" s="24">
        <v>949.39</v>
      </c>
      <c r="CG7" s="24">
        <v>222.41</v>
      </c>
      <c r="CH7" s="24">
        <v>228.21</v>
      </c>
      <c r="CI7" s="24">
        <v>246.9</v>
      </c>
      <c r="CJ7" s="24">
        <v>250.43</v>
      </c>
      <c r="CK7" s="24">
        <v>267.33999999999997</v>
      </c>
      <c r="CL7" s="24">
        <v>286.33</v>
      </c>
      <c r="CM7" s="24">
        <v>92.44</v>
      </c>
      <c r="CN7" s="24">
        <v>106.85</v>
      </c>
      <c r="CO7" s="24">
        <v>82.23</v>
      </c>
      <c r="CP7" s="24">
        <v>30.65</v>
      </c>
      <c r="CQ7" s="24">
        <v>29.03</v>
      </c>
      <c r="CR7" s="24">
        <v>55.26</v>
      </c>
      <c r="CS7" s="24">
        <v>54.54</v>
      </c>
      <c r="CT7" s="24">
        <v>52.9</v>
      </c>
      <c r="CU7" s="24">
        <v>52.63</v>
      </c>
      <c r="CV7" s="24">
        <v>52.34</v>
      </c>
      <c r="CW7" s="24">
        <v>49.92</v>
      </c>
      <c r="CX7" s="24">
        <v>96.94</v>
      </c>
      <c r="CY7" s="24">
        <v>98.02</v>
      </c>
      <c r="CZ7" s="24">
        <v>94.68</v>
      </c>
      <c r="DA7" s="24">
        <v>78.02</v>
      </c>
      <c r="DB7" s="24">
        <v>77.97</v>
      </c>
      <c r="DC7" s="24">
        <v>90.52</v>
      </c>
      <c r="DD7" s="24">
        <v>90.3</v>
      </c>
      <c r="DE7" s="24">
        <v>90.3</v>
      </c>
      <c r="DF7" s="24">
        <v>90.32</v>
      </c>
      <c r="DG7" s="24">
        <v>90.05</v>
      </c>
      <c r="DH7" s="24">
        <v>87.8</v>
      </c>
      <c r="DI7" s="24">
        <v>7.66</v>
      </c>
      <c r="DJ7" s="24">
        <v>10.56</v>
      </c>
      <c r="DK7" s="24">
        <v>13.41</v>
      </c>
      <c r="DL7" s="24">
        <v>19.079999999999998</v>
      </c>
      <c r="DM7" s="24">
        <v>21.48</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2026-02-20T04:29:26Z</cp:lastPrinted>
  <dcterms:modified xsi:type="dcterms:W3CDTF">2026-02-26T01:42:04Z</dcterms:modified>
</cp:coreProperties>
</file>