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K:\Soumusyo\202101300000\share\03_財政班　理財担当\20010 公営企業決算統計\R6決算統計        (R7実施)\61_経営比較分析表※１月中旬～\080113_公営企業に係る経営比較分析表（令和６年度決算）の分析等について（依頼）\04_確認作業\03_団体への確認\栗山\法適用△確認あり\19南魚沼市△26日（木）正午まで\"/>
    </mc:Choice>
  </mc:AlternateContent>
  <xr:revisionPtr revIDLastSave="0" documentId="13_ncr:1_{D4255E64-378C-4927-94E0-C145A72437BB}" xr6:coauthVersionLast="47" xr6:coauthVersionMax="47" xr10:uidLastSave="{00000000-0000-0000-0000-000000000000}"/>
  <workbookProtection workbookAlgorithmName="SHA-512" workbookHashValue="qFApyZIQFigUL7zqgZV9avpsaYanUaP/x/854eHM9tySSsMVtvWlxnfN/Q03ooCJU5pRlNp7G+hokKfDT2RUZQ==" workbookSaltValue="GPJ0qIg6Lj6eivOM6T1s4w==" workbookSpinCount="100000" lockStructure="1"/>
  <bookViews>
    <workbookView xWindow="28680" yWindow="309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F85" i="4"/>
  <c r="AL10" i="4"/>
  <c r="I10" i="4"/>
  <c r="AL8" i="4"/>
  <c r="I8" i="4"/>
</calcChain>
</file>

<file path=xl/sharedStrings.xml><?xml version="1.0" encoding="utf-8"?>
<sst xmlns="http://schemas.openxmlformats.org/spreadsheetml/2006/main" count="253" uniqueCount="116">
  <si>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</si>
  <si>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</si>
  <si>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</si>
  <si>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</si>
  <si>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</si>
  <si>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</si>
  <si>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</si>
  <si>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</si>
  <si>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</si>
  <si>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</si>
  <si>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</si>
  <si>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</si>
  <si>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</si>
  <si>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</si>
  <si>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</si>
  <si>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</si>
  <si>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</si>
  <si>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</si>
  <si>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</si>
  <si>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</si>
  <si>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</si>
  <si>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</si>
  <si>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</si>
  <si>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</si>
  <si>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</si>
  <si>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</si>
  <si>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</si>
  <si>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</si>
  <si>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</si>
  <si>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</si>
  <si>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</si>
  <si>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</si>
  <si>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</si>
  <si>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</si>
  <si>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</si>
  <si>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</si>
  <si>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</si>
  <si>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</si>
  <si>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</si>
  <si>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</si>
  <si>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</si>
  <si>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</si>
  <si>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</si>
  <si>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</si>
  <si>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</si>
  <si>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</si>
  <si>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</si>
  <si>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</si>
  <si>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</si>
  <si>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</si>
  <si>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</si>
  <si>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</si>
  <si>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</si>
  <si>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</si>
  <si>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</si>
  <si>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</si>
  <si>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</si>
  <si>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</si>
  <si>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</si>
  <si>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</si>
  <si>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</si>
  <si>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</si>
  <si>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</si>
  <si>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</si>
  <si>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</si>
  <si>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</si>
  <si>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</si>
  <si>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</si>
  <si>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</si>
  <si>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</si>
  <si>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</si>
  <si>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</si>
  <si>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</si>
  <si>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</si>
  <si>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</si>
  <si>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</si>
  <si>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</si>
  <si>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</si>
  <si>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</si>
  <si>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</si>
  <si>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</si>
  <si>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</si>
  <si>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</si>
  <si>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</si>
  <si>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</si>
  <si>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</si>
  <si>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</si>
  <si>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</si>
  <si>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</si>
  <si>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</si>
  <si>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</si>
  <si>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</si>
  <si>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</si>
  <si>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</si>
  <si>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</si>
  <si>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</si>
  <si>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南魚沼市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</si>
  <si>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</si>
  <si>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</si>
  <si>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</si>
  <si>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</si>
  <si>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</si>
  <si>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</si>
  <si>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</si>
  <si>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</si>
  <si>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</si>
  <si>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</si>
  <si>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</si>
  <si>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</si>
  <si>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</si>
  <si>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</si>
  <si>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</si>
  <si>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</si>
  <si>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特定地域生活排水処理事業は、平成12年度から整備が始まり古いもので設置から24年程度が経過している。浄化槽本体の耐用年数は28年であることから、今後数年は浄化槽本体について更新等は不要であり、ブロワー交換等の維持管理が主になると想定している。</t>
    <phoneticPr fontId="4"/>
  </si>
  <si>
    <t>　当該事業は市民生活の根幹にかかわる社会インフラであり高額な投資を要するが、下水道事業や農業集落排水事業との公平性の観点からも使用料金の値上げは困難である。そのため汚水処理原価が高く、経費回収率が低い傾向は今後も続くものと思われる。
　当該事業においては必ずしも経営面で健全であるとはいえないが、効率的な維持管理に努め、経費節減を図っていかなければならない。
　人材確保については、3～5年で人事異動があり、公営企業に精通した職員確保が困難な状況であるため、事務マニュアルの整備や、各種研修等を通じて対応していく。
　なお、経営戦略は前回改定を行った令和2年度から5年目を迎えたため、令和6年度に改定を行った。今後の厳しい経営環境に対応し安定的に事業を継続していくため、「経営基盤の強化」「老朽化対策の推進」「危機管理体制の強化」を経営の基本方針として取り組んでいくこととしている。また、改定経営戦略では令和11年度を目途に料金改定を行うこととしており、人口減少に伴う料金収入減や、近年の物価高騰等の影響を見込んだ料金改定を検討することとしている。</t>
    <phoneticPr fontId="4"/>
  </si>
  <si>
    <t>　経常収支比率は100％を達成しているものの、経費回収率が37.43％と低い。使用料単価を下水道事業や農業集落排水事業と統一していること、また、浄化槽ブロワーの電気代相当額減免を行っていることもあり、使用料収入では汚水処理費（主に保守管理委託料）の半分程度しか賄えていない。さらに浄化槽区域が下水道区域や農業集落排水区域に比べ少人数世帯が多く使用水量が少ないため汚水処理原価も高くなっており、これは類似団体と比べてもその傾向が一層強いことがわかる。
　流動比率は赤字事業の補填のために一般会計繰入金（基準外）を分配する処理を行ったことにより、高い数値を示している。
　施設利用率について、市が設置する浄化槽は建物の延べ床面積に応じて5人槽から50人槽としているが、5人未満の世帯であっても5人槽を設置すること、また、人口減少（世帯人員の減少）に伴い施設が過大スペックとなっていることが率が低くなっている要因である。
　企業債残高対事業規模比率は、類似団体と比較して高いが、今後、浄化槽の新規設置は減少していくと予測しており、企業債残高は減少していく見込みである。
　水洗化率は100％であり整備・接続は完了しているが、施設利用率は44.67％と低い状況である。今後も人口減少によりこの傾向が続くと予想される。</t>
    <rPh sb="284" eb="289">
      <t>シセツリヨウリツ</t>
    </rPh>
    <rPh sb="294" eb="295">
      <t>シ</t>
    </rPh>
    <rPh sb="296" eb="298">
      <t>セッチ</t>
    </rPh>
    <rPh sb="300" eb="303">
      <t>ジョウカソウ</t>
    </rPh>
    <rPh sb="304" eb="306">
      <t>タテモノ</t>
    </rPh>
    <rPh sb="307" eb="308">
      <t>ノ</t>
    </rPh>
    <rPh sb="309" eb="312">
      <t>ユカメンセキ</t>
    </rPh>
    <rPh sb="313" eb="314">
      <t>オウ</t>
    </rPh>
    <rPh sb="317" eb="319">
      <t>ニンソウ</t>
    </rPh>
    <rPh sb="323" eb="325">
      <t>ニンソウ</t>
    </rPh>
    <rPh sb="333" eb="334">
      <t>ニン</t>
    </rPh>
    <rPh sb="334" eb="336">
      <t>ミマン</t>
    </rPh>
    <rPh sb="337" eb="339">
      <t>セタイ</t>
    </rPh>
    <rPh sb="345" eb="347">
      <t>ニンソウ</t>
    </rPh>
    <rPh sb="348" eb="350">
      <t>セッチ</t>
    </rPh>
    <rPh sb="358" eb="360">
      <t>ジンコウ</t>
    </rPh>
    <rPh sb="360" eb="362">
      <t>ゲンショウ</t>
    </rPh>
    <rPh sb="363" eb="367">
      <t>セタイジンイン</t>
    </rPh>
    <rPh sb="368" eb="370">
      <t>ゲンショウ</t>
    </rPh>
    <rPh sb="372" eb="373">
      <t>トモナ</t>
    </rPh>
    <rPh sb="374" eb="376">
      <t>シセツ</t>
    </rPh>
    <rPh sb="377" eb="379">
      <t>カダイ</t>
    </rPh>
    <rPh sb="392" eb="393">
      <t>リツ</t>
    </rPh>
    <rPh sb="394" eb="395">
      <t>ヒク</t>
    </rPh>
    <rPh sb="401" eb="403">
      <t>ヨウイン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</si>
</sst>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8CE-4B53-931B-190F66D2B4C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8CE-4B53-931B-190F66D2B4C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46.48</c:v>
                </c:pt>
                <c:pt idx="1">
                  <c:v>52.54</c:v>
                </c:pt>
                <c:pt idx="2">
                  <c:v>46.77</c:v>
                </c:pt>
                <c:pt idx="3">
                  <c:v>46.46</c:v>
                </c:pt>
                <c:pt idx="4">
                  <c:v>44.67</c:v>
                </c:pt>
              </c:numCache>
            </c:numRef>
          </c:val>
          <c:extLst>
            <c:ext xmlns:c16="http://schemas.microsoft.com/office/drawing/2014/chart" uri="{C3380CC4-5D6E-409C-BE32-E72D297353CC}">
              <c16:uniqueId val="{00000000-15CE-434D-A368-D375FBC3BF2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58.19</c:v>
                </c:pt>
                <c:pt idx="1">
                  <c:v>56.52</c:v>
                </c:pt>
                <c:pt idx="2">
                  <c:v>88.45</c:v>
                </c:pt>
                <c:pt idx="3">
                  <c:v>54.08</c:v>
                </c:pt>
                <c:pt idx="4">
                  <c:v>52.59</c:v>
                </c:pt>
              </c:numCache>
            </c:numRef>
          </c:val>
          <c:smooth val="0"/>
          <c:extLst>
            <c:ext xmlns:c16="http://schemas.microsoft.com/office/drawing/2014/chart" uri="{C3380CC4-5D6E-409C-BE32-E72D297353CC}">
              <c16:uniqueId val="{00000001-15CE-434D-A368-D375FBC3BF2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AA92-41B4-AADA-03F279BF283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c:v>
                </c:pt>
                <c:pt idx="1">
                  <c:v>88.43</c:v>
                </c:pt>
                <c:pt idx="2">
                  <c:v>90.34</c:v>
                </c:pt>
                <c:pt idx="3">
                  <c:v>90.57</c:v>
                </c:pt>
                <c:pt idx="4">
                  <c:v>87.02</c:v>
                </c:pt>
              </c:numCache>
            </c:numRef>
          </c:val>
          <c:smooth val="0"/>
          <c:extLst>
            <c:ext xmlns:c16="http://schemas.microsoft.com/office/drawing/2014/chart" uri="{C3380CC4-5D6E-409C-BE32-E72D297353CC}">
              <c16:uniqueId val="{00000001-AA92-41B4-AADA-03F279BF283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100.88</c:v>
                </c:pt>
                <c:pt idx="1">
                  <c:v>105.1</c:v>
                </c:pt>
                <c:pt idx="2">
                  <c:v>100</c:v>
                </c:pt>
                <c:pt idx="3">
                  <c:v>100</c:v>
                </c:pt>
                <c:pt idx="4">
                  <c:v>101.54</c:v>
                </c:pt>
              </c:numCache>
            </c:numRef>
          </c:val>
          <c:extLst>
            <c:ext xmlns:c16="http://schemas.microsoft.com/office/drawing/2014/chart" uri="{C3380CC4-5D6E-409C-BE32-E72D297353CC}">
              <c16:uniqueId val="{00000000-7B14-49C4-9EA3-2953E370B3F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99.03</c:v>
                </c:pt>
                <c:pt idx="1">
                  <c:v>100.41</c:v>
                </c:pt>
                <c:pt idx="2">
                  <c:v>100.17</c:v>
                </c:pt>
                <c:pt idx="3">
                  <c:v>96.95</c:v>
                </c:pt>
                <c:pt idx="4">
                  <c:v>99.24</c:v>
                </c:pt>
              </c:numCache>
            </c:numRef>
          </c:val>
          <c:smooth val="0"/>
          <c:extLst>
            <c:ext xmlns:c16="http://schemas.microsoft.com/office/drawing/2014/chart" uri="{C3380CC4-5D6E-409C-BE32-E72D297353CC}">
              <c16:uniqueId val="{00000001-7B14-49C4-9EA3-2953E370B3F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10.119999999999999</c:v>
                </c:pt>
                <c:pt idx="1">
                  <c:v>15.1</c:v>
                </c:pt>
                <c:pt idx="2">
                  <c:v>19.57</c:v>
                </c:pt>
                <c:pt idx="3">
                  <c:v>24.47</c:v>
                </c:pt>
                <c:pt idx="4">
                  <c:v>28.78</c:v>
                </c:pt>
              </c:numCache>
            </c:numRef>
          </c:val>
          <c:extLst>
            <c:ext xmlns:c16="http://schemas.microsoft.com/office/drawing/2014/chart" uri="{C3380CC4-5D6E-409C-BE32-E72D297353CC}">
              <c16:uniqueId val="{00000000-E0A7-45AB-96F0-0F4D3465266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15.74</c:v>
                </c:pt>
                <c:pt idx="1">
                  <c:v>21.02</c:v>
                </c:pt>
                <c:pt idx="2">
                  <c:v>24.31</c:v>
                </c:pt>
                <c:pt idx="3">
                  <c:v>26.92</c:v>
                </c:pt>
                <c:pt idx="4">
                  <c:v>27.57</c:v>
                </c:pt>
              </c:numCache>
            </c:numRef>
          </c:val>
          <c:smooth val="0"/>
          <c:extLst>
            <c:ext xmlns:c16="http://schemas.microsoft.com/office/drawing/2014/chart" uri="{C3380CC4-5D6E-409C-BE32-E72D297353CC}">
              <c16:uniqueId val="{00000001-E0A7-45AB-96F0-0F4D3465266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F4F-4228-8804-2B8711BBC96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F4F-4228-8804-2B8711BBC96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D89-48A1-92DA-BB6B105ACC4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74.239999999999995</c:v>
                </c:pt>
                <c:pt idx="1">
                  <c:v>83.92</c:v>
                </c:pt>
                <c:pt idx="2">
                  <c:v>89.31</c:v>
                </c:pt>
                <c:pt idx="3">
                  <c:v>91.33</c:v>
                </c:pt>
                <c:pt idx="4">
                  <c:v>89.91</c:v>
                </c:pt>
              </c:numCache>
            </c:numRef>
          </c:val>
          <c:smooth val="0"/>
          <c:extLst>
            <c:ext xmlns:c16="http://schemas.microsoft.com/office/drawing/2014/chart" uri="{C3380CC4-5D6E-409C-BE32-E72D297353CC}">
              <c16:uniqueId val="{00000001-4D89-48A1-92DA-BB6B105ACC4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113.27</c:v>
                </c:pt>
                <c:pt idx="1">
                  <c:v>142.81</c:v>
                </c:pt>
                <c:pt idx="2">
                  <c:v>155.76</c:v>
                </c:pt>
                <c:pt idx="3">
                  <c:v>151.5</c:v>
                </c:pt>
                <c:pt idx="4">
                  <c:v>157.19</c:v>
                </c:pt>
              </c:numCache>
            </c:numRef>
          </c:val>
          <c:extLst>
            <c:ext xmlns:c16="http://schemas.microsoft.com/office/drawing/2014/chart" uri="{C3380CC4-5D6E-409C-BE32-E72D297353CC}">
              <c16:uniqueId val="{00000000-BC1A-431C-81EF-51624763D17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100.47</c:v>
                </c:pt>
                <c:pt idx="1">
                  <c:v>122.71</c:v>
                </c:pt>
                <c:pt idx="2">
                  <c:v>138.19999999999999</c:v>
                </c:pt>
                <c:pt idx="3">
                  <c:v>126.97</c:v>
                </c:pt>
                <c:pt idx="4">
                  <c:v>103.61</c:v>
                </c:pt>
              </c:numCache>
            </c:numRef>
          </c:val>
          <c:smooth val="0"/>
          <c:extLst>
            <c:ext xmlns:c16="http://schemas.microsoft.com/office/drawing/2014/chart" uri="{C3380CC4-5D6E-409C-BE32-E72D297353CC}">
              <c16:uniqueId val="{00000001-BC1A-431C-81EF-51624763D17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1917.1</c:v>
                </c:pt>
                <c:pt idx="1">
                  <c:v>1814.09</c:v>
                </c:pt>
                <c:pt idx="2">
                  <c:v>1813.56</c:v>
                </c:pt>
                <c:pt idx="3">
                  <c:v>1745.25</c:v>
                </c:pt>
                <c:pt idx="4">
                  <c:v>1730.15</c:v>
                </c:pt>
              </c:numCache>
            </c:numRef>
          </c:val>
          <c:extLst>
            <c:ext xmlns:c16="http://schemas.microsoft.com/office/drawing/2014/chart" uri="{C3380CC4-5D6E-409C-BE32-E72D297353CC}">
              <c16:uniqueId val="{00000000-A415-46A8-9AF9-227DAEFBCBF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294.27</c:v>
                </c:pt>
                <c:pt idx="1">
                  <c:v>294.08999999999997</c:v>
                </c:pt>
                <c:pt idx="2">
                  <c:v>294.08999999999997</c:v>
                </c:pt>
                <c:pt idx="3">
                  <c:v>338.47</c:v>
                </c:pt>
                <c:pt idx="4">
                  <c:v>368.83</c:v>
                </c:pt>
              </c:numCache>
            </c:numRef>
          </c:val>
          <c:smooth val="0"/>
          <c:extLst>
            <c:ext xmlns:c16="http://schemas.microsoft.com/office/drawing/2014/chart" uri="{C3380CC4-5D6E-409C-BE32-E72D297353CC}">
              <c16:uniqueId val="{00000001-A415-46A8-9AF9-227DAEFBCBF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41.93</c:v>
                </c:pt>
                <c:pt idx="1">
                  <c:v>39.369999999999997</c:v>
                </c:pt>
                <c:pt idx="2">
                  <c:v>39.78</c:v>
                </c:pt>
                <c:pt idx="3">
                  <c:v>40.74</c:v>
                </c:pt>
                <c:pt idx="4">
                  <c:v>37.43</c:v>
                </c:pt>
              </c:numCache>
            </c:numRef>
          </c:val>
          <c:extLst>
            <c:ext xmlns:c16="http://schemas.microsoft.com/office/drawing/2014/chart" uri="{C3380CC4-5D6E-409C-BE32-E72D297353CC}">
              <c16:uniqueId val="{00000000-20C1-49F8-A85C-E070545E49F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60.59</c:v>
                </c:pt>
                <c:pt idx="1">
                  <c:v>60</c:v>
                </c:pt>
                <c:pt idx="2">
                  <c:v>59.01</c:v>
                </c:pt>
                <c:pt idx="3">
                  <c:v>56.06</c:v>
                </c:pt>
                <c:pt idx="4">
                  <c:v>53.25</c:v>
                </c:pt>
              </c:numCache>
            </c:numRef>
          </c:val>
          <c:smooth val="0"/>
          <c:extLst>
            <c:ext xmlns:c16="http://schemas.microsoft.com/office/drawing/2014/chart" uri="{C3380CC4-5D6E-409C-BE32-E72D297353CC}">
              <c16:uniqueId val="{00000001-20C1-49F8-A85C-E070545E49F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338.62</c:v>
                </c:pt>
                <c:pt idx="1">
                  <c:v>359.87</c:v>
                </c:pt>
                <c:pt idx="2">
                  <c:v>354.6</c:v>
                </c:pt>
                <c:pt idx="3">
                  <c:v>343.85</c:v>
                </c:pt>
                <c:pt idx="4">
                  <c:v>377.05</c:v>
                </c:pt>
              </c:numCache>
            </c:numRef>
          </c:val>
          <c:extLst>
            <c:ext xmlns:c16="http://schemas.microsoft.com/office/drawing/2014/chart" uri="{C3380CC4-5D6E-409C-BE32-E72D297353CC}">
              <c16:uniqueId val="{00000000-7775-47A7-80F7-989D769146E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280.23</c:v>
                </c:pt>
                <c:pt idx="1">
                  <c:v>282.70999999999998</c:v>
                </c:pt>
                <c:pt idx="2">
                  <c:v>291.82</c:v>
                </c:pt>
                <c:pt idx="3">
                  <c:v>304.36</c:v>
                </c:pt>
                <c:pt idx="4">
                  <c:v>325.45</c:v>
                </c:pt>
              </c:numCache>
            </c:numRef>
          </c:val>
          <c:smooth val="0"/>
          <c:extLst>
            <c:ext xmlns:c16="http://schemas.microsoft.com/office/drawing/2014/chart" uri="{C3380CC4-5D6E-409C-BE32-E72D297353CC}">
              <c16:uniqueId val="{00000001-7775-47A7-80F7-989D769146E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4" zoomScaleNormal="100" workbookViewId="0">
      <selection activeCell="CL24" sqref="CL2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新潟県　南魚沼市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特定地域生活排水処理</v>
      </c>
      <c r="Q8" s="39"/>
      <c r="R8" s="39"/>
      <c r="S8" s="39"/>
      <c r="T8" s="39"/>
      <c r="U8" s="39"/>
      <c r="V8" s="39"/>
      <c r="W8" s="39" t="str">
        <f>データ!L6</f>
        <v>K2</v>
      </c>
      <c r="X8" s="39"/>
      <c r="Y8" s="39"/>
      <c r="Z8" s="39"/>
      <c r="AA8" s="39"/>
      <c r="AB8" s="39"/>
      <c r="AC8" s="39"/>
      <c r="AD8" s="40" t="str">
        <f>データ!$M$6</f>
        <v>非設置</v>
      </c>
      <c r="AE8" s="40"/>
      <c r="AF8" s="40"/>
      <c r="AG8" s="40"/>
      <c r="AH8" s="40"/>
      <c r="AI8" s="40"/>
      <c r="AJ8" s="40"/>
      <c r="AK8" s="3"/>
      <c r="AL8" s="41">
        <f>データ!S6</f>
        <v>52376</v>
      </c>
      <c r="AM8" s="41"/>
      <c r="AN8" s="41"/>
      <c r="AO8" s="41"/>
      <c r="AP8" s="41"/>
      <c r="AQ8" s="41"/>
      <c r="AR8" s="41"/>
      <c r="AS8" s="41"/>
      <c r="AT8" s="34">
        <f>データ!T6</f>
        <v>584.54999999999995</v>
      </c>
      <c r="AU8" s="34"/>
      <c r="AV8" s="34"/>
      <c r="AW8" s="34"/>
      <c r="AX8" s="34"/>
      <c r="AY8" s="34"/>
      <c r="AZ8" s="34"/>
      <c r="BA8" s="34"/>
      <c r="BB8" s="34">
        <f>データ!U6</f>
        <v>89.6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34.450000000000003</v>
      </c>
      <c r="J10" s="34"/>
      <c r="K10" s="34"/>
      <c r="L10" s="34"/>
      <c r="M10" s="34"/>
      <c r="N10" s="34"/>
      <c r="O10" s="34"/>
      <c r="P10" s="34">
        <f>データ!P6</f>
        <v>3.47</v>
      </c>
      <c r="Q10" s="34"/>
      <c r="R10" s="34"/>
      <c r="S10" s="34"/>
      <c r="T10" s="34"/>
      <c r="U10" s="34"/>
      <c r="V10" s="34"/>
      <c r="W10" s="34">
        <f>データ!Q6</f>
        <v>100</v>
      </c>
      <c r="X10" s="34"/>
      <c r="Y10" s="34"/>
      <c r="Z10" s="34"/>
      <c r="AA10" s="34"/>
      <c r="AB10" s="34"/>
      <c r="AC10" s="34"/>
      <c r="AD10" s="41">
        <f>データ!R6</f>
        <v>3845</v>
      </c>
      <c r="AE10" s="41"/>
      <c r="AF10" s="41"/>
      <c r="AG10" s="41"/>
      <c r="AH10" s="41"/>
      <c r="AI10" s="41"/>
      <c r="AJ10" s="41"/>
      <c r="AK10" s="2"/>
      <c r="AL10" s="41">
        <f>データ!V6</f>
        <v>1803</v>
      </c>
      <c r="AM10" s="41"/>
      <c r="AN10" s="41"/>
      <c r="AO10" s="41"/>
      <c r="AP10" s="41"/>
      <c r="AQ10" s="41"/>
      <c r="AR10" s="41"/>
      <c r="AS10" s="41"/>
      <c r="AT10" s="34">
        <f>データ!W6</f>
        <v>3.69</v>
      </c>
      <c r="AU10" s="34"/>
      <c r="AV10" s="34"/>
      <c r="AW10" s="34"/>
      <c r="AX10" s="34"/>
      <c r="AY10" s="34"/>
      <c r="AZ10" s="34"/>
      <c r="BA10" s="34"/>
      <c r="BB10" s="34">
        <f>データ!X6</f>
        <v>488.62</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114</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58RvIXARUZhZgk07hSsLWg5rVaLjHLeERW/LQNG5CXvQCRzoGdU6q/nbkjDW3ykie5mVVpv/8Ff/Cq6W7XgxxA==" saltValue="nrYHk/cYGnWET/j0qiWnm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152269</v>
      </c>
      <c r="D6" s="19">
        <f t="shared" si="3"/>
        <v>46</v>
      </c>
      <c r="E6" s="19">
        <f t="shared" si="3"/>
        <v>18</v>
      </c>
      <c r="F6" s="19">
        <f t="shared" si="3"/>
        <v>0</v>
      </c>
      <c r="G6" s="19">
        <f t="shared" si="3"/>
        <v>0</v>
      </c>
      <c r="H6" s="19" t="str">
        <f t="shared" si="3"/>
        <v>新潟県　南魚沼市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34.450000000000003</v>
      </c>
      <c r="P6" s="20">
        <f t="shared" si="3"/>
        <v>3.47</v>
      </c>
      <c r="Q6" s="20">
        <f t="shared" si="3"/>
        <v>100</v>
      </c>
      <c r="R6" s="20">
        <f t="shared" si="3"/>
        <v>3845</v>
      </c>
      <c r="S6" s="20">
        <f t="shared" si="3"/>
        <v>52376</v>
      </c>
      <c r="T6" s="20">
        <f t="shared" si="3"/>
        <v>584.54999999999995</v>
      </c>
      <c r="U6" s="20">
        <f t="shared" si="3"/>
        <v>89.6</v>
      </c>
      <c r="V6" s="20">
        <f t="shared" si="3"/>
        <v>1803</v>
      </c>
      <c r="W6" s="20">
        <f t="shared" si="3"/>
        <v>3.69</v>
      </c>
      <c r="X6" s="20">
        <f t="shared" si="3"/>
        <v>488.62</v>
      </c>
      <c r="Y6" s="21">
        <f>IF(Y7="",NA(),Y7)</f>
        <v>100.88</v>
      </c>
      <c r="Z6" s="21">
        <f t="shared" ref="Z6:AH6" si="4">IF(Z7="",NA(),Z7)</f>
        <v>105.1</v>
      </c>
      <c r="AA6" s="21">
        <f t="shared" si="4"/>
        <v>100</v>
      </c>
      <c r="AB6" s="21">
        <f t="shared" si="4"/>
        <v>100</v>
      </c>
      <c r="AC6" s="21">
        <f t="shared" si="4"/>
        <v>101.54</v>
      </c>
      <c r="AD6" s="21">
        <f t="shared" si="4"/>
        <v>99.03</v>
      </c>
      <c r="AE6" s="21">
        <f t="shared" si="4"/>
        <v>100.41</v>
      </c>
      <c r="AF6" s="21">
        <f t="shared" si="4"/>
        <v>100.17</v>
      </c>
      <c r="AG6" s="21">
        <f t="shared" si="4"/>
        <v>96.95</v>
      </c>
      <c r="AH6" s="21">
        <f t="shared" si="4"/>
        <v>99.24</v>
      </c>
      <c r="AI6" s="20" t="str">
        <f>IF(AI7="","",IF(AI7="-","【-】","【"&amp;SUBSTITUTE(TEXT(AI7,"#,##0.00"),"-","△")&amp;"】"))</f>
        <v>【100.06】</v>
      </c>
      <c r="AJ6" s="20">
        <f>IF(AJ7="",NA(),AJ7)</f>
        <v>0</v>
      </c>
      <c r="AK6" s="20">
        <f t="shared" ref="AK6:AS6" si="5">IF(AK7="",NA(),AK7)</f>
        <v>0</v>
      </c>
      <c r="AL6" s="20">
        <f t="shared" si="5"/>
        <v>0</v>
      </c>
      <c r="AM6" s="20">
        <f t="shared" si="5"/>
        <v>0</v>
      </c>
      <c r="AN6" s="20">
        <f t="shared" si="5"/>
        <v>0</v>
      </c>
      <c r="AO6" s="21">
        <f t="shared" si="5"/>
        <v>74.239999999999995</v>
      </c>
      <c r="AP6" s="21">
        <f t="shared" si="5"/>
        <v>83.92</v>
      </c>
      <c r="AQ6" s="21">
        <f t="shared" si="5"/>
        <v>89.31</v>
      </c>
      <c r="AR6" s="21">
        <f t="shared" si="5"/>
        <v>91.33</v>
      </c>
      <c r="AS6" s="21">
        <f t="shared" si="5"/>
        <v>89.91</v>
      </c>
      <c r="AT6" s="20" t="str">
        <f>IF(AT7="","",IF(AT7="-","【-】","【"&amp;SUBSTITUTE(TEXT(AT7,"#,##0.00"),"-","△")&amp;"】"))</f>
        <v>【84.61】</v>
      </c>
      <c r="AU6" s="21">
        <f>IF(AU7="",NA(),AU7)</f>
        <v>113.27</v>
      </c>
      <c r="AV6" s="21">
        <f t="shared" ref="AV6:BD6" si="6">IF(AV7="",NA(),AV7)</f>
        <v>142.81</v>
      </c>
      <c r="AW6" s="21">
        <f t="shared" si="6"/>
        <v>155.76</v>
      </c>
      <c r="AX6" s="21">
        <f t="shared" si="6"/>
        <v>151.5</v>
      </c>
      <c r="AY6" s="21">
        <f t="shared" si="6"/>
        <v>157.19</v>
      </c>
      <c r="AZ6" s="21">
        <f t="shared" si="6"/>
        <v>100.47</v>
      </c>
      <c r="BA6" s="21">
        <f t="shared" si="6"/>
        <v>122.71</v>
      </c>
      <c r="BB6" s="21">
        <f t="shared" si="6"/>
        <v>138.19999999999999</v>
      </c>
      <c r="BC6" s="21">
        <f t="shared" si="6"/>
        <v>126.97</v>
      </c>
      <c r="BD6" s="21">
        <f t="shared" si="6"/>
        <v>103.61</v>
      </c>
      <c r="BE6" s="20" t="str">
        <f>IF(BE7="","",IF(BE7="-","【-】","【"&amp;SUBSTITUTE(TEXT(BE7,"#,##0.00"),"-","△")&amp;"】"))</f>
        <v>【106.63】</v>
      </c>
      <c r="BF6" s="21">
        <f>IF(BF7="",NA(),BF7)</f>
        <v>1917.1</v>
      </c>
      <c r="BG6" s="21">
        <f t="shared" ref="BG6:BO6" si="7">IF(BG7="",NA(),BG7)</f>
        <v>1814.09</v>
      </c>
      <c r="BH6" s="21">
        <f t="shared" si="7"/>
        <v>1813.56</v>
      </c>
      <c r="BI6" s="21">
        <f t="shared" si="7"/>
        <v>1745.25</v>
      </c>
      <c r="BJ6" s="21">
        <f t="shared" si="7"/>
        <v>1730.15</v>
      </c>
      <c r="BK6" s="21">
        <f t="shared" si="7"/>
        <v>294.27</v>
      </c>
      <c r="BL6" s="21">
        <f t="shared" si="7"/>
        <v>294.08999999999997</v>
      </c>
      <c r="BM6" s="21">
        <f t="shared" si="7"/>
        <v>294.08999999999997</v>
      </c>
      <c r="BN6" s="21">
        <f t="shared" si="7"/>
        <v>338.47</v>
      </c>
      <c r="BO6" s="21">
        <f t="shared" si="7"/>
        <v>368.83</v>
      </c>
      <c r="BP6" s="20" t="str">
        <f>IF(BP7="","",IF(BP7="-","【-】","【"&amp;SUBSTITUTE(TEXT(BP7,"#,##0.00"),"-","△")&amp;"】"))</f>
        <v>【386.06】</v>
      </c>
      <c r="BQ6" s="21">
        <f>IF(BQ7="",NA(),BQ7)</f>
        <v>41.93</v>
      </c>
      <c r="BR6" s="21">
        <f t="shared" ref="BR6:BZ6" si="8">IF(BR7="",NA(),BR7)</f>
        <v>39.369999999999997</v>
      </c>
      <c r="BS6" s="21">
        <f t="shared" si="8"/>
        <v>39.78</v>
      </c>
      <c r="BT6" s="21">
        <f t="shared" si="8"/>
        <v>40.74</v>
      </c>
      <c r="BU6" s="21">
        <f t="shared" si="8"/>
        <v>37.43</v>
      </c>
      <c r="BV6" s="21">
        <f t="shared" si="8"/>
        <v>60.59</v>
      </c>
      <c r="BW6" s="21">
        <f t="shared" si="8"/>
        <v>60</v>
      </c>
      <c r="BX6" s="21">
        <f t="shared" si="8"/>
        <v>59.01</v>
      </c>
      <c r="BY6" s="21">
        <f t="shared" si="8"/>
        <v>56.06</v>
      </c>
      <c r="BZ6" s="21">
        <f t="shared" si="8"/>
        <v>53.25</v>
      </c>
      <c r="CA6" s="20" t="str">
        <f>IF(CA7="","",IF(CA7="-","【-】","【"&amp;SUBSTITUTE(TEXT(CA7,"#,##0.00"),"-","△")&amp;"】"))</f>
        <v>【51.14】</v>
      </c>
      <c r="CB6" s="21">
        <f>IF(CB7="",NA(),CB7)</f>
        <v>338.62</v>
      </c>
      <c r="CC6" s="21">
        <f t="shared" ref="CC6:CK6" si="9">IF(CC7="",NA(),CC7)</f>
        <v>359.87</v>
      </c>
      <c r="CD6" s="21">
        <f t="shared" si="9"/>
        <v>354.6</v>
      </c>
      <c r="CE6" s="21">
        <f t="shared" si="9"/>
        <v>343.85</v>
      </c>
      <c r="CF6" s="21">
        <f t="shared" si="9"/>
        <v>377.05</v>
      </c>
      <c r="CG6" s="21">
        <f t="shared" si="9"/>
        <v>280.23</v>
      </c>
      <c r="CH6" s="21">
        <f t="shared" si="9"/>
        <v>282.70999999999998</v>
      </c>
      <c r="CI6" s="21">
        <f t="shared" si="9"/>
        <v>291.82</v>
      </c>
      <c r="CJ6" s="21">
        <f t="shared" si="9"/>
        <v>304.36</v>
      </c>
      <c r="CK6" s="21">
        <f t="shared" si="9"/>
        <v>325.45</v>
      </c>
      <c r="CL6" s="20" t="str">
        <f>IF(CL7="","",IF(CL7="-","【-】","【"&amp;SUBSTITUTE(TEXT(CL7,"#,##0.00"),"-","△")&amp;"】"))</f>
        <v>【329.31】</v>
      </c>
      <c r="CM6" s="21">
        <f>IF(CM7="",NA(),CM7)</f>
        <v>46.48</v>
      </c>
      <c r="CN6" s="21">
        <f t="shared" ref="CN6:CV6" si="10">IF(CN7="",NA(),CN7)</f>
        <v>52.54</v>
      </c>
      <c r="CO6" s="21">
        <f t="shared" si="10"/>
        <v>46.77</v>
      </c>
      <c r="CP6" s="21">
        <f t="shared" si="10"/>
        <v>46.46</v>
      </c>
      <c r="CQ6" s="21">
        <f t="shared" si="10"/>
        <v>44.67</v>
      </c>
      <c r="CR6" s="21">
        <f t="shared" si="10"/>
        <v>58.19</v>
      </c>
      <c r="CS6" s="21">
        <f t="shared" si="10"/>
        <v>56.52</v>
      </c>
      <c r="CT6" s="21">
        <f t="shared" si="10"/>
        <v>88.45</v>
      </c>
      <c r="CU6" s="21">
        <f t="shared" si="10"/>
        <v>54.08</v>
      </c>
      <c r="CV6" s="21">
        <f t="shared" si="10"/>
        <v>52.59</v>
      </c>
      <c r="CW6" s="20" t="str">
        <f>IF(CW7="","",IF(CW7="-","【-】","【"&amp;SUBSTITUTE(TEXT(CW7,"#,##0.00"),"-","△")&amp;"】"))</f>
        <v>【54.37】</v>
      </c>
      <c r="CX6" s="21">
        <f>IF(CX7="",NA(),CX7)</f>
        <v>100</v>
      </c>
      <c r="CY6" s="21">
        <f t="shared" ref="CY6:DG6" si="11">IF(CY7="",NA(),CY7)</f>
        <v>100</v>
      </c>
      <c r="CZ6" s="21">
        <f t="shared" si="11"/>
        <v>100</v>
      </c>
      <c r="DA6" s="21">
        <f t="shared" si="11"/>
        <v>100</v>
      </c>
      <c r="DB6" s="21">
        <f t="shared" si="11"/>
        <v>100</v>
      </c>
      <c r="DC6" s="21">
        <f t="shared" si="11"/>
        <v>87.8</v>
      </c>
      <c r="DD6" s="21">
        <f t="shared" si="11"/>
        <v>88.43</v>
      </c>
      <c r="DE6" s="21">
        <f t="shared" si="11"/>
        <v>90.34</v>
      </c>
      <c r="DF6" s="21">
        <f t="shared" si="11"/>
        <v>90.57</v>
      </c>
      <c r="DG6" s="21">
        <f t="shared" si="11"/>
        <v>87.02</v>
      </c>
      <c r="DH6" s="20" t="str">
        <f>IF(DH7="","",IF(DH7="-","【-】","【"&amp;SUBSTITUTE(TEXT(DH7,"#,##0.00"),"-","△")&amp;"】"))</f>
        <v>【84.89】</v>
      </c>
      <c r="DI6" s="21">
        <f>IF(DI7="",NA(),DI7)</f>
        <v>10.119999999999999</v>
      </c>
      <c r="DJ6" s="21">
        <f t="shared" ref="DJ6:DR6" si="12">IF(DJ7="",NA(),DJ7)</f>
        <v>15.1</v>
      </c>
      <c r="DK6" s="21">
        <f t="shared" si="12"/>
        <v>19.57</v>
      </c>
      <c r="DL6" s="21">
        <f t="shared" si="12"/>
        <v>24.47</v>
      </c>
      <c r="DM6" s="21">
        <f t="shared" si="12"/>
        <v>28.78</v>
      </c>
      <c r="DN6" s="21">
        <f t="shared" si="12"/>
        <v>15.74</v>
      </c>
      <c r="DO6" s="21">
        <f t="shared" si="12"/>
        <v>21.02</v>
      </c>
      <c r="DP6" s="21">
        <f t="shared" si="12"/>
        <v>24.31</v>
      </c>
      <c r="DQ6" s="21">
        <f t="shared" si="12"/>
        <v>26.92</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2024</v>
      </c>
      <c r="C7" s="23">
        <v>152269</v>
      </c>
      <c r="D7" s="23">
        <v>46</v>
      </c>
      <c r="E7" s="23">
        <v>18</v>
      </c>
      <c r="F7" s="23">
        <v>0</v>
      </c>
      <c r="G7" s="23">
        <v>0</v>
      </c>
      <c r="H7" s="23" t="s">
        <v>96</v>
      </c>
      <c r="I7" s="23" t="s">
        <v>97</v>
      </c>
      <c r="J7" s="23" t="s">
        <v>98</v>
      </c>
      <c r="K7" s="23" t="s">
        <v>99</v>
      </c>
      <c r="L7" s="23" t="s">
        <v>100</v>
      </c>
      <c r="M7" s="23" t="s">
        <v>101</v>
      </c>
      <c r="N7" s="24" t="s">
        <v>102</v>
      </c>
      <c r="O7" s="24">
        <v>34.450000000000003</v>
      </c>
      <c r="P7" s="24">
        <v>3.47</v>
      </c>
      <c r="Q7" s="24">
        <v>100</v>
      </c>
      <c r="R7" s="24">
        <v>3845</v>
      </c>
      <c r="S7" s="24">
        <v>52376</v>
      </c>
      <c r="T7" s="24">
        <v>584.54999999999995</v>
      </c>
      <c r="U7" s="24">
        <v>89.6</v>
      </c>
      <c r="V7" s="24">
        <v>1803</v>
      </c>
      <c r="W7" s="24">
        <v>3.69</v>
      </c>
      <c r="X7" s="24">
        <v>488.62</v>
      </c>
      <c r="Y7" s="24">
        <v>100.88</v>
      </c>
      <c r="Z7" s="24">
        <v>105.1</v>
      </c>
      <c r="AA7" s="24">
        <v>100</v>
      </c>
      <c r="AB7" s="24">
        <v>100</v>
      </c>
      <c r="AC7" s="24">
        <v>101.54</v>
      </c>
      <c r="AD7" s="24">
        <v>99.03</v>
      </c>
      <c r="AE7" s="24">
        <v>100.41</v>
      </c>
      <c r="AF7" s="24">
        <v>100.17</v>
      </c>
      <c r="AG7" s="24">
        <v>96.95</v>
      </c>
      <c r="AH7" s="24">
        <v>99.24</v>
      </c>
      <c r="AI7" s="24">
        <v>100.06</v>
      </c>
      <c r="AJ7" s="24">
        <v>0</v>
      </c>
      <c r="AK7" s="24">
        <v>0</v>
      </c>
      <c r="AL7" s="24">
        <v>0</v>
      </c>
      <c r="AM7" s="24">
        <v>0</v>
      </c>
      <c r="AN7" s="24">
        <v>0</v>
      </c>
      <c r="AO7" s="24">
        <v>74.239999999999995</v>
      </c>
      <c r="AP7" s="24">
        <v>83.92</v>
      </c>
      <c r="AQ7" s="24">
        <v>89.31</v>
      </c>
      <c r="AR7" s="24">
        <v>91.33</v>
      </c>
      <c r="AS7" s="24">
        <v>89.91</v>
      </c>
      <c r="AT7" s="24">
        <v>84.61</v>
      </c>
      <c r="AU7" s="24">
        <v>113.27</v>
      </c>
      <c r="AV7" s="24">
        <v>142.81</v>
      </c>
      <c r="AW7" s="24">
        <v>155.76</v>
      </c>
      <c r="AX7" s="24">
        <v>151.5</v>
      </c>
      <c r="AY7" s="24">
        <v>157.19</v>
      </c>
      <c r="AZ7" s="24">
        <v>100.47</v>
      </c>
      <c r="BA7" s="24">
        <v>122.71</v>
      </c>
      <c r="BB7" s="24">
        <v>138.19999999999999</v>
      </c>
      <c r="BC7" s="24">
        <v>126.97</v>
      </c>
      <c r="BD7" s="24">
        <v>103.61</v>
      </c>
      <c r="BE7" s="24">
        <v>106.63</v>
      </c>
      <c r="BF7" s="24">
        <v>1917.1</v>
      </c>
      <c r="BG7" s="24">
        <v>1814.09</v>
      </c>
      <c r="BH7" s="24">
        <v>1813.56</v>
      </c>
      <c r="BI7" s="24">
        <v>1745.25</v>
      </c>
      <c r="BJ7" s="24">
        <v>1730.15</v>
      </c>
      <c r="BK7" s="24">
        <v>294.27</v>
      </c>
      <c r="BL7" s="24">
        <v>294.08999999999997</v>
      </c>
      <c r="BM7" s="24">
        <v>294.08999999999997</v>
      </c>
      <c r="BN7" s="24">
        <v>338.47</v>
      </c>
      <c r="BO7" s="24">
        <v>368.83</v>
      </c>
      <c r="BP7" s="24">
        <v>386.06</v>
      </c>
      <c r="BQ7" s="24">
        <v>41.93</v>
      </c>
      <c r="BR7" s="24">
        <v>39.369999999999997</v>
      </c>
      <c r="BS7" s="24">
        <v>39.78</v>
      </c>
      <c r="BT7" s="24">
        <v>40.74</v>
      </c>
      <c r="BU7" s="24">
        <v>37.43</v>
      </c>
      <c r="BV7" s="24">
        <v>60.59</v>
      </c>
      <c r="BW7" s="24">
        <v>60</v>
      </c>
      <c r="BX7" s="24">
        <v>59.01</v>
      </c>
      <c r="BY7" s="24">
        <v>56.06</v>
      </c>
      <c r="BZ7" s="24">
        <v>53.25</v>
      </c>
      <c r="CA7" s="24">
        <v>51.14</v>
      </c>
      <c r="CB7" s="24">
        <v>338.62</v>
      </c>
      <c r="CC7" s="24">
        <v>359.87</v>
      </c>
      <c r="CD7" s="24">
        <v>354.6</v>
      </c>
      <c r="CE7" s="24">
        <v>343.85</v>
      </c>
      <c r="CF7" s="24">
        <v>377.05</v>
      </c>
      <c r="CG7" s="24">
        <v>280.23</v>
      </c>
      <c r="CH7" s="24">
        <v>282.70999999999998</v>
      </c>
      <c r="CI7" s="24">
        <v>291.82</v>
      </c>
      <c r="CJ7" s="24">
        <v>304.36</v>
      </c>
      <c r="CK7" s="24">
        <v>325.45</v>
      </c>
      <c r="CL7" s="24">
        <v>329.31</v>
      </c>
      <c r="CM7" s="24">
        <v>46.48</v>
      </c>
      <c r="CN7" s="24">
        <v>52.54</v>
      </c>
      <c r="CO7" s="24">
        <v>46.77</v>
      </c>
      <c r="CP7" s="24">
        <v>46.46</v>
      </c>
      <c r="CQ7" s="24">
        <v>44.67</v>
      </c>
      <c r="CR7" s="24">
        <v>58.19</v>
      </c>
      <c r="CS7" s="24">
        <v>56.52</v>
      </c>
      <c r="CT7" s="24">
        <v>88.45</v>
      </c>
      <c r="CU7" s="24">
        <v>54.08</v>
      </c>
      <c r="CV7" s="24">
        <v>52.59</v>
      </c>
      <c r="CW7" s="24">
        <v>54.37</v>
      </c>
      <c r="CX7" s="24">
        <v>100</v>
      </c>
      <c r="CY7" s="24">
        <v>100</v>
      </c>
      <c r="CZ7" s="24">
        <v>100</v>
      </c>
      <c r="DA7" s="24">
        <v>100</v>
      </c>
      <c r="DB7" s="24">
        <v>100</v>
      </c>
      <c r="DC7" s="24">
        <v>87.8</v>
      </c>
      <c r="DD7" s="24">
        <v>88.43</v>
      </c>
      <c r="DE7" s="24">
        <v>90.34</v>
      </c>
      <c r="DF7" s="24">
        <v>90.57</v>
      </c>
      <c r="DG7" s="24">
        <v>87.02</v>
      </c>
      <c r="DH7" s="24">
        <v>84.89</v>
      </c>
      <c r="DI7" s="24">
        <v>10.119999999999999</v>
      </c>
      <c r="DJ7" s="24">
        <v>15.1</v>
      </c>
      <c r="DK7" s="24">
        <v>19.57</v>
      </c>
      <c r="DL7" s="24">
        <v>24.47</v>
      </c>
      <c r="DM7" s="24">
        <v>28.78</v>
      </c>
      <c r="DN7" s="24">
        <v>15.74</v>
      </c>
      <c r="DO7" s="24">
        <v>21.02</v>
      </c>
      <c r="DP7" s="24">
        <v>24.31</v>
      </c>
      <c r="DQ7" s="24">
        <v>26.92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新潟県</cp:lastModifiedBy>
  <cp:lastPrinted>2026-02-20T04:13:59Z</cp:lastPrinted>
  <dcterms:modified xsi:type="dcterms:W3CDTF">2026-02-26T01:43:12Z</dcterms:modified>
</cp:coreProperties>
</file>