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9南魚沼市△26日（木）正午まで\"/>
    </mc:Choice>
  </mc:AlternateContent>
  <xr:revisionPtr revIDLastSave="0" documentId="13_ncr:1_{6CC45911-0998-42D5-B485-AF2E6DD13A99}" xr6:coauthVersionLast="47" xr6:coauthVersionMax="47" xr10:uidLastSave="{00000000-0000-0000-0000-000000000000}"/>
  <workbookProtection workbookAlgorithmName="SHA-512" workbookHashValue="H9SLr+ws38J50nW4mPxfuCKWkpku5n9mUvMsrSXzOcmRtpxd8Kg0aXAb4zwxC3l5+Lk/nzDl42KJNLT7MYs/Bg==" workbookSaltValue="Gu0z7FL/XAl0nBLFmTZUgQ=="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AL10" i="4"/>
  <c r="I10" i="4"/>
  <c r="AL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<sst xmlns="http://schemas.openxmlformats.org/spreadsheetml/2006/main" count="253" uniqueCount="116">
  <si>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</si>
  <si>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</si>
  <si>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</si>
  <si>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</si>
  <si>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</si>
  <si>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</si>
  <si>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</si>
  <si>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</si>
  <si>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</si>
  <si>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</si>
  <si>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</si>
  <si>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</si>
  <si>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</si>
  <si>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</si>
  <si>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</si>
  <si>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</si>
  <si>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</si>
  <si>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</si>
  <si>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</si>
  <si>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</si>
  <si>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</si>
  <si>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</si>
  <si>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</si>
  <si>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</si>
  <si>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</si>
  <si>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</si>
  <si>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</si>
  <si>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</si>
  <si>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</si>
  <si>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</si>
  <si>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</si>
  <si>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</si>
  <si>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</si>
  <si>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</si>
  <si>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</si>
  <si>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</si>
  <si>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</si>
  <si>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</si>
  <si>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</si>
  <si>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</si>
  <si>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</si>
  <si>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</si>
  <si>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</si>
  <si>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</si>
  <si>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</si>
  <si>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</si>
  <si>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</si>
  <si>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</si>
  <si>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</si>
  <si>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</si>
  <si>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</si>
  <si>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</si>
  <si>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</si>
  <si>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</si>
  <si>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</si>
  <si>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</si>
  <si>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</si>
  <si>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</si>
  <si>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</si>
  <si>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</si>
  <si>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</si>
  <si>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</si>
  <si>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</si>
  <si>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</si>
  <si>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</si>
  <si>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</si>
  <si>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</si>
  <si>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</si>
  <si>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</si>
  <si>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</si>
  <si>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</si>
  <si>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</si>
  <si>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</si>
  <si>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</si>
  <si>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</si>
  <si>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</si>
  <si>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</si>
  <si>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</si>
  <si>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</si>
  <si>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</si>
  <si>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</si>
  <si>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</si>
  <si>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</si>
  <si>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</si>
  <si>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</si>
  <si>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</si>
  <si>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</si>
  <si>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</si>
  <si>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</si>
  <si>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</si>
  <si>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</si>
  <si>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</si>
  <si>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</si>
  <si>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</si>
  <si>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</si>
  <si>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</si>
  <si>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南魚沼市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</si>
  <si>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</si>
  <si>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</si>
  <si>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</si>
  <si>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</si>
  <si>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</si>
  <si>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</si>
  <si>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</si>
  <si>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</si>
  <si>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</si>
  <si>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</si>
  <si>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</si>
  <si>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</si>
  <si>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</si>
  <si>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</si>
  <si>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</si>
  <si>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</si>
  <si>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個別排水処理事業での浄化槽整備は、平成14年度から整備が始まり古いもので設置から22年程度が経過している。浄化槽本体の耐用年数は28年であることから、今後数年は浄化槽本体について更新等は不要であり、ブロワー交換等の維持管理が主になると想定している。</t>
    <phoneticPr fontId="4"/>
  </si>
  <si>
    <t>　経常収支比率は100％を達成しているものの、経費回収率が34.73％と低い。使用料単価を下水道事業や農業集落排水事業と統一していること、また、浄化槽ブロワーの電気代相当額減免を行っていることもあり、使用料収入では汚水処理費（主に保守管理委託料）の半分程度しか賄えていない。さらに個別排水処理事業で整備した地区が下水道区域や農業集落排水区域に比べ少人数世帯が多く使用水量が少ないため汚水処理原価も高くなっており、これは、類似団体と比べてもその傾向が一層強いことがわかる。
　累積欠損金比率は0％であるが、人口減少に伴う使用料収入の減少傾向や物価高騰等に伴う維持管理費の増加傾向に今後も注意が必要である。
　流動比率は赤字事業の補填のために一般会計繰入金（基準外）を分配する処理を行ったことにより、高い数値を示している。
　施設利用率について、市が設置した浄化槽は建物の延べ床面積に応じて5人槽から50人槽であるところ、5人未満の世帯であっても5人槽の設置となること、また、人口減少（世帯人員の減少）に伴い施設が過大スペックとなっていることが率が低くなっている要因である。
　企業債残高対事業規模比率については、今後、浄化槽の新規設置は特定地域生活排水処理事業により実施するため企業債の新規借入を行わず、企業債残高は減少していくため比率は下がっていく見込みである。
　水洗化率は100％であり整備・接続は完了しているが、施設利用率は34.65％と低い状況である。今後も人口減少によりこの傾向が続くと予想される。</t>
    <rPh sb="470" eb="471">
      <t>リツ</t>
    </rPh>
    <rPh sb="472" eb="473">
      <t>ヒク</t>
    </rPh>
    <phoneticPr fontId="4"/>
  </si>
  <si>
    <t>　当該事業は市民生活の根幹にかかわる社会インフラであり高額な投資を要するが、下水道事業や農業集落排水事業との公平性の観点からも使用料金の値上げは困難である。そのため汚水処理原価が高く、経費回収率が低い傾向は今後も続くものと思われる。
　当該事業においては必ずしも経営面で健全であるとはいえないが、効率的な維持管理に努め、経費節減を図っていかなければならない。
　人材確保については、3～5年で人事異動があり、公営企業に精通した職員確保が困難な状況であるため、事務マニュアルの整備や、各種研修等を通じて対応していく。
　なお、経営戦略は前回改定を行った令和2年度から5年目を迎えたため、令和6年度に改定を行った。今後の厳しい経営環境に対応し安定的に事業を継続していくため、「経営基盤の強化」「老朽化対策の推進」「危機管理体制の強化」を経営の基本方針として取り組んでいくこととしている。また、改定経営戦略では令和11年度を目途に料金改定を行うこととしており、人口減少に伴う料金収入減や、近年の物価高騰等の影響を見込んだ料金改定を検討することと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</si>
</sst>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FD-4A59-92B5-9A9864A4044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FD-4A59-92B5-9A9864A4044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39.18</c:v>
                </c:pt>
                <c:pt idx="1">
                  <c:v>51.25</c:v>
                </c:pt>
                <c:pt idx="2">
                  <c:v>37.619999999999997</c:v>
                </c:pt>
                <c:pt idx="3">
                  <c:v>34.65</c:v>
                </c:pt>
                <c:pt idx="4">
                  <c:v>34.65</c:v>
                </c:pt>
              </c:numCache>
            </c:numRef>
          </c:val>
          <c:extLst>
            <c:ext xmlns:c16="http://schemas.microsoft.com/office/drawing/2014/chart" uri="{C3380CC4-5D6E-409C-BE32-E72D297353CC}">
              <c16:uniqueId val="{00000000-25C6-4167-9E28-5AB406E05E7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25C6-4167-9E28-5AB406E05E7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3C7-47CE-A622-AEC5A398E2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23C7-47CE-A622-AEC5A398E2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104.23</c:v>
                </c:pt>
                <c:pt idx="1">
                  <c:v>100.44</c:v>
                </c:pt>
                <c:pt idx="2">
                  <c:v>100</c:v>
                </c:pt>
                <c:pt idx="3">
                  <c:v>100</c:v>
                </c:pt>
                <c:pt idx="4">
                  <c:v>107.76</c:v>
                </c:pt>
              </c:numCache>
            </c:numRef>
          </c:val>
          <c:extLst>
            <c:ext xmlns:c16="http://schemas.microsoft.com/office/drawing/2014/chart" uri="{C3380CC4-5D6E-409C-BE32-E72D297353CC}">
              <c16:uniqueId val="{00000000-AA67-47C1-AB97-4279F2A2B0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AA67-47C1-AB97-4279F2A2B0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9.0399999999999991</c:v>
                </c:pt>
                <c:pt idx="1">
                  <c:v>13.55</c:v>
                </c:pt>
                <c:pt idx="2">
                  <c:v>18.059999999999999</c:v>
                </c:pt>
                <c:pt idx="3">
                  <c:v>22.52</c:v>
                </c:pt>
                <c:pt idx="4">
                  <c:v>27.02</c:v>
                </c:pt>
              </c:numCache>
            </c:numRef>
          </c:val>
          <c:extLst>
            <c:ext xmlns:c16="http://schemas.microsoft.com/office/drawing/2014/chart" uri="{C3380CC4-5D6E-409C-BE32-E72D297353CC}">
              <c16:uniqueId val="{00000000-B8BD-4BE8-ABB9-C7C55E7825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B8BD-4BE8-ABB9-C7C55E7825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15-4DD4-A01A-E3900C2100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815-4DD4-A01A-E3900C2100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35-4807-A722-DFC135FF9F3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4E35-4807-A722-DFC135FF9F3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197.92</c:v>
                </c:pt>
                <c:pt idx="1">
                  <c:v>252.72</c:v>
                </c:pt>
                <c:pt idx="2">
                  <c:v>296.32</c:v>
                </c:pt>
                <c:pt idx="3">
                  <c:v>358.59</c:v>
                </c:pt>
                <c:pt idx="4">
                  <c:v>411.38</c:v>
                </c:pt>
              </c:numCache>
            </c:numRef>
          </c:val>
          <c:extLst>
            <c:ext xmlns:c16="http://schemas.microsoft.com/office/drawing/2014/chart" uri="{C3380CC4-5D6E-409C-BE32-E72D297353CC}">
              <c16:uniqueId val="{00000000-CBDE-4736-BBB0-0E8D39F114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CBDE-4736-BBB0-0E8D39F114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1031.93</c:v>
                </c:pt>
                <c:pt idx="1">
                  <c:v>917.92</c:v>
                </c:pt>
                <c:pt idx="2">
                  <c:v>918.38</c:v>
                </c:pt>
                <c:pt idx="3">
                  <c:v>968.96</c:v>
                </c:pt>
                <c:pt idx="4">
                  <c:v>844.28</c:v>
                </c:pt>
              </c:numCache>
            </c:numRef>
          </c:val>
          <c:extLst>
            <c:ext xmlns:c16="http://schemas.microsoft.com/office/drawing/2014/chart" uri="{C3380CC4-5D6E-409C-BE32-E72D297353CC}">
              <c16:uniqueId val="{00000000-53AD-4C02-892C-DBFBC2E295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53AD-4C02-892C-DBFBC2E295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38.53</c:v>
                </c:pt>
                <c:pt idx="1">
                  <c:v>39.049999999999997</c:v>
                </c:pt>
                <c:pt idx="2">
                  <c:v>36.94</c:v>
                </c:pt>
                <c:pt idx="3">
                  <c:v>33.31</c:v>
                </c:pt>
                <c:pt idx="4">
                  <c:v>34.729999999999997</c:v>
                </c:pt>
              </c:numCache>
            </c:numRef>
          </c:val>
          <c:extLst>
            <c:ext xmlns:c16="http://schemas.microsoft.com/office/drawing/2014/chart" uri="{C3380CC4-5D6E-409C-BE32-E72D297353CC}">
              <c16:uniqueId val="{00000000-6CB6-46E8-9F30-6ECF14EFE3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6CB6-46E8-9F30-6ECF14EFE3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366.69</c:v>
                </c:pt>
                <c:pt idx="1">
                  <c:v>356.67</c:v>
                </c:pt>
                <c:pt idx="2">
                  <c:v>378.17</c:v>
                </c:pt>
                <c:pt idx="3">
                  <c:v>399.15</c:v>
                </c:pt>
                <c:pt idx="4">
                  <c:v>405</c:v>
                </c:pt>
              </c:numCache>
            </c:numRef>
          </c:val>
          <c:extLst>
            <c:ext xmlns:c16="http://schemas.microsoft.com/office/drawing/2014/chart" uri="{C3380CC4-5D6E-409C-BE32-E72D297353CC}">
              <c16:uniqueId val="{00000000-9DBA-424D-8481-FB1B7CAF149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9DBA-424D-8481-FB1B7CAF149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52"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新潟県　南魚沼市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個別排水処理</v>
      </c>
      <c r="Q8" s="76"/>
      <c r="R8" s="76"/>
      <c r="S8" s="76"/>
      <c r="T8" s="76"/>
      <c r="U8" s="76"/>
      <c r="V8" s="76"/>
      <c r="W8" s="76" t="str">
        <f>データ!L6</f>
        <v>L2</v>
      </c>
      <c r="X8" s="76"/>
      <c r="Y8" s="76"/>
      <c r="Z8" s="76"/>
      <c r="AA8" s="76"/>
      <c r="AB8" s="76"/>
      <c r="AC8" s="76"/>
      <c r="AD8" s="77" t="str">
        <f>データ!$M$6</f>
        <v>非設置</v>
      </c>
      <c r="AE8" s="77"/>
      <c r="AF8" s="77"/>
      <c r="AG8" s="77"/>
      <c r="AH8" s="77"/>
      <c r="AI8" s="77"/>
      <c r="AJ8" s="77"/>
      <c r="AK8" s="3"/>
      <c r="AL8" s="50">
        <f>データ!S6</f>
        <v>52376</v>
      </c>
      <c r="AM8" s="50"/>
      <c r="AN8" s="50"/>
      <c r="AO8" s="50"/>
      <c r="AP8" s="50"/>
      <c r="AQ8" s="50"/>
      <c r="AR8" s="50"/>
      <c r="AS8" s="50"/>
      <c r="AT8" s="51">
        <f>データ!T6</f>
        <v>584.54999999999995</v>
      </c>
      <c r="AU8" s="51"/>
      <c r="AV8" s="51"/>
      <c r="AW8" s="51"/>
      <c r="AX8" s="51"/>
      <c r="AY8" s="51"/>
      <c r="AZ8" s="51"/>
      <c r="BA8" s="51"/>
      <c r="BB8" s="51">
        <f>データ!U6</f>
        <v>89.6</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71.62</v>
      </c>
      <c r="J10" s="51"/>
      <c r="K10" s="51"/>
      <c r="L10" s="51"/>
      <c r="M10" s="51"/>
      <c r="N10" s="51"/>
      <c r="O10" s="51"/>
      <c r="P10" s="51">
        <f>データ!P6</f>
        <v>0.28000000000000003</v>
      </c>
      <c r="Q10" s="51"/>
      <c r="R10" s="51"/>
      <c r="S10" s="51"/>
      <c r="T10" s="51"/>
      <c r="U10" s="51"/>
      <c r="V10" s="51"/>
      <c r="W10" s="51">
        <f>データ!Q6</f>
        <v>100</v>
      </c>
      <c r="X10" s="51"/>
      <c r="Y10" s="51"/>
      <c r="Z10" s="51"/>
      <c r="AA10" s="51"/>
      <c r="AB10" s="51"/>
      <c r="AC10" s="51"/>
      <c r="AD10" s="50">
        <f>データ!R6</f>
        <v>3845</v>
      </c>
      <c r="AE10" s="50"/>
      <c r="AF10" s="50"/>
      <c r="AG10" s="50"/>
      <c r="AH10" s="50"/>
      <c r="AI10" s="50"/>
      <c r="AJ10" s="50"/>
      <c r="AK10" s="2"/>
      <c r="AL10" s="50">
        <f>データ!V6</f>
        <v>147</v>
      </c>
      <c r="AM10" s="50"/>
      <c r="AN10" s="50"/>
      <c r="AO10" s="50"/>
      <c r="AP10" s="50"/>
      <c r="AQ10" s="50"/>
      <c r="AR10" s="50"/>
      <c r="AS10" s="50"/>
      <c r="AT10" s="51">
        <f>データ!W6</f>
        <v>0.09</v>
      </c>
      <c r="AU10" s="51"/>
      <c r="AV10" s="51"/>
      <c r="AW10" s="51"/>
      <c r="AX10" s="51"/>
      <c r="AY10" s="51"/>
      <c r="AZ10" s="51"/>
      <c r="BA10" s="51"/>
      <c r="BB10" s="51">
        <f>データ!X6</f>
        <v>1633.33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woy4juBpp5heUYylpRIaDqBbOJECm8mkIPpBJRBOX4ecz85Taqa/2GIo/RaU7EjnHiXpqmMuRtbHohqYQKolBw==" saltValue="MS3cJmGDLOB4QPAT2mDA6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152269</v>
      </c>
      <c r="D6" s="19">
        <f t="shared" si="3"/>
        <v>46</v>
      </c>
      <c r="E6" s="19">
        <f t="shared" si="3"/>
        <v>18</v>
      </c>
      <c r="F6" s="19">
        <f t="shared" si="3"/>
        <v>1</v>
      </c>
      <c r="G6" s="19">
        <f t="shared" si="3"/>
        <v>0</v>
      </c>
      <c r="H6" s="19" t="str">
        <f t="shared" si="3"/>
        <v>新潟県　南魚沼市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71.62</v>
      </c>
      <c r="P6" s="20">
        <f t="shared" si="3"/>
        <v>0.28000000000000003</v>
      </c>
      <c r="Q6" s="20">
        <f t="shared" si="3"/>
        <v>100</v>
      </c>
      <c r="R6" s="20">
        <f t="shared" si="3"/>
        <v>3845</v>
      </c>
      <c r="S6" s="20">
        <f t="shared" si="3"/>
        <v>52376</v>
      </c>
      <c r="T6" s="20">
        <f t="shared" si="3"/>
        <v>584.54999999999995</v>
      </c>
      <c r="U6" s="20">
        <f t="shared" si="3"/>
        <v>89.6</v>
      </c>
      <c r="V6" s="20">
        <f t="shared" si="3"/>
        <v>147</v>
      </c>
      <c r="W6" s="20">
        <f t="shared" si="3"/>
        <v>0.09</v>
      </c>
      <c r="X6" s="20">
        <f t="shared" si="3"/>
        <v>1633.33</v>
      </c>
      <c r="Y6" s="21">
        <f>IF(Y7="",NA(),Y7)</f>
        <v>104.23</v>
      </c>
      <c r="Z6" s="21">
        <f t="shared" ref="Z6:AH6" si="4">IF(Z7="",NA(),Z7)</f>
        <v>100.44</v>
      </c>
      <c r="AA6" s="21">
        <f t="shared" si="4"/>
        <v>100</v>
      </c>
      <c r="AB6" s="21">
        <f t="shared" si="4"/>
        <v>100</v>
      </c>
      <c r="AC6" s="21">
        <f t="shared" si="4"/>
        <v>107.76</v>
      </c>
      <c r="AD6" s="21">
        <f t="shared" si="4"/>
        <v>96.14</v>
      </c>
      <c r="AE6" s="21">
        <f t="shared" si="4"/>
        <v>95.6</v>
      </c>
      <c r="AF6" s="21">
        <f t="shared" si="4"/>
        <v>93.57</v>
      </c>
      <c r="AG6" s="21">
        <f t="shared" si="4"/>
        <v>96.48</v>
      </c>
      <c r="AH6" s="21">
        <f t="shared" si="4"/>
        <v>100.84</v>
      </c>
      <c r="AI6" s="20" t="str">
        <f>IF(AI7="","",IF(AI7="-","【-】","【"&amp;SUBSTITUTE(TEXT(AI7,"#,##0.00"),"-","△")&amp;"】"))</f>
        <v>【100.11】</v>
      </c>
      <c r="AJ6" s="20">
        <f>IF(AJ7="",NA(),AJ7)</f>
        <v>0</v>
      </c>
      <c r="AK6" s="20">
        <f t="shared" ref="AK6:AS6" si="5">IF(AK7="",NA(),AK7)</f>
        <v>0</v>
      </c>
      <c r="AL6" s="20">
        <f t="shared" si="5"/>
        <v>0</v>
      </c>
      <c r="AM6" s="20">
        <f t="shared" si="5"/>
        <v>0</v>
      </c>
      <c r="AN6" s="20">
        <f t="shared" si="5"/>
        <v>0</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197.92</v>
      </c>
      <c r="AV6" s="21">
        <f t="shared" ref="AV6:BD6" si="6">IF(AV7="",NA(),AV7)</f>
        <v>252.72</v>
      </c>
      <c r="AW6" s="21">
        <f t="shared" si="6"/>
        <v>296.32</v>
      </c>
      <c r="AX6" s="21">
        <f t="shared" si="6"/>
        <v>358.59</v>
      </c>
      <c r="AY6" s="21">
        <f t="shared" si="6"/>
        <v>411.38</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1031.93</v>
      </c>
      <c r="BG6" s="21">
        <f t="shared" ref="BG6:BO6" si="7">IF(BG7="",NA(),BG7)</f>
        <v>917.92</v>
      </c>
      <c r="BH6" s="21">
        <f t="shared" si="7"/>
        <v>918.38</v>
      </c>
      <c r="BI6" s="21">
        <f t="shared" si="7"/>
        <v>968.96</v>
      </c>
      <c r="BJ6" s="21">
        <f t="shared" si="7"/>
        <v>844.28</v>
      </c>
      <c r="BK6" s="21">
        <f t="shared" si="7"/>
        <v>782.91</v>
      </c>
      <c r="BL6" s="21">
        <f t="shared" si="7"/>
        <v>783.21</v>
      </c>
      <c r="BM6" s="21">
        <f t="shared" si="7"/>
        <v>902.04</v>
      </c>
      <c r="BN6" s="21">
        <f t="shared" si="7"/>
        <v>992.16</v>
      </c>
      <c r="BO6" s="21">
        <f t="shared" si="7"/>
        <v>950.64</v>
      </c>
      <c r="BP6" s="20" t="str">
        <f>IF(BP7="","",IF(BP7="-","【-】","【"&amp;SUBSTITUTE(TEXT(BP7,"#,##0.00"),"-","△")&amp;"】"))</f>
        <v>【876.32】</v>
      </c>
      <c r="BQ6" s="21">
        <f>IF(BQ7="",NA(),BQ7)</f>
        <v>38.53</v>
      </c>
      <c r="BR6" s="21">
        <f t="shared" ref="BR6:BZ6" si="8">IF(BR7="",NA(),BR7)</f>
        <v>39.049999999999997</v>
      </c>
      <c r="BS6" s="21">
        <f t="shared" si="8"/>
        <v>36.94</v>
      </c>
      <c r="BT6" s="21">
        <f t="shared" si="8"/>
        <v>33.31</v>
      </c>
      <c r="BU6" s="21">
        <f t="shared" si="8"/>
        <v>34.729999999999997</v>
      </c>
      <c r="BV6" s="21">
        <f t="shared" si="8"/>
        <v>49.38</v>
      </c>
      <c r="BW6" s="21">
        <f t="shared" si="8"/>
        <v>48.53</v>
      </c>
      <c r="BX6" s="21">
        <f t="shared" si="8"/>
        <v>46.11</v>
      </c>
      <c r="BY6" s="21">
        <f t="shared" si="8"/>
        <v>45.55</v>
      </c>
      <c r="BZ6" s="21">
        <f t="shared" si="8"/>
        <v>38.549999999999997</v>
      </c>
      <c r="CA6" s="20" t="str">
        <f>IF(CA7="","",IF(CA7="-","【-】","【"&amp;SUBSTITUTE(TEXT(CA7,"#,##0.00"),"-","△")&amp;"】"))</f>
        <v>【39.48】</v>
      </c>
      <c r="CB6" s="21">
        <f>IF(CB7="",NA(),CB7)</f>
        <v>366.69</v>
      </c>
      <c r="CC6" s="21">
        <f t="shared" ref="CC6:CK6" si="9">IF(CC7="",NA(),CC7)</f>
        <v>356.67</v>
      </c>
      <c r="CD6" s="21">
        <f t="shared" si="9"/>
        <v>378.17</v>
      </c>
      <c r="CE6" s="21">
        <f t="shared" si="9"/>
        <v>399.15</v>
      </c>
      <c r="CF6" s="21">
        <f t="shared" si="9"/>
        <v>405</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39.18</v>
      </c>
      <c r="CN6" s="21">
        <f t="shared" ref="CN6:CV6" si="10">IF(CN7="",NA(),CN7)</f>
        <v>51.25</v>
      </c>
      <c r="CO6" s="21">
        <f t="shared" si="10"/>
        <v>37.619999999999997</v>
      </c>
      <c r="CP6" s="21">
        <f t="shared" si="10"/>
        <v>34.65</v>
      </c>
      <c r="CQ6" s="21">
        <f t="shared" si="10"/>
        <v>34.65</v>
      </c>
      <c r="CR6" s="21">
        <f t="shared" si="10"/>
        <v>46.36</v>
      </c>
      <c r="CS6" s="21">
        <f t="shared" si="10"/>
        <v>46.45</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82.98</v>
      </c>
      <c r="DG6" s="21">
        <f t="shared" si="11"/>
        <v>82.9</v>
      </c>
      <c r="DH6" s="20" t="str">
        <f>IF(DH7="","",IF(DH7="-","【-】","【"&amp;SUBSTITUTE(TEXT(DH7,"#,##0.00"),"-","△")&amp;"】"))</f>
        <v>【82.62】</v>
      </c>
      <c r="DI6" s="21">
        <f>IF(DI7="",NA(),DI7)</f>
        <v>9.0399999999999991</v>
      </c>
      <c r="DJ6" s="21">
        <f t="shared" ref="DJ6:DR6" si="12">IF(DJ7="",NA(),DJ7)</f>
        <v>13.55</v>
      </c>
      <c r="DK6" s="21">
        <f t="shared" si="12"/>
        <v>18.059999999999999</v>
      </c>
      <c r="DL6" s="21">
        <f t="shared" si="12"/>
        <v>22.52</v>
      </c>
      <c r="DM6" s="21">
        <f t="shared" si="12"/>
        <v>27.02</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152269</v>
      </c>
      <c r="D7" s="23">
        <v>46</v>
      </c>
      <c r="E7" s="23">
        <v>18</v>
      </c>
      <c r="F7" s="23">
        <v>1</v>
      </c>
      <c r="G7" s="23">
        <v>0</v>
      </c>
      <c r="H7" s="23" t="s">
        <v>96</v>
      </c>
      <c r="I7" s="23" t="s">
        <v>97</v>
      </c>
      <c r="J7" s="23" t="s">
        <v>98</v>
      </c>
      <c r="K7" s="23" t="s">
        <v>99</v>
      </c>
      <c r="L7" s="23" t="s">
        <v>100</v>
      </c>
      <c r="M7" s="23" t="s">
        <v>101</v>
      </c>
      <c r="N7" s="24" t="s">
        <v>102</v>
      </c>
      <c r="O7" s="24">
        <v>71.62</v>
      </c>
      <c r="P7" s="24">
        <v>0.28000000000000003</v>
      </c>
      <c r="Q7" s="24">
        <v>100</v>
      </c>
      <c r="R7" s="24">
        <v>3845</v>
      </c>
      <c r="S7" s="24">
        <v>52376</v>
      </c>
      <c r="T7" s="24">
        <v>584.54999999999995</v>
      </c>
      <c r="U7" s="24">
        <v>89.6</v>
      </c>
      <c r="V7" s="24">
        <v>147</v>
      </c>
      <c r="W7" s="24">
        <v>0.09</v>
      </c>
      <c r="X7" s="24">
        <v>1633.33</v>
      </c>
      <c r="Y7" s="24">
        <v>104.23</v>
      </c>
      <c r="Z7" s="24">
        <v>100.44</v>
      </c>
      <c r="AA7" s="24">
        <v>100</v>
      </c>
      <c r="AB7" s="24">
        <v>100</v>
      </c>
      <c r="AC7" s="24">
        <v>107.76</v>
      </c>
      <c r="AD7" s="24">
        <v>96.14</v>
      </c>
      <c r="AE7" s="24">
        <v>95.6</v>
      </c>
      <c r="AF7" s="24">
        <v>93.57</v>
      </c>
      <c r="AG7" s="24">
        <v>96.48</v>
      </c>
      <c r="AH7" s="24">
        <v>100.84</v>
      </c>
      <c r="AI7" s="24">
        <v>100.11</v>
      </c>
      <c r="AJ7" s="24">
        <v>0</v>
      </c>
      <c r="AK7" s="24">
        <v>0</v>
      </c>
      <c r="AL7" s="24">
        <v>0</v>
      </c>
      <c r="AM7" s="24">
        <v>0</v>
      </c>
      <c r="AN7" s="24">
        <v>0</v>
      </c>
      <c r="AO7" s="24">
        <v>237</v>
      </c>
      <c r="AP7" s="24">
        <v>257.23</v>
      </c>
      <c r="AQ7" s="24">
        <v>293.54000000000002</v>
      </c>
      <c r="AR7" s="24">
        <v>224.6</v>
      </c>
      <c r="AS7" s="24">
        <v>135.16999999999999</v>
      </c>
      <c r="AT7" s="24">
        <v>144.34</v>
      </c>
      <c r="AU7" s="24">
        <v>197.92</v>
      </c>
      <c r="AV7" s="24">
        <v>252.72</v>
      </c>
      <c r="AW7" s="24">
        <v>296.32</v>
      </c>
      <c r="AX7" s="24">
        <v>358.59</v>
      </c>
      <c r="AY7" s="24">
        <v>411.38</v>
      </c>
      <c r="AZ7" s="24">
        <v>135.35</v>
      </c>
      <c r="BA7" s="24">
        <v>150.91999999999999</v>
      </c>
      <c r="BB7" s="24">
        <v>151.72</v>
      </c>
      <c r="BC7" s="24">
        <v>132.16</v>
      </c>
      <c r="BD7" s="24">
        <v>113.41</v>
      </c>
      <c r="BE7" s="24">
        <v>114.26</v>
      </c>
      <c r="BF7" s="24">
        <v>1031.93</v>
      </c>
      <c r="BG7" s="24">
        <v>917.92</v>
      </c>
      <c r="BH7" s="24">
        <v>918.38</v>
      </c>
      <c r="BI7" s="24">
        <v>968.96</v>
      </c>
      <c r="BJ7" s="24">
        <v>844.28</v>
      </c>
      <c r="BK7" s="24">
        <v>782.91</v>
      </c>
      <c r="BL7" s="24">
        <v>783.21</v>
      </c>
      <c r="BM7" s="24">
        <v>902.04</v>
      </c>
      <c r="BN7" s="24">
        <v>992.16</v>
      </c>
      <c r="BO7" s="24">
        <v>950.64</v>
      </c>
      <c r="BP7" s="24">
        <v>876.32</v>
      </c>
      <c r="BQ7" s="24">
        <v>38.53</v>
      </c>
      <c r="BR7" s="24">
        <v>39.049999999999997</v>
      </c>
      <c r="BS7" s="24">
        <v>36.94</v>
      </c>
      <c r="BT7" s="24">
        <v>33.31</v>
      </c>
      <c r="BU7" s="24">
        <v>34.729999999999997</v>
      </c>
      <c r="BV7" s="24">
        <v>49.38</v>
      </c>
      <c r="BW7" s="24">
        <v>48.53</v>
      </c>
      <c r="BX7" s="24">
        <v>46.11</v>
      </c>
      <c r="BY7" s="24">
        <v>45.55</v>
      </c>
      <c r="BZ7" s="24">
        <v>38.549999999999997</v>
      </c>
      <c r="CA7" s="24">
        <v>39.479999999999997</v>
      </c>
      <c r="CB7" s="24">
        <v>366.69</v>
      </c>
      <c r="CC7" s="24">
        <v>356.67</v>
      </c>
      <c r="CD7" s="24">
        <v>378.17</v>
      </c>
      <c r="CE7" s="24">
        <v>399.15</v>
      </c>
      <c r="CF7" s="24">
        <v>405</v>
      </c>
      <c r="CG7" s="24">
        <v>316.97000000000003</v>
      </c>
      <c r="CH7" s="24">
        <v>326.17</v>
      </c>
      <c r="CI7" s="24">
        <v>336.93</v>
      </c>
      <c r="CJ7" s="24">
        <v>331.17</v>
      </c>
      <c r="CK7" s="24">
        <v>391.34</v>
      </c>
      <c r="CL7" s="24">
        <v>390.09</v>
      </c>
      <c r="CM7" s="24">
        <v>39.18</v>
      </c>
      <c r="CN7" s="24">
        <v>51.25</v>
      </c>
      <c r="CO7" s="24">
        <v>37.619999999999997</v>
      </c>
      <c r="CP7" s="24">
        <v>34.65</v>
      </c>
      <c r="CQ7" s="24">
        <v>34.65</v>
      </c>
      <c r="CR7" s="24">
        <v>46.36</v>
      </c>
      <c r="CS7" s="24">
        <v>46.45</v>
      </c>
      <c r="CT7" s="24">
        <v>45.36</v>
      </c>
      <c r="CU7" s="24">
        <v>45.93</v>
      </c>
      <c r="CV7" s="24">
        <v>44.52</v>
      </c>
      <c r="CW7" s="24">
        <v>45.56</v>
      </c>
      <c r="CX7" s="24">
        <v>100</v>
      </c>
      <c r="CY7" s="24">
        <v>100</v>
      </c>
      <c r="CZ7" s="24">
        <v>100</v>
      </c>
      <c r="DA7" s="24">
        <v>100</v>
      </c>
      <c r="DB7" s="24">
        <v>100</v>
      </c>
      <c r="DC7" s="24">
        <v>83.08</v>
      </c>
      <c r="DD7" s="24">
        <v>82.61</v>
      </c>
      <c r="DE7" s="24">
        <v>82.21</v>
      </c>
      <c r="DF7" s="24">
        <v>82.98</v>
      </c>
      <c r="DG7" s="24">
        <v>82.9</v>
      </c>
      <c r="DH7" s="24">
        <v>82.62</v>
      </c>
      <c r="DI7" s="24">
        <v>9.0399999999999991</v>
      </c>
      <c r="DJ7" s="24">
        <v>13.55</v>
      </c>
      <c r="DK7" s="24">
        <v>18.059999999999999</v>
      </c>
      <c r="DL7" s="24">
        <v>22.52</v>
      </c>
      <c r="DM7" s="24">
        <v>27.02</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2026-02-20T04:34:01Z</cp:lastPrinted>
  <dcterms:modified xsi:type="dcterms:W3CDTF">2026-02-26T01:43:55Z</dcterms:modified>
</cp:coreProperties>
</file>