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T0csPxDMNVgYboh4b815fDfv8lGS9F83Uy4GxXvJc+fhqWEo0OssiVzKGENGcZhj0EJZ9zCZ6XNGLn+XIApGA==" workbookSaltValue="RCv5pI1NlEzNjp4sRSrWG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<sst xmlns="http://schemas.openxmlformats.org/spreadsheetml/2006/main" xmlns:r="http://schemas.openxmlformats.org/officeDocument/2006/relationships" count="111" uniqueCount="111">
  <si>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</si>
  <si>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</si>
  <si>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</si>
  <si>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</si>
  <si>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</si>
  <si>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</si>
  <si>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</si>
  <si>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</si>
  <si>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</si>
  <si>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</si>
  <si>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</si>
  <si>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</si>
  <si>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</si>
  <si>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</si>
  <si>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</si>
  <si>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</si>
  <si>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</si>
  <si>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</si>
  <si>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</si>
  <si>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</si>
  <si>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</si>
  <si>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</si>
  <si>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</si>
  <si>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</si>
  <si>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C3</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</si>
  <si>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</si>
  <si>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</si>
  <si>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</si>
  <si>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</si>
  <si>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</si>
  <si>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</si>
  <si>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</si>
  <si>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</si>
  <si>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</si>
  <si>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</si>
  <si>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</si>
  <si>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</si>
  <si>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</si>
  <si>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</si>
  <si>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</si>
  <si>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</si>
  <si>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</si>
  <si>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</si>
  <si>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</si>
  <si>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</si>
  <si>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</si>
  <si>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</si>
  <si>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</si>
  <si>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</si>
  <si>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</si>
  <si>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</si>
  <si>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</si>
  <si>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</si>
  <si>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</si>
  <si>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</si>
  <si>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</si>
  <si>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</si>
  <si>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</si>
  <si>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</si>
  <si>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</si>
  <si>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</si>
  <si>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</si>
  <si>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</si>
  <si>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</si>
  <si>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</si>
  <si>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</si>
  <si>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</si>
  <si>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</si>
  <si>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</si>
  <si>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</si>
  <si>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</si>
  <si>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</si>
  <si>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</si>
  <si>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</si>
  <si>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</si>
  <si>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</si>
  <si>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</si>
  <si>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</si>
  <si>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</si>
  <si>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</si>
  <si>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</si>
  <si>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</si>
  <si>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</si>
  <si>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</si>
  <si>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</si>
  <si>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</si>
  <si>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</si>
  <si>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</si>
  <si>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</si>
  <si>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</si>
  <si>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</si>
  <si>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</si>
  <si>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</si>
  <si>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</si>
  <si>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新潟県　胎内市</t>
  </si>
  <si>
    <t>法適用</t>
  </si>
  <si>
    <t>水道事業</t>
  </si>
  <si>
    <t>簡易水道事業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</si>
  <si>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</si>
  <si>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</si>
  <si>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</si>
  <si>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</si>
  <si>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</si>
  <si>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</si>
  <si>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</si>
  <si>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</si>
  <si>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</si>
  <si>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</si>
  <si>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①類似団体平均値と比べ低い状況となっているが、これは令和２年度から地方公営企業法を適用したことに伴い、減価償却費の累積計算を開始したためである。
②法定耐用年数を経過した管路は保有していない。
③漏水に伴う布設替等を実施したものであり、老朽化に伴う更新は実施していない。今後も漏水の多い箇所等を計画的に更新していくため、更なる経費削減に努め財源を確保しなければならない。</t>
  </si>
  <si>
    <t>１.単年度の収支の状況から経営は概ね維持されているが、人口減少等に伴い料金収入が減少しており、経営の厳しさは増している状況である。経費削減や料金改定の検討を行うことで、更なる経営改善が必要とされる。
 今後も「胎内市簡易水道事業経営戦略」及び「胎内市水道ビジョン」に基づき、経営の健全性を図っていく。
２.10年、20年先を見据えて計画的に更新工事ができるよう、償却資産に見合う適正な企業債利用等によって、長期的な財源を確保しなければならない。
※令和２年度より地方公営企業法を全部適用</t>
  </si>
  <si>
    <t>①収支は黒字である。料金収入は減少したものの、一般会計補助金の増加により100％以上を維持しており、類似団体平均値を上回っている。
②0％である。
③100％以上となっているが、類似団体平均値と比べ低い状況となっている。流動負債は主に建設改良費等に充てられた企業債や他会計借入金であるが、償還の原資として料金収入は見込めないため、経営改善を図る必要がある。
④類似団体平均値と比べ低い状況となっている。今後も計画的な起債により、減少に努めていく。
⑤類似団体平均値と比べ高い状況にあり、100％以上である。しかし、人口減少等により料金収入は減少傾向にある。
⑥類似団体平均値と比べ低い状況となっている。今後見込まれる大規模修繕等に向けて、更なる経費削減に努める必要がある。
⑦類似団体平均値と比べ同程度となっているが、計画時の対象人口から大きく人口減少に転じたことから、効率性の向上を図る必要がある。
⑧類似団体平均値と比べ高い状況となっているが、漏水等の影響により収益に結びつかない配水が生じていると考えられるため、今後は原因を特定し、漏水管の入替工事等の対策を講じる必要がある。</t>
    <rPh sb="10" eb="12">
      <t>リョウキン</t>
    </rPh>
    <rPh sb="12" eb="14">
      <t>シュウニュウ</t>
    </rPh>
    <rPh sb="15" eb="17">
      <t>ゲンショウ</t>
    </rPh>
    <rPh sb="31" eb="33">
      <t>ゾウカ</t>
    </rPh>
    <rPh sb="412" eb="413">
      <t>タカ</t>
    </rPh>
    <rPh sb="414" eb="416">
      <t>ジョウキョウ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</si>
</sst>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0.69</c:v>
                </c:pt>
                <c:pt idx="1">
                  <c:v>0.46</c:v>
                </c:pt>
                <c:pt idx="2">
                  <c:v>1.1399999999999999</c:v>
                </c:pt>
                <c:pt idx="3">
                  <c:v>3.e-002</c:v>
                </c:pt>
                <c:pt idx="4">
                  <c:v>1.e-002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1.1499999999999999</c:v>
                </c:pt>
                <c:pt idx="1">
                  <c:v>0.28999999999999998</c:v>
                </c:pt>
                <c:pt idx="2">
                  <c:v>0.39</c:v>
                </c:pt>
                <c:pt idx="3">
                  <c:v>0.49</c:v>
                </c:pt>
                <c:pt idx="4">
                  <c:v>0.32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50.71</c:v>
                </c:pt>
                <c:pt idx="1">
                  <c:v>47.39</c:v>
                </c:pt>
                <c:pt idx="2">
                  <c:v>47.76</c:v>
                </c:pt>
                <c:pt idx="3">
                  <c:v>45.45</c:v>
                </c:pt>
                <c:pt idx="4">
                  <c:v>42.95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48.86</c:v>
                </c:pt>
                <c:pt idx="1">
                  <c:v>49</c:v>
                </c:pt>
                <c:pt idx="2">
                  <c:v>50.07</c:v>
                </c:pt>
                <c:pt idx="3">
                  <c:v>53.4</c:v>
                </c:pt>
                <c:pt idx="4">
                  <c:v>54.69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76.5</c:v>
                </c:pt>
                <c:pt idx="1">
                  <c:v>77.59</c:v>
                </c:pt>
                <c:pt idx="2">
                  <c:v>74.31</c:v>
                </c:pt>
                <c:pt idx="3">
                  <c:v>74.78</c:v>
                </c:pt>
                <c:pt idx="4">
                  <c:v>77.5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76.48</c:v>
                </c:pt>
                <c:pt idx="1">
                  <c:v>75.64</c:v>
                </c:pt>
                <c:pt idx="2">
                  <c:v>75.7</c:v>
                </c:pt>
                <c:pt idx="3">
                  <c:v>72.53</c:v>
                </c:pt>
                <c:pt idx="4">
                  <c:v>71.44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114.08</c:v>
                </c:pt>
                <c:pt idx="1">
                  <c:v>116.8</c:v>
                </c:pt>
                <c:pt idx="2">
                  <c:v>117.31</c:v>
                </c:pt>
                <c:pt idx="3">
                  <c:v>111.17</c:v>
                </c:pt>
                <c:pt idx="4">
                  <c:v>119.15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103.82</c:v>
                </c:pt>
                <c:pt idx="1">
                  <c:v>105.75</c:v>
                </c:pt>
                <c:pt idx="2">
                  <c:v>105.52</c:v>
                </c:pt>
                <c:pt idx="3">
                  <c:v>103.1</c:v>
                </c:pt>
                <c:pt idx="4">
                  <c:v>101.77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5.55</c:v>
                </c:pt>
                <c:pt idx="1">
                  <c:v>10.97</c:v>
                </c:pt>
                <c:pt idx="2">
                  <c:v>16.23</c:v>
                </c:pt>
                <c:pt idx="3">
                  <c:v>21.4</c:v>
                </c:pt>
                <c:pt idx="4">
                  <c:v>26.88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39.409999999999997</c:v>
                </c:pt>
                <c:pt idx="1">
                  <c:v>41.18</c:v>
                </c:pt>
                <c:pt idx="2">
                  <c:v>42.98</c:v>
                </c:pt>
                <c:pt idx="3">
                  <c:v>40.46</c:v>
                </c:pt>
                <c:pt idx="4">
                  <c:v>37.1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20.97</c:v>
                </c:pt>
                <c:pt idx="1">
                  <c:v>21.65</c:v>
                </c:pt>
                <c:pt idx="2">
                  <c:v>23.24</c:v>
                </c:pt>
                <c:pt idx="3">
                  <c:v>22.77</c:v>
                </c:pt>
                <c:pt idx="4">
                  <c:v>18.22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31.54</c:v>
                </c:pt>
                <c:pt idx="1">
                  <c:v>31.15</c:v>
                </c:pt>
                <c:pt idx="2">
                  <c:v>30.01</c:v>
                </c:pt>
                <c:pt idx="3">
                  <c:v>27.32</c:v>
                </c:pt>
                <c:pt idx="4">
                  <c:v>16.12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112.83</c:v>
                </c:pt>
                <c:pt idx="1">
                  <c:v>108.89</c:v>
                </c:pt>
                <c:pt idx="2">
                  <c:v>112.21</c:v>
                </c:pt>
                <c:pt idx="3">
                  <c:v>98</c:v>
                </c:pt>
                <c:pt idx="4">
                  <c:v>103.73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302.22000000000003</c:v>
                </c:pt>
                <c:pt idx="1">
                  <c:v>263.45</c:v>
                </c:pt>
                <c:pt idx="2">
                  <c:v>249.43</c:v>
                </c:pt>
                <c:pt idx="3">
                  <c:v>217.55</c:v>
                </c:pt>
                <c:pt idx="4">
                  <c:v>157.71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535.01</c:v>
                </c:pt>
                <c:pt idx="1">
                  <c:v>545.76</c:v>
                </c:pt>
                <c:pt idx="2">
                  <c:v>552.6</c:v>
                </c:pt>
                <c:pt idx="3">
                  <c:v>544.79</c:v>
                </c:pt>
                <c:pt idx="4">
                  <c:v>484.72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970.36</c:v>
                </c:pt>
                <c:pt idx="1">
                  <c:v>940.22</c:v>
                </c:pt>
                <c:pt idx="2">
                  <c:v>922.05</c:v>
                </c:pt>
                <c:pt idx="3">
                  <c:v>916.17</c:v>
                </c:pt>
                <c:pt idx="4">
                  <c:v>958.97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115.07</c:v>
                </c:pt>
                <c:pt idx="1">
                  <c:v>122.11</c:v>
                </c:pt>
                <c:pt idx="2">
                  <c:v>110.87</c:v>
                </c:pt>
                <c:pt idx="3">
                  <c:v>102.26</c:v>
                </c:pt>
                <c:pt idx="4">
                  <c:v>114.15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64.52</c:v>
                </c:pt>
                <c:pt idx="1">
                  <c:v>66.8</c:v>
                </c:pt>
                <c:pt idx="2">
                  <c:v>64.39</c:v>
                </c:pt>
                <c:pt idx="3">
                  <c:v>63.95</c:v>
                </c:pt>
                <c:pt idx="4">
                  <c:v>61.25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150.06</c:v>
                </c:pt>
                <c:pt idx="1">
                  <c:v>142.29</c:v>
                </c:pt>
                <c:pt idx="2">
                  <c:v>157.18</c:v>
                </c:pt>
                <c:pt idx="3">
                  <c:v>171.26</c:v>
                </c:pt>
                <c:pt idx="4">
                  <c:v>154.16999999999999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270.68</c:v>
                </c:pt>
                <c:pt idx="1">
                  <c:v>268.88</c:v>
                </c:pt>
                <c:pt idx="2">
                  <c:v>258.89999999999998</c:v>
                </c:pt>
                <c:pt idx="3">
                  <c:v>263.56</c:v>
                </c:pt>
                <c:pt idx="4">
                  <c:v>279.83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【26.96】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【142.39】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【48.33】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【56.19】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【35.50】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【16.16】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 val="AFAHO41E1000"/>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E1" zoomScale="85" zoomScaleNormal="85" workbookViewId="0">
      <selection activeCell="CC24" sqref="CC2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新潟県　胎内市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C3</v>
      </c>
      <c r="X8" s="26"/>
      <c r="Y8" s="26"/>
      <c r="Z8" s="26"/>
      <c r="AA8" s="26"/>
      <c r="AB8" s="26"/>
      <c r="AC8" s="26"/>
      <c r="AD8" s="26" t="str">
        <f>データ!$M$6</f>
        <v>非設置</v>
      </c>
      <c r="AE8" s="26"/>
      <c r="AF8" s="26"/>
      <c r="AG8" s="26"/>
      <c r="AH8" s="26"/>
      <c r="AI8" s="26"/>
      <c r="AJ8" s="26"/>
      <c r="AK8" s="2"/>
      <c r="AL8" s="29">
        <f>データ!$R$6</f>
        <v>26791</v>
      </c>
      <c r="AM8" s="29"/>
      <c r="AN8" s="29"/>
      <c r="AO8" s="29"/>
      <c r="AP8" s="29"/>
      <c r="AQ8" s="29"/>
      <c r="AR8" s="29"/>
      <c r="AS8" s="29"/>
      <c r="AT8" s="7">
        <f>データ!$S$6</f>
        <v>264.89</v>
      </c>
      <c r="AU8" s="15"/>
      <c r="AV8" s="15"/>
      <c r="AW8" s="15"/>
      <c r="AX8" s="15"/>
      <c r="AY8" s="15"/>
      <c r="AZ8" s="15"/>
      <c r="BA8" s="15"/>
      <c r="BB8" s="27">
        <f>データ!$T$6</f>
        <v>101.14</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25</v>
      </c>
      <c r="J9" s="13"/>
      <c r="K9" s="13"/>
      <c r="L9" s="13"/>
      <c r="M9" s="13"/>
      <c r="N9" s="13"/>
      <c r="O9" s="22"/>
      <c r="P9" s="25" t="s">
        <v>27</v>
      </c>
      <c r="Q9" s="25"/>
      <c r="R9" s="25"/>
      <c r="S9" s="25"/>
      <c r="T9" s="25"/>
      <c r="U9" s="25"/>
      <c r="V9" s="25"/>
      <c r="W9" s="25" t="s">
        <v>22</v>
      </c>
      <c r="X9" s="25"/>
      <c r="Y9" s="25"/>
      <c r="Z9" s="25"/>
      <c r="AA9" s="25"/>
      <c r="AB9" s="25"/>
      <c r="AC9" s="25"/>
      <c r="AD9" s="2"/>
      <c r="AE9" s="2"/>
      <c r="AF9" s="2"/>
      <c r="AG9" s="2"/>
      <c r="AH9" s="2"/>
      <c r="AI9" s="2"/>
      <c r="AJ9" s="2"/>
      <c r="AK9" s="2"/>
      <c r="AL9" s="25" t="s">
        <v>30</v>
      </c>
      <c r="AM9" s="25"/>
      <c r="AN9" s="25"/>
      <c r="AO9" s="25"/>
      <c r="AP9" s="25"/>
      <c r="AQ9" s="25"/>
      <c r="AR9" s="25"/>
      <c r="AS9" s="25"/>
      <c r="AT9" s="5" t="s">
        <v>32</v>
      </c>
      <c r="AU9" s="13"/>
      <c r="AV9" s="13"/>
      <c r="AW9" s="13"/>
      <c r="AX9" s="13"/>
      <c r="AY9" s="13"/>
      <c r="AZ9" s="13"/>
      <c r="BA9" s="13"/>
      <c r="BB9" s="25" t="s">
        <v>1</v>
      </c>
      <c r="BC9" s="25"/>
      <c r="BD9" s="25"/>
      <c r="BE9" s="25"/>
      <c r="BF9" s="25"/>
      <c r="BG9" s="25"/>
      <c r="BH9" s="25"/>
      <c r="BI9" s="25"/>
      <c r="BJ9" s="3"/>
      <c r="BK9" s="3"/>
      <c r="BL9" s="37" t="s">
        <v>33</v>
      </c>
      <c r="BM9" s="47"/>
      <c r="BN9" s="54" t="s">
        <v>35</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59.71</v>
      </c>
      <c r="J10" s="15"/>
      <c r="K10" s="15"/>
      <c r="L10" s="15"/>
      <c r="M10" s="15"/>
      <c r="N10" s="15"/>
      <c r="O10" s="24"/>
      <c r="P10" s="27">
        <f>データ!$P$6</f>
        <v>16.54</v>
      </c>
      <c r="Q10" s="27"/>
      <c r="R10" s="27"/>
      <c r="S10" s="27"/>
      <c r="T10" s="27"/>
      <c r="U10" s="27"/>
      <c r="V10" s="27"/>
      <c r="W10" s="29">
        <f>データ!$Q$6</f>
        <v>3465</v>
      </c>
      <c r="X10" s="29"/>
      <c r="Y10" s="29"/>
      <c r="Z10" s="29"/>
      <c r="AA10" s="29"/>
      <c r="AB10" s="29"/>
      <c r="AC10" s="29"/>
      <c r="AD10" s="2"/>
      <c r="AE10" s="2"/>
      <c r="AF10" s="2"/>
      <c r="AG10" s="2"/>
      <c r="AH10" s="2"/>
      <c r="AI10" s="2"/>
      <c r="AJ10" s="2"/>
      <c r="AK10" s="2"/>
      <c r="AL10" s="29">
        <f>データ!$U$6</f>
        <v>4392</v>
      </c>
      <c r="AM10" s="29"/>
      <c r="AN10" s="29"/>
      <c r="AO10" s="29"/>
      <c r="AP10" s="29"/>
      <c r="AQ10" s="29"/>
      <c r="AR10" s="29"/>
      <c r="AS10" s="29"/>
      <c r="AT10" s="7">
        <f>データ!$V$6</f>
        <v>95.8</v>
      </c>
      <c r="AU10" s="15"/>
      <c r="AV10" s="15"/>
      <c r="AW10" s="15"/>
      <c r="AX10" s="15"/>
      <c r="AY10" s="15"/>
      <c r="AZ10" s="15"/>
      <c r="BA10" s="15"/>
      <c r="BB10" s="27">
        <f>データ!$W$6</f>
        <v>45.85</v>
      </c>
      <c r="BC10" s="27"/>
      <c r="BD10" s="27"/>
      <c r="BE10" s="27"/>
      <c r="BF10" s="27"/>
      <c r="BG10" s="27"/>
      <c r="BH10" s="27"/>
      <c r="BI10" s="27"/>
      <c r="BJ10" s="2"/>
      <c r="BK10" s="2"/>
      <c r="BL10" s="38" t="s">
        <v>37</v>
      </c>
      <c r="BM10" s="48"/>
      <c r="BN10" s="55" t="s">
        <v>39</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108</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48</v>
      </c>
      <c r="F84" s="12" t="s">
        <v>50</v>
      </c>
      <c r="G84" s="12" t="s">
        <v>51</v>
      </c>
      <c r="H84" s="12" t="s">
        <v>44</v>
      </c>
      <c r="I84" s="12" t="s">
        <v>11</v>
      </c>
      <c r="J84" s="12" t="s">
        <v>28</v>
      </c>
      <c r="K84" s="12" t="s">
        <v>52</v>
      </c>
      <c r="L84" s="12" t="s">
        <v>54</v>
      </c>
      <c r="M84" s="12" t="s">
        <v>34</v>
      </c>
      <c r="N84" s="12" t="s">
        <v>56</v>
      </c>
      <c r="O84" s="12" t="s">
        <v>58</v>
      </c>
    </row>
    <row r="85" spans="1:78" hidden="1">
      <c r="B85" s="12"/>
      <c r="C85" s="12"/>
      <c r="D85" s="12"/>
      <c r="E85" s="12" t="str">
        <f>データ!AH6</f>
        <v>【102.02】</v>
      </c>
      <c r="F85" s="12" t="str">
        <f>データ!AS6</f>
        <v>【26.96】</v>
      </c>
      <c r="G85" s="12" t="str">
        <f>データ!BD6</f>
        <v>【142.39】</v>
      </c>
      <c r="H85" s="12" t="str">
        <f>データ!BO6</f>
        <v>【1,043.36】</v>
      </c>
      <c r="I85" s="12" t="str">
        <f>データ!BZ6</f>
        <v>【56.19】</v>
      </c>
      <c r="J85" s="12" t="str">
        <f>データ!CK6</f>
        <v>【285.60】</v>
      </c>
      <c r="K85" s="12" t="str">
        <f>データ!CV6</f>
        <v>【48.33】</v>
      </c>
      <c r="L85" s="12" t="str">
        <f>データ!DG6</f>
        <v>【70.34】</v>
      </c>
      <c r="M85" s="12" t="str">
        <f>データ!DR6</f>
        <v>【35.50】</v>
      </c>
      <c r="N85" s="12" t="str">
        <f>データ!EC6</f>
        <v>【16.16】</v>
      </c>
      <c r="O85" s="12" t="str">
        <f>データ!EN6</f>
        <v>【0.28】</v>
      </c>
    </row>
  </sheetData>
  <sheetProtection algorithmName="SHA-512" hashValue="FV4G1X0a1b+kCI+ySi2I7p17lD3l9fuSxv+HpGSvymfZNa2Is5/72AKreFCwXU3LAoqmWqhm75tD6t5rPvuJMQ==" saltValue="QgYMcxCo1nAa/rFFZAKPl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49</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53</v>
      </c>
      <c r="C3" s="67" t="s">
        <v>61</v>
      </c>
      <c r="D3" s="67" t="s">
        <v>38</v>
      </c>
      <c r="E3" s="67" t="s">
        <v>7</v>
      </c>
      <c r="F3" s="67" t="s">
        <v>6</v>
      </c>
      <c r="G3" s="67" t="s">
        <v>26</v>
      </c>
      <c r="H3" s="74" t="s">
        <v>31</v>
      </c>
      <c r="I3" s="77"/>
      <c r="J3" s="77"/>
      <c r="K3" s="77"/>
      <c r="L3" s="77"/>
      <c r="M3" s="77"/>
      <c r="N3" s="77"/>
      <c r="O3" s="77"/>
      <c r="P3" s="77"/>
      <c r="Q3" s="77"/>
      <c r="R3" s="77"/>
      <c r="S3" s="77"/>
      <c r="T3" s="77"/>
      <c r="U3" s="77"/>
      <c r="V3" s="77"/>
      <c r="W3" s="81"/>
      <c r="X3" s="83" t="s">
        <v>57</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55</v>
      </c>
      <c r="Y4" s="84"/>
      <c r="Z4" s="84"/>
      <c r="AA4" s="84"/>
      <c r="AB4" s="84"/>
      <c r="AC4" s="84"/>
      <c r="AD4" s="84"/>
      <c r="AE4" s="84"/>
      <c r="AF4" s="84"/>
      <c r="AG4" s="84"/>
      <c r="AH4" s="84"/>
      <c r="AI4" s="84" t="s">
        <v>47</v>
      </c>
      <c r="AJ4" s="84"/>
      <c r="AK4" s="84"/>
      <c r="AL4" s="84"/>
      <c r="AM4" s="84"/>
      <c r="AN4" s="84"/>
      <c r="AO4" s="84"/>
      <c r="AP4" s="84"/>
      <c r="AQ4" s="84"/>
      <c r="AR4" s="84"/>
      <c r="AS4" s="84"/>
      <c r="AT4" s="84" t="s">
        <v>41</v>
      </c>
      <c r="AU4" s="84"/>
      <c r="AV4" s="84"/>
      <c r="AW4" s="84"/>
      <c r="AX4" s="84"/>
      <c r="AY4" s="84"/>
      <c r="AZ4" s="84"/>
      <c r="BA4" s="84"/>
      <c r="BB4" s="84"/>
      <c r="BC4" s="84"/>
      <c r="BD4" s="84"/>
      <c r="BE4" s="84" t="s">
        <v>4</v>
      </c>
      <c r="BF4" s="84"/>
      <c r="BG4" s="84"/>
      <c r="BH4" s="84"/>
      <c r="BI4" s="84"/>
      <c r="BJ4" s="84"/>
      <c r="BK4" s="84"/>
      <c r="BL4" s="84"/>
      <c r="BM4" s="84"/>
      <c r="BN4" s="84"/>
      <c r="BO4" s="84"/>
      <c r="BP4" s="84" t="s">
        <v>36</v>
      </c>
      <c r="BQ4" s="84"/>
      <c r="BR4" s="84"/>
      <c r="BS4" s="84"/>
      <c r="BT4" s="84"/>
      <c r="BU4" s="84"/>
      <c r="BV4" s="84"/>
      <c r="BW4" s="84"/>
      <c r="BX4" s="84"/>
      <c r="BY4" s="84"/>
      <c r="BZ4" s="84"/>
      <c r="CA4" s="84" t="s">
        <v>63</v>
      </c>
      <c r="CB4" s="84"/>
      <c r="CC4" s="84"/>
      <c r="CD4" s="84"/>
      <c r="CE4" s="84"/>
      <c r="CF4" s="84"/>
      <c r="CG4" s="84"/>
      <c r="CH4" s="84"/>
      <c r="CI4" s="84"/>
      <c r="CJ4" s="84"/>
      <c r="CK4" s="84"/>
      <c r="CL4" s="84" t="s">
        <v>65</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3</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29</v>
      </c>
      <c r="B5" s="69"/>
      <c r="C5" s="69"/>
      <c r="D5" s="69"/>
      <c r="E5" s="69"/>
      <c r="F5" s="69"/>
      <c r="G5" s="69"/>
      <c r="H5" s="76" t="s">
        <v>60</v>
      </c>
      <c r="I5" s="76" t="s">
        <v>69</v>
      </c>
      <c r="J5" s="76" t="s">
        <v>70</v>
      </c>
      <c r="K5" s="76" t="s">
        <v>71</v>
      </c>
      <c r="L5" s="76" t="s">
        <v>72</v>
      </c>
      <c r="M5" s="76" t="s">
        <v>8</v>
      </c>
      <c r="N5" s="76" t="s">
        <v>73</v>
      </c>
      <c r="O5" s="76" t="s">
        <v>74</v>
      </c>
      <c r="P5" s="76" t="s">
        <v>75</v>
      </c>
      <c r="Q5" s="76" t="s">
        <v>76</v>
      </c>
      <c r="R5" s="76" t="s">
        <v>77</v>
      </c>
      <c r="S5" s="76" t="s">
        <v>78</v>
      </c>
      <c r="T5" s="76" t="s">
        <v>64</v>
      </c>
      <c r="U5" s="76" t="s">
        <v>79</v>
      </c>
      <c r="V5" s="76" t="s">
        <v>80</v>
      </c>
      <c r="W5" s="76" t="s">
        <v>81</v>
      </c>
      <c r="X5" s="76" t="s">
        <v>82</v>
      </c>
      <c r="Y5" s="76" t="s">
        <v>83</v>
      </c>
      <c r="Z5" s="76" t="s">
        <v>84</v>
      </c>
      <c r="AA5" s="76" t="s">
        <v>85</v>
      </c>
      <c r="AB5" s="76" t="s">
        <v>86</v>
      </c>
      <c r="AC5" s="76" t="s">
        <v>88</v>
      </c>
      <c r="AD5" s="76" t="s">
        <v>89</v>
      </c>
      <c r="AE5" s="76" t="s">
        <v>90</v>
      </c>
      <c r="AF5" s="76" t="s">
        <v>91</v>
      </c>
      <c r="AG5" s="76" t="s">
        <v>92</v>
      </c>
      <c r="AH5" s="76" t="s">
        <v>46</v>
      </c>
      <c r="AI5" s="76" t="s">
        <v>82</v>
      </c>
      <c r="AJ5" s="76" t="s">
        <v>83</v>
      </c>
      <c r="AK5" s="76" t="s">
        <v>84</v>
      </c>
      <c r="AL5" s="76" t="s">
        <v>85</v>
      </c>
      <c r="AM5" s="76" t="s">
        <v>86</v>
      </c>
      <c r="AN5" s="76" t="s">
        <v>88</v>
      </c>
      <c r="AO5" s="76" t="s">
        <v>89</v>
      </c>
      <c r="AP5" s="76" t="s">
        <v>90</v>
      </c>
      <c r="AQ5" s="76" t="s">
        <v>91</v>
      </c>
      <c r="AR5" s="76" t="s">
        <v>92</v>
      </c>
      <c r="AS5" s="76" t="s">
        <v>87</v>
      </c>
      <c r="AT5" s="76" t="s">
        <v>82</v>
      </c>
      <c r="AU5" s="76" t="s">
        <v>83</v>
      </c>
      <c r="AV5" s="76" t="s">
        <v>84</v>
      </c>
      <c r="AW5" s="76" t="s">
        <v>85</v>
      </c>
      <c r="AX5" s="76" t="s">
        <v>86</v>
      </c>
      <c r="AY5" s="76" t="s">
        <v>88</v>
      </c>
      <c r="AZ5" s="76" t="s">
        <v>89</v>
      </c>
      <c r="BA5" s="76" t="s">
        <v>90</v>
      </c>
      <c r="BB5" s="76" t="s">
        <v>91</v>
      </c>
      <c r="BC5" s="76" t="s">
        <v>92</v>
      </c>
      <c r="BD5" s="76" t="s">
        <v>87</v>
      </c>
      <c r="BE5" s="76" t="s">
        <v>82</v>
      </c>
      <c r="BF5" s="76" t="s">
        <v>83</v>
      </c>
      <c r="BG5" s="76" t="s">
        <v>84</v>
      </c>
      <c r="BH5" s="76" t="s">
        <v>85</v>
      </c>
      <c r="BI5" s="76" t="s">
        <v>86</v>
      </c>
      <c r="BJ5" s="76" t="s">
        <v>88</v>
      </c>
      <c r="BK5" s="76" t="s">
        <v>89</v>
      </c>
      <c r="BL5" s="76" t="s">
        <v>90</v>
      </c>
      <c r="BM5" s="76" t="s">
        <v>91</v>
      </c>
      <c r="BN5" s="76" t="s">
        <v>92</v>
      </c>
      <c r="BO5" s="76" t="s">
        <v>87</v>
      </c>
      <c r="BP5" s="76" t="s">
        <v>82</v>
      </c>
      <c r="BQ5" s="76" t="s">
        <v>83</v>
      </c>
      <c r="BR5" s="76" t="s">
        <v>84</v>
      </c>
      <c r="BS5" s="76" t="s">
        <v>85</v>
      </c>
      <c r="BT5" s="76" t="s">
        <v>86</v>
      </c>
      <c r="BU5" s="76" t="s">
        <v>88</v>
      </c>
      <c r="BV5" s="76" t="s">
        <v>89</v>
      </c>
      <c r="BW5" s="76" t="s">
        <v>90</v>
      </c>
      <c r="BX5" s="76" t="s">
        <v>91</v>
      </c>
      <c r="BY5" s="76" t="s">
        <v>92</v>
      </c>
      <c r="BZ5" s="76" t="s">
        <v>87</v>
      </c>
      <c r="CA5" s="76" t="s">
        <v>82</v>
      </c>
      <c r="CB5" s="76" t="s">
        <v>83</v>
      </c>
      <c r="CC5" s="76" t="s">
        <v>84</v>
      </c>
      <c r="CD5" s="76" t="s">
        <v>85</v>
      </c>
      <c r="CE5" s="76" t="s">
        <v>86</v>
      </c>
      <c r="CF5" s="76" t="s">
        <v>88</v>
      </c>
      <c r="CG5" s="76" t="s">
        <v>89</v>
      </c>
      <c r="CH5" s="76" t="s">
        <v>90</v>
      </c>
      <c r="CI5" s="76" t="s">
        <v>91</v>
      </c>
      <c r="CJ5" s="76" t="s">
        <v>92</v>
      </c>
      <c r="CK5" s="76" t="s">
        <v>87</v>
      </c>
      <c r="CL5" s="76" t="s">
        <v>82</v>
      </c>
      <c r="CM5" s="76" t="s">
        <v>83</v>
      </c>
      <c r="CN5" s="76" t="s">
        <v>84</v>
      </c>
      <c r="CO5" s="76" t="s">
        <v>85</v>
      </c>
      <c r="CP5" s="76" t="s">
        <v>86</v>
      </c>
      <c r="CQ5" s="76" t="s">
        <v>88</v>
      </c>
      <c r="CR5" s="76" t="s">
        <v>89</v>
      </c>
      <c r="CS5" s="76" t="s">
        <v>90</v>
      </c>
      <c r="CT5" s="76" t="s">
        <v>91</v>
      </c>
      <c r="CU5" s="76" t="s">
        <v>92</v>
      </c>
      <c r="CV5" s="76" t="s">
        <v>87</v>
      </c>
      <c r="CW5" s="76" t="s">
        <v>82</v>
      </c>
      <c r="CX5" s="76" t="s">
        <v>83</v>
      </c>
      <c r="CY5" s="76" t="s">
        <v>84</v>
      </c>
      <c r="CZ5" s="76" t="s">
        <v>85</v>
      </c>
      <c r="DA5" s="76" t="s">
        <v>86</v>
      </c>
      <c r="DB5" s="76" t="s">
        <v>88</v>
      </c>
      <c r="DC5" s="76" t="s">
        <v>89</v>
      </c>
      <c r="DD5" s="76" t="s">
        <v>90</v>
      </c>
      <c r="DE5" s="76" t="s">
        <v>91</v>
      </c>
      <c r="DF5" s="76" t="s">
        <v>92</v>
      </c>
      <c r="DG5" s="76" t="s">
        <v>87</v>
      </c>
      <c r="DH5" s="76" t="s">
        <v>82</v>
      </c>
      <c r="DI5" s="76" t="s">
        <v>83</v>
      </c>
      <c r="DJ5" s="76" t="s">
        <v>84</v>
      </c>
      <c r="DK5" s="76" t="s">
        <v>85</v>
      </c>
      <c r="DL5" s="76" t="s">
        <v>86</v>
      </c>
      <c r="DM5" s="76" t="s">
        <v>88</v>
      </c>
      <c r="DN5" s="76" t="s">
        <v>89</v>
      </c>
      <c r="DO5" s="76" t="s">
        <v>90</v>
      </c>
      <c r="DP5" s="76" t="s">
        <v>91</v>
      </c>
      <c r="DQ5" s="76" t="s">
        <v>92</v>
      </c>
      <c r="DR5" s="76" t="s">
        <v>87</v>
      </c>
      <c r="DS5" s="76" t="s">
        <v>82</v>
      </c>
      <c r="DT5" s="76" t="s">
        <v>83</v>
      </c>
      <c r="DU5" s="76" t="s">
        <v>84</v>
      </c>
      <c r="DV5" s="76" t="s">
        <v>85</v>
      </c>
      <c r="DW5" s="76" t="s">
        <v>86</v>
      </c>
      <c r="DX5" s="76" t="s">
        <v>88</v>
      </c>
      <c r="DY5" s="76" t="s">
        <v>89</v>
      </c>
      <c r="DZ5" s="76" t="s">
        <v>90</v>
      </c>
      <c r="EA5" s="76" t="s">
        <v>91</v>
      </c>
      <c r="EB5" s="76" t="s">
        <v>92</v>
      </c>
      <c r="EC5" s="76" t="s">
        <v>87</v>
      </c>
      <c r="ED5" s="76" t="s">
        <v>82</v>
      </c>
      <c r="EE5" s="76" t="s">
        <v>83</v>
      </c>
      <c r="EF5" s="76" t="s">
        <v>84</v>
      </c>
      <c r="EG5" s="76" t="s">
        <v>85</v>
      </c>
      <c r="EH5" s="76" t="s">
        <v>86</v>
      </c>
      <c r="EI5" s="76" t="s">
        <v>88</v>
      </c>
      <c r="EJ5" s="76" t="s">
        <v>89</v>
      </c>
      <c r="EK5" s="76" t="s">
        <v>90</v>
      </c>
      <c r="EL5" s="76" t="s">
        <v>91</v>
      </c>
      <c r="EM5" s="76" t="s">
        <v>92</v>
      </c>
      <c r="EN5" s="76" t="s">
        <v>87</v>
      </c>
    </row>
    <row r="6" spans="1:144" s="64" customFormat="1">
      <c r="A6" s="65" t="s">
        <v>93</v>
      </c>
      <c r="B6" s="70">
        <f t="shared" ref="B6:W6" si="1">B7</f>
        <v>2024</v>
      </c>
      <c r="C6" s="70">
        <f t="shared" si="1"/>
        <v>152277</v>
      </c>
      <c r="D6" s="70">
        <f t="shared" si="1"/>
        <v>46</v>
      </c>
      <c r="E6" s="70">
        <f t="shared" si="1"/>
        <v>1</v>
      </c>
      <c r="F6" s="70">
        <f t="shared" si="1"/>
        <v>0</v>
      </c>
      <c r="G6" s="70">
        <f t="shared" si="1"/>
        <v>5</v>
      </c>
      <c r="H6" s="70" t="str">
        <f t="shared" si="1"/>
        <v>新潟県　胎内市</v>
      </c>
      <c r="I6" s="70" t="str">
        <f t="shared" si="1"/>
        <v>法適用</v>
      </c>
      <c r="J6" s="70" t="str">
        <f t="shared" si="1"/>
        <v>水道事業</v>
      </c>
      <c r="K6" s="70" t="str">
        <f t="shared" si="1"/>
        <v>簡易水道事業</v>
      </c>
      <c r="L6" s="70" t="str">
        <f t="shared" si="1"/>
        <v>C3</v>
      </c>
      <c r="M6" s="70" t="str">
        <f t="shared" si="1"/>
        <v>非設置</v>
      </c>
      <c r="N6" s="79" t="str">
        <f t="shared" si="1"/>
        <v>-</v>
      </c>
      <c r="O6" s="79">
        <f t="shared" si="1"/>
        <v>59.71</v>
      </c>
      <c r="P6" s="79">
        <f t="shared" si="1"/>
        <v>16.54</v>
      </c>
      <c r="Q6" s="79">
        <f t="shared" si="1"/>
        <v>3465</v>
      </c>
      <c r="R6" s="79">
        <f t="shared" si="1"/>
        <v>26791</v>
      </c>
      <c r="S6" s="79">
        <f t="shared" si="1"/>
        <v>264.89</v>
      </c>
      <c r="T6" s="79">
        <f t="shared" si="1"/>
        <v>101.14</v>
      </c>
      <c r="U6" s="79">
        <f t="shared" si="1"/>
        <v>4392</v>
      </c>
      <c r="V6" s="79">
        <f t="shared" si="1"/>
        <v>95.8</v>
      </c>
      <c r="W6" s="79">
        <f t="shared" si="1"/>
        <v>45.85</v>
      </c>
      <c r="X6" s="85">
        <f t="shared" ref="X6:AG6" si="2">IF(X7="",NA(),X7)</f>
        <v>114.08</v>
      </c>
      <c r="Y6" s="85">
        <f t="shared" si="2"/>
        <v>116.8</v>
      </c>
      <c r="Z6" s="85">
        <f t="shared" si="2"/>
        <v>117.31</v>
      </c>
      <c r="AA6" s="85">
        <f t="shared" si="2"/>
        <v>111.17</v>
      </c>
      <c r="AB6" s="85">
        <f t="shared" si="2"/>
        <v>119.15</v>
      </c>
      <c r="AC6" s="85">
        <f t="shared" si="2"/>
        <v>103.82</v>
      </c>
      <c r="AD6" s="85">
        <f t="shared" si="2"/>
        <v>105.75</v>
      </c>
      <c r="AE6" s="85">
        <f t="shared" si="2"/>
        <v>105.52</v>
      </c>
      <c r="AF6" s="85">
        <f t="shared" si="2"/>
        <v>103.1</v>
      </c>
      <c r="AG6" s="85">
        <f t="shared" si="2"/>
        <v>101.77</v>
      </c>
      <c r="AH6" s="79" t="str">
        <f>IF(AH7="","",IF(AH7="-","【-】","【"&amp;SUBSTITUTE(TEXT(AH7,"#,##0.00"),"-","△")&amp;"】"))</f>
        <v>【102.02】</v>
      </c>
      <c r="AI6" s="79">
        <f t="shared" ref="AI6:AR6" si="3">IF(AI7="",NA(),AI7)</f>
        <v>0</v>
      </c>
      <c r="AJ6" s="79">
        <f t="shared" si="3"/>
        <v>0</v>
      </c>
      <c r="AK6" s="79">
        <f t="shared" si="3"/>
        <v>0</v>
      </c>
      <c r="AL6" s="79">
        <f t="shared" si="3"/>
        <v>0</v>
      </c>
      <c r="AM6" s="79">
        <f t="shared" si="3"/>
        <v>0</v>
      </c>
      <c r="AN6" s="85">
        <f t="shared" si="3"/>
        <v>31.54</v>
      </c>
      <c r="AO6" s="85">
        <f t="shared" si="3"/>
        <v>31.15</v>
      </c>
      <c r="AP6" s="85">
        <f t="shared" si="3"/>
        <v>30.01</v>
      </c>
      <c r="AQ6" s="85">
        <f t="shared" si="3"/>
        <v>27.32</v>
      </c>
      <c r="AR6" s="85">
        <f t="shared" si="3"/>
        <v>16.12</v>
      </c>
      <c r="AS6" s="79" t="str">
        <f>IF(AS7="","",IF(AS7="-","【-】","【"&amp;SUBSTITUTE(TEXT(AS7,"#,##0.00"),"-","△")&amp;"】"))</f>
        <v>【26.96】</v>
      </c>
      <c r="AT6" s="85">
        <f t="shared" ref="AT6:BC6" si="4">IF(AT7="",NA(),AT7)</f>
        <v>112.83</v>
      </c>
      <c r="AU6" s="85">
        <f t="shared" si="4"/>
        <v>108.89</v>
      </c>
      <c r="AV6" s="85">
        <f t="shared" si="4"/>
        <v>112.21</v>
      </c>
      <c r="AW6" s="85">
        <f t="shared" si="4"/>
        <v>98</v>
      </c>
      <c r="AX6" s="85">
        <f t="shared" si="4"/>
        <v>103.73</v>
      </c>
      <c r="AY6" s="85">
        <f t="shared" si="4"/>
        <v>302.22000000000003</v>
      </c>
      <c r="AZ6" s="85">
        <f t="shared" si="4"/>
        <v>263.45</v>
      </c>
      <c r="BA6" s="85">
        <f t="shared" si="4"/>
        <v>249.43</v>
      </c>
      <c r="BB6" s="85">
        <f t="shared" si="4"/>
        <v>217.55</v>
      </c>
      <c r="BC6" s="85">
        <f t="shared" si="4"/>
        <v>157.71</v>
      </c>
      <c r="BD6" s="79" t="str">
        <f>IF(BD7="","",IF(BD7="-","【-】","【"&amp;SUBSTITUTE(TEXT(BD7,"#,##0.00"),"-","△")&amp;"】"))</f>
        <v>【142.39】</v>
      </c>
      <c r="BE6" s="85">
        <f t="shared" ref="BE6:BN6" si="5">IF(BE7="",NA(),BE7)</f>
        <v>535.01</v>
      </c>
      <c r="BF6" s="85">
        <f t="shared" si="5"/>
        <v>545.76</v>
      </c>
      <c r="BG6" s="85">
        <f t="shared" si="5"/>
        <v>552.6</v>
      </c>
      <c r="BH6" s="85">
        <f t="shared" si="5"/>
        <v>544.79</v>
      </c>
      <c r="BI6" s="85">
        <f t="shared" si="5"/>
        <v>484.72</v>
      </c>
      <c r="BJ6" s="85">
        <f t="shared" si="5"/>
        <v>970.36</v>
      </c>
      <c r="BK6" s="85">
        <f t="shared" si="5"/>
        <v>940.22</v>
      </c>
      <c r="BL6" s="85">
        <f t="shared" si="5"/>
        <v>922.05</v>
      </c>
      <c r="BM6" s="85">
        <f t="shared" si="5"/>
        <v>916.17</v>
      </c>
      <c r="BN6" s="85">
        <f t="shared" si="5"/>
        <v>958.97</v>
      </c>
      <c r="BO6" s="79" t="str">
        <f>IF(BO7="","",IF(BO7="-","【-】","【"&amp;SUBSTITUTE(TEXT(BO7,"#,##0.00"),"-","△")&amp;"】"))</f>
        <v>【1,043.36】</v>
      </c>
      <c r="BP6" s="85">
        <f t="shared" ref="BP6:BY6" si="6">IF(BP7="",NA(),BP7)</f>
        <v>115.07</v>
      </c>
      <c r="BQ6" s="85">
        <f t="shared" si="6"/>
        <v>122.11</v>
      </c>
      <c r="BR6" s="85">
        <f t="shared" si="6"/>
        <v>110.87</v>
      </c>
      <c r="BS6" s="85">
        <f t="shared" si="6"/>
        <v>102.26</v>
      </c>
      <c r="BT6" s="85">
        <f t="shared" si="6"/>
        <v>114.15</v>
      </c>
      <c r="BU6" s="85">
        <f t="shared" si="6"/>
        <v>64.52</v>
      </c>
      <c r="BV6" s="85">
        <f t="shared" si="6"/>
        <v>66.8</v>
      </c>
      <c r="BW6" s="85">
        <f t="shared" si="6"/>
        <v>64.39</v>
      </c>
      <c r="BX6" s="85">
        <f t="shared" si="6"/>
        <v>63.95</v>
      </c>
      <c r="BY6" s="85">
        <f t="shared" si="6"/>
        <v>61.25</v>
      </c>
      <c r="BZ6" s="79" t="str">
        <f>IF(BZ7="","",IF(BZ7="-","【-】","【"&amp;SUBSTITUTE(TEXT(BZ7,"#,##0.00"),"-","△")&amp;"】"))</f>
        <v>【56.19】</v>
      </c>
      <c r="CA6" s="85">
        <f t="shared" ref="CA6:CJ6" si="7">IF(CA7="",NA(),CA7)</f>
        <v>150.06</v>
      </c>
      <c r="CB6" s="85">
        <f t="shared" si="7"/>
        <v>142.29</v>
      </c>
      <c r="CC6" s="85">
        <f t="shared" si="7"/>
        <v>157.18</v>
      </c>
      <c r="CD6" s="85">
        <f t="shared" si="7"/>
        <v>171.26</v>
      </c>
      <c r="CE6" s="85">
        <f t="shared" si="7"/>
        <v>154.16999999999999</v>
      </c>
      <c r="CF6" s="85">
        <f t="shared" si="7"/>
        <v>270.68</v>
      </c>
      <c r="CG6" s="85">
        <f t="shared" si="7"/>
        <v>268.88</v>
      </c>
      <c r="CH6" s="85">
        <f t="shared" si="7"/>
        <v>258.89999999999998</v>
      </c>
      <c r="CI6" s="85">
        <f t="shared" si="7"/>
        <v>263.56</v>
      </c>
      <c r="CJ6" s="85">
        <f t="shared" si="7"/>
        <v>279.83</v>
      </c>
      <c r="CK6" s="79" t="str">
        <f>IF(CK7="","",IF(CK7="-","【-】","【"&amp;SUBSTITUTE(TEXT(CK7,"#,##0.00"),"-","△")&amp;"】"))</f>
        <v>【285.60】</v>
      </c>
      <c r="CL6" s="85">
        <f t="shared" ref="CL6:CU6" si="8">IF(CL7="",NA(),CL7)</f>
        <v>50.71</v>
      </c>
      <c r="CM6" s="85">
        <f t="shared" si="8"/>
        <v>47.39</v>
      </c>
      <c r="CN6" s="85">
        <f t="shared" si="8"/>
        <v>47.76</v>
      </c>
      <c r="CO6" s="85">
        <f t="shared" si="8"/>
        <v>45.45</v>
      </c>
      <c r="CP6" s="85">
        <f t="shared" si="8"/>
        <v>42.95</v>
      </c>
      <c r="CQ6" s="85">
        <f t="shared" si="8"/>
        <v>48.86</v>
      </c>
      <c r="CR6" s="85">
        <f t="shared" si="8"/>
        <v>49</v>
      </c>
      <c r="CS6" s="85">
        <f t="shared" si="8"/>
        <v>50.07</v>
      </c>
      <c r="CT6" s="85">
        <f t="shared" si="8"/>
        <v>53.4</v>
      </c>
      <c r="CU6" s="85">
        <f t="shared" si="8"/>
        <v>54.69</v>
      </c>
      <c r="CV6" s="79" t="str">
        <f>IF(CV7="","",IF(CV7="-","【-】","【"&amp;SUBSTITUTE(TEXT(CV7,"#,##0.00"),"-","△")&amp;"】"))</f>
        <v>【48.33】</v>
      </c>
      <c r="CW6" s="85">
        <f t="shared" ref="CW6:DF6" si="9">IF(CW7="",NA(),CW7)</f>
        <v>76.5</v>
      </c>
      <c r="CX6" s="85">
        <f t="shared" si="9"/>
        <v>77.59</v>
      </c>
      <c r="CY6" s="85">
        <f t="shared" si="9"/>
        <v>74.31</v>
      </c>
      <c r="CZ6" s="85">
        <f t="shared" si="9"/>
        <v>74.78</v>
      </c>
      <c r="DA6" s="85">
        <f t="shared" si="9"/>
        <v>77.5</v>
      </c>
      <c r="DB6" s="85">
        <f t="shared" si="9"/>
        <v>76.48</v>
      </c>
      <c r="DC6" s="85">
        <f t="shared" si="9"/>
        <v>75.64</v>
      </c>
      <c r="DD6" s="85">
        <f t="shared" si="9"/>
        <v>75.7</v>
      </c>
      <c r="DE6" s="85">
        <f t="shared" si="9"/>
        <v>72.53</v>
      </c>
      <c r="DF6" s="85">
        <f t="shared" si="9"/>
        <v>71.44</v>
      </c>
      <c r="DG6" s="79" t="str">
        <f>IF(DG7="","",IF(DG7="-","【-】","【"&amp;SUBSTITUTE(TEXT(DG7,"#,##0.00"),"-","△")&amp;"】"))</f>
        <v>【70.34】</v>
      </c>
      <c r="DH6" s="85">
        <f t="shared" ref="DH6:DQ6" si="10">IF(DH7="",NA(),DH7)</f>
        <v>5.55</v>
      </c>
      <c r="DI6" s="85">
        <f t="shared" si="10"/>
        <v>10.97</v>
      </c>
      <c r="DJ6" s="85">
        <f t="shared" si="10"/>
        <v>16.23</v>
      </c>
      <c r="DK6" s="85">
        <f t="shared" si="10"/>
        <v>21.4</v>
      </c>
      <c r="DL6" s="85">
        <f t="shared" si="10"/>
        <v>26.88</v>
      </c>
      <c r="DM6" s="85">
        <f t="shared" si="10"/>
        <v>39.409999999999997</v>
      </c>
      <c r="DN6" s="85">
        <f t="shared" si="10"/>
        <v>41.18</v>
      </c>
      <c r="DO6" s="85">
        <f t="shared" si="10"/>
        <v>42.98</v>
      </c>
      <c r="DP6" s="85">
        <f t="shared" si="10"/>
        <v>40.46</v>
      </c>
      <c r="DQ6" s="85">
        <f t="shared" si="10"/>
        <v>37.1</v>
      </c>
      <c r="DR6" s="79" t="str">
        <f>IF(DR7="","",IF(DR7="-","【-】","【"&amp;SUBSTITUTE(TEXT(DR7,"#,##0.00"),"-","△")&amp;"】"))</f>
        <v>【35.50】</v>
      </c>
      <c r="DS6" s="79">
        <f t="shared" ref="DS6:EB6" si="11">IF(DS7="",NA(),DS7)</f>
        <v>0</v>
      </c>
      <c r="DT6" s="79">
        <f t="shared" si="11"/>
        <v>0</v>
      </c>
      <c r="DU6" s="79">
        <f t="shared" si="11"/>
        <v>0</v>
      </c>
      <c r="DV6" s="79">
        <f t="shared" si="11"/>
        <v>0</v>
      </c>
      <c r="DW6" s="79">
        <f t="shared" si="11"/>
        <v>0</v>
      </c>
      <c r="DX6" s="85">
        <f t="shared" si="11"/>
        <v>20.97</v>
      </c>
      <c r="DY6" s="85">
        <f t="shared" si="11"/>
        <v>21.65</v>
      </c>
      <c r="DZ6" s="85">
        <f t="shared" si="11"/>
        <v>23.24</v>
      </c>
      <c r="EA6" s="85">
        <f t="shared" si="11"/>
        <v>22.77</v>
      </c>
      <c r="EB6" s="85">
        <f t="shared" si="11"/>
        <v>18.22</v>
      </c>
      <c r="EC6" s="79" t="str">
        <f>IF(EC7="","",IF(EC7="-","【-】","【"&amp;SUBSTITUTE(TEXT(EC7,"#,##0.00"),"-","△")&amp;"】"))</f>
        <v>【16.16】</v>
      </c>
      <c r="ED6" s="85">
        <f t="shared" ref="ED6:EM6" si="12">IF(ED7="",NA(),ED7)</f>
        <v>0.69</v>
      </c>
      <c r="EE6" s="85">
        <f t="shared" si="12"/>
        <v>0.46</v>
      </c>
      <c r="EF6" s="85">
        <f t="shared" si="12"/>
        <v>1.1399999999999999</v>
      </c>
      <c r="EG6" s="85">
        <f t="shared" si="12"/>
        <v>3.e-002</v>
      </c>
      <c r="EH6" s="85">
        <f t="shared" si="12"/>
        <v>1.e-002</v>
      </c>
      <c r="EI6" s="85">
        <f t="shared" si="12"/>
        <v>1.1499999999999999</v>
      </c>
      <c r="EJ6" s="85">
        <f t="shared" si="12"/>
        <v>0.28999999999999998</v>
      </c>
      <c r="EK6" s="85">
        <f t="shared" si="12"/>
        <v>0.39</v>
      </c>
      <c r="EL6" s="85">
        <f t="shared" si="12"/>
        <v>0.49</v>
      </c>
      <c r="EM6" s="85">
        <f t="shared" si="12"/>
        <v>0.32</v>
      </c>
      <c r="EN6" s="79" t="str">
        <f>IF(EN7="","",IF(EN7="-","【-】","【"&amp;SUBSTITUTE(TEXT(EN7,"#,##0.00"),"-","△")&amp;"】"))</f>
        <v>【0.28】</v>
      </c>
    </row>
    <row r="7" spans="1:144" s="64" customFormat="1">
      <c r="A7" s="65"/>
      <c r="B7" s="71">
        <v>2024</v>
      </c>
      <c r="C7" s="71">
        <v>152277</v>
      </c>
      <c r="D7" s="71">
        <v>46</v>
      </c>
      <c r="E7" s="71">
        <v>1</v>
      </c>
      <c r="F7" s="71">
        <v>0</v>
      </c>
      <c r="G7" s="71">
        <v>5</v>
      </c>
      <c r="H7" s="71" t="s">
        <v>94</v>
      </c>
      <c r="I7" s="71" t="s">
        <v>95</v>
      </c>
      <c r="J7" s="71" t="s">
        <v>96</v>
      </c>
      <c r="K7" s="71" t="s">
        <v>97</v>
      </c>
      <c r="L7" s="71" t="s">
        <v>24</v>
      </c>
      <c r="M7" s="71" t="s">
        <v>0</v>
      </c>
      <c r="N7" s="80" t="s">
        <v>98</v>
      </c>
      <c r="O7" s="80">
        <v>59.71</v>
      </c>
      <c r="P7" s="80">
        <v>16.54</v>
      </c>
      <c r="Q7" s="80">
        <v>3465</v>
      </c>
      <c r="R7" s="80">
        <v>26791</v>
      </c>
      <c r="S7" s="80">
        <v>264.89</v>
      </c>
      <c r="T7" s="80">
        <v>101.14</v>
      </c>
      <c r="U7" s="80">
        <v>4392</v>
      </c>
      <c r="V7" s="80">
        <v>95.8</v>
      </c>
      <c r="W7" s="80">
        <v>45.85</v>
      </c>
      <c r="X7" s="80">
        <v>114.08</v>
      </c>
      <c r="Y7" s="80">
        <v>116.8</v>
      </c>
      <c r="Z7" s="80">
        <v>117.31</v>
      </c>
      <c r="AA7" s="80">
        <v>111.17</v>
      </c>
      <c r="AB7" s="80">
        <v>119.15</v>
      </c>
      <c r="AC7" s="80">
        <v>103.82</v>
      </c>
      <c r="AD7" s="80">
        <v>105.75</v>
      </c>
      <c r="AE7" s="80">
        <v>105.52</v>
      </c>
      <c r="AF7" s="80">
        <v>103.1</v>
      </c>
      <c r="AG7" s="80">
        <v>101.77</v>
      </c>
      <c r="AH7" s="80">
        <v>102.02</v>
      </c>
      <c r="AI7" s="80">
        <v>0</v>
      </c>
      <c r="AJ7" s="80">
        <v>0</v>
      </c>
      <c r="AK7" s="80">
        <v>0</v>
      </c>
      <c r="AL7" s="80">
        <v>0</v>
      </c>
      <c r="AM7" s="80">
        <v>0</v>
      </c>
      <c r="AN7" s="80">
        <v>31.54</v>
      </c>
      <c r="AO7" s="80">
        <v>31.15</v>
      </c>
      <c r="AP7" s="80">
        <v>30.01</v>
      </c>
      <c r="AQ7" s="80">
        <v>27.32</v>
      </c>
      <c r="AR7" s="80">
        <v>16.12</v>
      </c>
      <c r="AS7" s="80">
        <v>26.96</v>
      </c>
      <c r="AT7" s="80">
        <v>112.83</v>
      </c>
      <c r="AU7" s="80">
        <v>108.89</v>
      </c>
      <c r="AV7" s="80">
        <v>112.21</v>
      </c>
      <c r="AW7" s="80">
        <v>98</v>
      </c>
      <c r="AX7" s="80">
        <v>103.73</v>
      </c>
      <c r="AY7" s="80">
        <v>302.22000000000003</v>
      </c>
      <c r="AZ7" s="80">
        <v>263.45</v>
      </c>
      <c r="BA7" s="80">
        <v>249.43</v>
      </c>
      <c r="BB7" s="80">
        <v>217.55</v>
      </c>
      <c r="BC7" s="80">
        <v>157.71</v>
      </c>
      <c r="BD7" s="80">
        <v>142.38999999999999</v>
      </c>
      <c r="BE7" s="80">
        <v>535.01</v>
      </c>
      <c r="BF7" s="80">
        <v>545.76</v>
      </c>
      <c r="BG7" s="80">
        <v>552.6</v>
      </c>
      <c r="BH7" s="80">
        <v>544.79</v>
      </c>
      <c r="BI7" s="80">
        <v>484.72</v>
      </c>
      <c r="BJ7" s="80">
        <v>970.36</v>
      </c>
      <c r="BK7" s="80">
        <v>940.22</v>
      </c>
      <c r="BL7" s="80">
        <v>922.05</v>
      </c>
      <c r="BM7" s="80">
        <v>916.17</v>
      </c>
      <c r="BN7" s="80">
        <v>958.97</v>
      </c>
      <c r="BO7" s="80">
        <v>1043.3599999999999</v>
      </c>
      <c r="BP7" s="80">
        <v>115.07</v>
      </c>
      <c r="BQ7" s="80">
        <v>122.11</v>
      </c>
      <c r="BR7" s="80">
        <v>110.87</v>
      </c>
      <c r="BS7" s="80">
        <v>102.26</v>
      </c>
      <c r="BT7" s="80">
        <v>114.15</v>
      </c>
      <c r="BU7" s="80">
        <v>64.52</v>
      </c>
      <c r="BV7" s="80">
        <v>66.8</v>
      </c>
      <c r="BW7" s="80">
        <v>64.39</v>
      </c>
      <c r="BX7" s="80">
        <v>63.95</v>
      </c>
      <c r="BY7" s="80">
        <v>61.25</v>
      </c>
      <c r="BZ7" s="80">
        <v>56.19</v>
      </c>
      <c r="CA7" s="80">
        <v>150.06</v>
      </c>
      <c r="CB7" s="80">
        <v>142.29</v>
      </c>
      <c r="CC7" s="80">
        <v>157.18</v>
      </c>
      <c r="CD7" s="80">
        <v>171.26</v>
      </c>
      <c r="CE7" s="80">
        <v>154.16999999999999</v>
      </c>
      <c r="CF7" s="80">
        <v>270.68</v>
      </c>
      <c r="CG7" s="80">
        <v>268.88</v>
      </c>
      <c r="CH7" s="80">
        <v>258.89999999999998</v>
      </c>
      <c r="CI7" s="80">
        <v>263.56</v>
      </c>
      <c r="CJ7" s="80">
        <v>279.83</v>
      </c>
      <c r="CK7" s="80">
        <v>285.60000000000002</v>
      </c>
      <c r="CL7" s="80">
        <v>50.71</v>
      </c>
      <c r="CM7" s="80">
        <v>47.39</v>
      </c>
      <c r="CN7" s="80">
        <v>47.76</v>
      </c>
      <c r="CO7" s="80">
        <v>45.45</v>
      </c>
      <c r="CP7" s="80">
        <v>42.95</v>
      </c>
      <c r="CQ7" s="80">
        <v>48.86</v>
      </c>
      <c r="CR7" s="80">
        <v>49</v>
      </c>
      <c r="CS7" s="80">
        <v>50.07</v>
      </c>
      <c r="CT7" s="80">
        <v>53.4</v>
      </c>
      <c r="CU7" s="80">
        <v>54.69</v>
      </c>
      <c r="CV7" s="80">
        <v>48.33</v>
      </c>
      <c r="CW7" s="80">
        <v>76.5</v>
      </c>
      <c r="CX7" s="80">
        <v>77.59</v>
      </c>
      <c r="CY7" s="80">
        <v>74.31</v>
      </c>
      <c r="CZ7" s="80">
        <v>74.78</v>
      </c>
      <c r="DA7" s="80">
        <v>77.5</v>
      </c>
      <c r="DB7" s="80">
        <v>76.48</v>
      </c>
      <c r="DC7" s="80">
        <v>75.64</v>
      </c>
      <c r="DD7" s="80">
        <v>75.7</v>
      </c>
      <c r="DE7" s="80">
        <v>72.53</v>
      </c>
      <c r="DF7" s="80">
        <v>71.44</v>
      </c>
      <c r="DG7" s="80">
        <v>70.34</v>
      </c>
      <c r="DH7" s="80">
        <v>5.55</v>
      </c>
      <c r="DI7" s="80">
        <v>10.97</v>
      </c>
      <c r="DJ7" s="80">
        <v>16.23</v>
      </c>
      <c r="DK7" s="80">
        <v>21.4</v>
      </c>
      <c r="DL7" s="80">
        <v>26.88</v>
      </c>
      <c r="DM7" s="80">
        <v>39.409999999999997</v>
      </c>
      <c r="DN7" s="80">
        <v>41.18</v>
      </c>
      <c r="DO7" s="80">
        <v>42.98</v>
      </c>
      <c r="DP7" s="80">
        <v>40.46</v>
      </c>
      <c r="DQ7" s="80">
        <v>37.1</v>
      </c>
      <c r="DR7" s="80">
        <v>35.5</v>
      </c>
      <c r="DS7" s="80">
        <v>0</v>
      </c>
      <c r="DT7" s="80">
        <v>0</v>
      </c>
      <c r="DU7" s="80">
        <v>0</v>
      </c>
      <c r="DV7" s="80">
        <v>0</v>
      </c>
      <c r="DW7" s="80">
        <v>0</v>
      </c>
      <c r="DX7" s="80">
        <v>20.97</v>
      </c>
      <c r="DY7" s="80">
        <v>21.65</v>
      </c>
      <c r="DZ7" s="80">
        <v>23.24</v>
      </c>
      <c r="EA7" s="80">
        <v>22.77</v>
      </c>
      <c r="EB7" s="80">
        <v>18.22</v>
      </c>
      <c r="EC7" s="80">
        <v>16.16</v>
      </c>
      <c r="ED7" s="80">
        <v>0.69</v>
      </c>
      <c r="EE7" s="80">
        <v>0.46</v>
      </c>
      <c r="EF7" s="80">
        <v>1.1399999999999999</v>
      </c>
      <c r="EG7" s="80">
        <v>3.e-002</v>
      </c>
      <c r="EH7" s="80">
        <v>1.e-002</v>
      </c>
      <c r="EI7" s="80">
        <v>1.1499999999999999</v>
      </c>
      <c r="EJ7" s="80">
        <v>0.28999999999999998</v>
      </c>
      <c r="EK7" s="80">
        <v>0.39</v>
      </c>
      <c r="EL7" s="80">
        <v>0.49</v>
      </c>
      <c r="EM7" s="80">
        <v>0.32</v>
      </c>
      <c r="EN7" s="80">
        <v>0.28000000000000003</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53</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syomukanri</cp:lastModifiedBy>
  <dcterms:created xsi:type="dcterms:W3CDTF">2026-01-22T07:54:13Z</dcterms:created>
  <dcterms:modified xsi:type="dcterms:W3CDTF">2026-01-30T05:17:49Z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2026-01-30T05:17:49Z</vt:filetime>
  </property>
</Properties>
</file>