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共有フォルダ（令和6年度から）\01_共通文書\01_課内庶務\01_庁内依頼(調査／照会)\R7\01_総合政策課\20260119公営企業に係る経営比較分析表（令和６年度）の分析等について\【経営比較分析表】2024_153079_46_1718\"/>
    </mc:Choice>
  </mc:AlternateContent>
  <xr:revisionPtr revIDLastSave="0" documentId="13_ncr:1_{D1760069-8821-41C8-978E-C8F3924C5C62}" xr6:coauthVersionLast="47" xr6:coauthVersionMax="47" xr10:uidLastSave="{00000000-0000-0000-0000-000000000000}"/>
  <workbookProtection workbookAlgorithmName="SHA-512" workbookHashValue="PKfYHCncQGc/jPFlNSf4DvPt0ZKGUlEN53Tmjou2o38jqvyUdgMPSAUhR++GsRsR0UVCGPeTpfgB9Ef+JjLu9Q==" workbookSaltValue="Hl08ysHXHBKS2a1nf4VgX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E85" i="4"/>
  <c r="BB10" i="4"/>
  <c r="AT10" i="4"/>
  <c r="P10" i="4"/>
  <c r="AT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<sst xmlns="http://schemas.openxmlformats.org/spreadsheetml/2006/main" count="236" uniqueCount="116">
  <si>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</si>
  <si>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</si>
  <si>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</si>
  <si>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</si>
  <si>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</si>
  <si>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</si>
  <si>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</si>
  <si>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</si>
  <si>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</si>
  <si>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</si>
  <si>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</si>
  <si>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</si>
  <si>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</si>
  <si>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</si>
  <si>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</si>
  <si>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</si>
  <si>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</si>
  <si>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</si>
  <si>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</si>
  <si>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</si>
  <si>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</si>
  <si>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</si>
  <si>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</si>
  <si>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</si>
  <si>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</si>
  <si>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</si>
  <si>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</si>
  <si>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</si>
  <si>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</si>
  <si>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</si>
  <si>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</si>
  <si>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</si>
  <si>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</si>
  <si>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</si>
  <si>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</si>
  <si>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</si>
  <si>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</si>
  <si>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</si>
  <si>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</si>
  <si>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</si>
  <si>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</si>
  <si>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</si>
  <si>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</si>
  <si>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</si>
  <si>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</si>
  <si>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</si>
  <si>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</si>
  <si>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</si>
  <si>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</si>
  <si>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</si>
  <si>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</si>
  <si>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</si>
  <si>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</si>
  <si>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</si>
  <si>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</si>
  <si>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</si>
  <si>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</si>
  <si>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</si>
  <si>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</si>
  <si>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</si>
  <si>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</si>
  <si>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</si>
  <si>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</si>
  <si>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</si>
  <si>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</si>
  <si>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</si>
  <si>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</si>
  <si>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</si>
  <si>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</si>
  <si>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</si>
  <si>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</si>
  <si>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</si>
  <si>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</si>
  <si>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</si>
  <si>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</si>
  <si>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</si>
  <si>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</si>
  <si>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</si>
  <si>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</si>
  <si>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</si>
  <si>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</si>
  <si>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</si>
  <si>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</si>
  <si>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</si>
  <si>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</si>
  <si>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</si>
  <si>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</si>
  <si>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</si>
  <si>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</si>
  <si>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</si>
  <si>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</si>
  <si>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</si>
  <si>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</si>
  <si>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</si>
  <si>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</si>
  <si>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</si>
  <si>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聖籠町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</si>
  <si>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</si>
  <si>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</si>
  <si>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</si>
  <si>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</si>
  <si>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</si>
  <si>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</si>
  <si>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</si>
  <si>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</si>
  <si>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</si>
  <si>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</si>
  <si>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</si>
  <si>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</si>
  <si>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</si>
  <si>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</si>
  <si>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</si>
  <si>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</si>
  <si>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が公共、特環とも平成12年～平成22年であり、管渠等の更新は当面必要ないが、平成27年の改正下水道法に鑑みて、ストックマネジメント計画（令和4年度更新）や経営戦略（令和5年度更新）等による適正な維持管理と効率的な更新計画を図る必要がある。
　また、近年管渠の老化による事故が多発しており法定耐用年数前でも老朽化しているケースがあるため、点検方法や更新方法など注視していきたい。</t>
    <rPh sb="78" eb="80">
      <t>コウシン</t>
    </rPh>
    <rPh sb="87" eb="89">
      <t>レイワ</t>
    </rPh>
    <rPh sb="92" eb="94">
      <t>コウシン</t>
    </rPh>
    <rPh sb="129" eb="131">
      <t>キンネン</t>
    </rPh>
    <rPh sb="131" eb="133">
      <t>カンキョ</t>
    </rPh>
    <rPh sb="134" eb="136">
      <t>ロウカ</t>
    </rPh>
    <rPh sb="139" eb="141">
      <t>ジコ</t>
    </rPh>
    <rPh sb="142" eb="144">
      <t>タハツ</t>
    </rPh>
    <rPh sb="148" eb="150">
      <t>ホウテイ</t>
    </rPh>
    <rPh sb="150" eb="152">
      <t>タイヨウ</t>
    </rPh>
    <rPh sb="152" eb="154">
      <t>ネンスウ</t>
    </rPh>
    <rPh sb="154" eb="155">
      <t>マエ</t>
    </rPh>
    <rPh sb="157" eb="160">
      <t>ロウキュウカ</t>
    </rPh>
    <rPh sb="173" eb="175">
      <t>テンケン</t>
    </rPh>
    <rPh sb="175" eb="177">
      <t>ホウホウ</t>
    </rPh>
    <rPh sb="178" eb="180">
      <t>コウシン</t>
    </rPh>
    <rPh sb="180" eb="182">
      <t>ホウホウ</t>
    </rPh>
    <rPh sb="184" eb="186">
      <t>チュウシ</t>
    </rPh>
    <phoneticPr fontId="4"/>
  </si>
  <si>
    <t>　当町は、阿賀野川流域公共下水道新井郷川処理区に属しており新潟市・阿賀野市・新発田市と連携した下水道事業を推進している。よって有形固定資産は管渠とマンホールポンプ場のみである。令和5年度末下水道普及率は町全体で（公共・特環）99.8％、水洗化率は92.3％で下水道整備は平成21年度でほぼ完了している。平成22年より地方公営企業法を適用し企業会計へ移行した。経営状況は、下水道創設期における建設費等の償還金のピーク期にあることから一般会計からの繰入金に依存している部分が強い。しかし、経費回収率や汚水処理原価などは、良好な数値を示しており、累積欠損金比率も減少してきていることから経営の健全性・効率性は保たれている。
　町施策としては今後も企業誘致、宅地開発の誘導と町外からの移住・定住を促進することから今後も新たな汚水流量が見込まれている。また、下水道未接続者への下水道接続について啓発を行うとともに下水道未接続の要因についても分析し、効果的な接続率向上を目指す。</t>
    <rPh sb="109" eb="110">
      <t>トク</t>
    </rPh>
    <rPh sb="110" eb="111">
      <t>カン</t>
    </rPh>
    <rPh sb="242" eb="244">
      <t>ケイヒ</t>
    </rPh>
    <rPh sb="244" eb="246">
      <t>カイシュウ</t>
    </rPh>
    <rPh sb="246" eb="247">
      <t>リツ</t>
    </rPh>
    <rPh sb="248" eb="250">
      <t>オスイ</t>
    </rPh>
    <rPh sb="250" eb="252">
      <t>ショリ</t>
    </rPh>
    <rPh sb="252" eb="254">
      <t>ゲンカ</t>
    </rPh>
    <rPh sb="258" eb="260">
      <t>リョウコウ</t>
    </rPh>
    <rPh sb="261" eb="263">
      <t>スウチ</t>
    </rPh>
    <rPh sb="264" eb="265">
      <t>シメ</t>
    </rPh>
    <rPh sb="270" eb="272">
      <t>ルイセキ</t>
    </rPh>
    <rPh sb="272" eb="274">
      <t>ケッソン</t>
    </rPh>
    <rPh sb="274" eb="275">
      <t>キン</t>
    </rPh>
    <rPh sb="275" eb="277">
      <t>ヒリツ</t>
    </rPh>
    <rPh sb="278" eb="280">
      <t>ゲンショウ</t>
    </rPh>
    <rPh sb="290" eb="292">
      <t>ケイエイ</t>
    </rPh>
    <rPh sb="293" eb="296">
      <t>ケンゼンセイ</t>
    </rPh>
    <rPh sb="297" eb="300">
      <t>コウリツセイ</t>
    </rPh>
    <rPh sb="301" eb="302">
      <t>タモ</t>
    </rPh>
    <rPh sb="322" eb="324">
      <t>キギョウ</t>
    </rPh>
    <rPh sb="324" eb="326">
      <t>ユウチ</t>
    </rPh>
    <phoneticPr fontId="4"/>
  </si>
  <si>
    <t>　当町においては緩やかな人口減少の傾向が見られるが、東港工業団地への企業誘致や宅造計画等が具体化しているところから使用料収入については増加を見込んでいる。
　当町の下水道面的整備はほぼ終了しており、今後は維持管理の段階である。耐用年数を超えた管路がないことから、管路老朽化率は0％であるが、マンホールポンプの更新の平準化を図り計画的な更新を行っている。
　研修等により公営企業に携わる人材育成を行っているものの、人事異動等により画一的な人材確保は難しい現状がある。
　下水道創設期の企業債償還が当面の経営課題であり、資本費平準化債を充当し償還金の平準化を図っているが、当面は一般会計からの繰入金に頼らざる得ない状況が見込まれる。人件費や物価高騰等社会情勢の変化に対応するため、経常経費の抑制に努めるとともに長期的展望に立ち、下水道事業経営戦略により、持続可能な下水道事業を推進する。</t>
    <rPh sb="12" eb="14">
      <t>ジンコウ</t>
    </rPh>
    <rPh sb="17" eb="19">
      <t>ケイコウ</t>
    </rPh>
    <rPh sb="19" eb="21">
      <t>ゲンショウ</t>
    </rPh>
    <rPh sb="21" eb="23">
      <t>ケイコウ</t>
    </rPh>
    <rPh sb="24" eb="25">
      <t>ミ</t>
    </rPh>
    <rPh sb="29" eb="31">
      <t>キギョウ</t>
    </rPh>
    <rPh sb="31" eb="33">
      <t>ユウチ</t>
    </rPh>
    <rPh sb="57" eb="60">
      <t>シヨウリョウ</t>
    </rPh>
    <rPh sb="61" eb="63">
      <t>ミコ</t>
    </rPh>
    <rPh sb="134" eb="136">
      <t>タイヨウ</t>
    </rPh>
    <rPh sb="136" eb="138">
      <t>ネンスウ</t>
    </rPh>
    <rPh sb="139" eb="140">
      <t>コ</t>
    </rPh>
    <rPh sb="142" eb="144">
      <t>カンロ</t>
    </rPh>
    <rPh sb="152" eb="154">
      <t>カンロ</t>
    </rPh>
    <rPh sb="154" eb="157">
      <t>ロウキュウカ</t>
    </rPh>
    <rPh sb="157" eb="158">
      <t>リツ</t>
    </rPh>
    <rPh sb="175" eb="177">
      <t>コウシン</t>
    </rPh>
    <rPh sb="178" eb="181">
      <t>ヘイジュンカ</t>
    </rPh>
    <rPh sb="182" eb="183">
      <t>ハカ</t>
    </rPh>
    <rPh sb="184" eb="187">
      <t>ケイカクテキ</t>
    </rPh>
    <rPh sb="188" eb="190">
      <t>コウシン</t>
    </rPh>
    <rPh sb="191" eb="192">
      <t>オコナ</t>
    </rPh>
    <rPh sb="199" eb="201">
      <t>ケンシュウ</t>
    </rPh>
    <rPh sb="201" eb="202">
      <t>トウ</t>
    </rPh>
    <rPh sb="205" eb="207">
      <t>ジンザイ</t>
    </rPh>
    <rPh sb="215" eb="217">
      <t>ジンザイ</t>
    </rPh>
    <rPh sb="217" eb="219">
      <t>イクセイ</t>
    </rPh>
    <rPh sb="229" eb="231">
      <t>ジンジ</t>
    </rPh>
    <rPh sb="231" eb="233">
      <t>イドウ</t>
    </rPh>
    <rPh sb="233" eb="234">
      <t>トウ</t>
    </rPh>
    <rPh sb="237" eb="240">
      <t>カクイツテキ</t>
    </rPh>
    <rPh sb="241" eb="243">
      <t>カクホ</t>
    </rPh>
    <rPh sb="244" eb="245">
      <t>ムズカ</t>
    </rPh>
    <rPh sb="247" eb="249">
      <t>ゲンジョウ</t>
    </rPh>
    <rPh sb="271" eb="273">
      <t>トウメン</t>
    </rPh>
    <rPh sb="282" eb="284">
      <t>シホン</t>
    </rPh>
    <rPh sb="285" eb="286">
      <t>タヨ</t>
    </rPh>
    <rPh sb="289" eb="290">
      <t>エ</t>
    </rPh>
    <rPh sb="292" eb="294">
      <t>ジョウキョウ</t>
    </rPh>
    <rPh sb="295" eb="296">
      <t>ツヅ</t>
    </rPh>
    <rPh sb="301" eb="302">
      <t>サラ</t>
    </rPh>
    <rPh sb="308" eb="310">
      <t>ミコ</t>
    </rPh>
    <rPh sb="318" eb="320">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</si>
</sst>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23-449F-B4AE-EA82BAB080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523-449F-B4AE-EA82BAB080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FE-49A8-8E8A-8AD2E71C71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5FE-49A8-8E8A-8AD2E71C71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89.75</c:v>
                </c:pt>
                <c:pt idx="1">
                  <c:v>89.71</c:v>
                </c:pt>
                <c:pt idx="2">
                  <c:v>89.75</c:v>
                </c:pt>
                <c:pt idx="3">
                  <c:v>91.28</c:v>
                </c:pt>
                <c:pt idx="4">
                  <c:v>91.73</c:v>
                </c:pt>
              </c:numCache>
            </c:numRef>
          </c:val>
          <c:extLst>
            <c:ext xmlns:c16="http://schemas.microsoft.com/office/drawing/2014/chart" uri="{C3380CC4-5D6E-409C-BE32-E72D297353CC}">
              <c16:uniqueId val="{00000000-C3F7-4E8E-8418-C5ED9AE4F4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C3F7-4E8E-8418-C5ED9AE4F4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100.29</c:v>
                </c:pt>
                <c:pt idx="1">
                  <c:v>107.6</c:v>
                </c:pt>
                <c:pt idx="2">
                  <c:v>107.96</c:v>
                </c:pt>
                <c:pt idx="3">
                  <c:v>106.22</c:v>
                </c:pt>
                <c:pt idx="4">
                  <c:v>108.84</c:v>
                </c:pt>
              </c:numCache>
            </c:numRef>
          </c:val>
          <c:extLst>
            <c:ext xmlns:c16="http://schemas.microsoft.com/office/drawing/2014/chart" uri="{C3380CC4-5D6E-409C-BE32-E72D297353CC}">
              <c16:uniqueId val="{00000000-6089-480D-883B-9DCA49822C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089-480D-883B-9DCA49822C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24.9</c:v>
                </c:pt>
                <c:pt idx="1">
                  <c:v>27.13</c:v>
                </c:pt>
                <c:pt idx="2">
                  <c:v>29.32</c:v>
                </c:pt>
                <c:pt idx="3">
                  <c:v>31.25</c:v>
                </c:pt>
                <c:pt idx="4">
                  <c:v>33.33</c:v>
                </c:pt>
              </c:numCache>
            </c:numRef>
          </c:val>
          <c:extLst>
            <c:ext xmlns:c16="http://schemas.microsoft.com/office/drawing/2014/chart" uri="{C3380CC4-5D6E-409C-BE32-E72D297353CC}">
              <c16:uniqueId val="{00000000-6DC7-4AF8-83B6-F7D47C6F10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DC7-4AF8-83B6-F7D47C6F10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C8-498C-BDC8-E486973697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3C8-498C-BDC8-E486973697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233.35</c:v>
                </c:pt>
                <c:pt idx="1">
                  <c:v>208.27</c:v>
                </c:pt>
                <c:pt idx="2">
                  <c:v>178.41</c:v>
                </c:pt>
                <c:pt idx="3">
                  <c:v>161.43</c:v>
                </c:pt>
                <c:pt idx="4">
                  <c:v>133.66999999999999</c:v>
                </c:pt>
              </c:numCache>
            </c:numRef>
          </c:val>
          <c:extLst>
            <c:ext xmlns:c16="http://schemas.microsoft.com/office/drawing/2014/chart" uri="{C3380CC4-5D6E-409C-BE32-E72D297353CC}">
              <c16:uniqueId val="{00000000-C3C5-4780-8DA0-82B612F2DE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3C5-4780-8DA0-82B612F2DE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5.75</c:v>
                </c:pt>
                <c:pt idx="1">
                  <c:v>1.38</c:v>
                </c:pt>
                <c:pt idx="2">
                  <c:v>2.02</c:v>
                </c:pt>
                <c:pt idx="3">
                  <c:v>3.96</c:v>
                </c:pt>
                <c:pt idx="4">
                  <c:v>4.2300000000000004</c:v>
                </c:pt>
              </c:numCache>
            </c:numRef>
          </c:val>
          <c:extLst>
            <c:ext xmlns:c16="http://schemas.microsoft.com/office/drawing/2014/chart" uri="{C3380CC4-5D6E-409C-BE32-E72D297353CC}">
              <c16:uniqueId val="{00000000-E885-4966-B2B1-E386E9F270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885-4966-B2B1-E386E9F270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89-4BC6-9DBA-85D1381FB3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D89-4BC6-9DBA-85D1381FB3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100.27</c:v>
                </c:pt>
                <c:pt idx="1">
                  <c:v>125.27</c:v>
                </c:pt>
                <c:pt idx="2">
                  <c:v>117.81</c:v>
                </c:pt>
                <c:pt idx="3">
                  <c:v>115.95</c:v>
                </c:pt>
                <c:pt idx="4">
                  <c:v>128.03</c:v>
                </c:pt>
              </c:numCache>
            </c:numRef>
          </c:val>
          <c:extLst>
            <c:ext xmlns:c16="http://schemas.microsoft.com/office/drawing/2014/chart" uri="{C3380CC4-5D6E-409C-BE32-E72D297353CC}">
              <c16:uniqueId val="{00000000-D1AB-4CF3-A056-7CA1D2D3AB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D1AB-4CF3-A056-7CA1D2D3AB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149.44999999999999</c:v>
                </c:pt>
                <c:pt idx="1">
                  <c:v>119.55</c:v>
                </c:pt>
                <c:pt idx="2">
                  <c:v>124.84</c:v>
                </c:pt>
                <c:pt idx="3">
                  <c:v>127.7</c:v>
                </c:pt>
                <c:pt idx="4">
                  <c:v>115.44</c:v>
                </c:pt>
              </c:numCache>
            </c:numRef>
          </c:val>
          <c:extLst>
            <c:ext xmlns:c16="http://schemas.microsoft.com/office/drawing/2014/chart" uri="{C3380CC4-5D6E-409C-BE32-E72D297353CC}">
              <c16:uniqueId val="{00000000-7A95-48F5-B545-1142E5B5F8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A95-48F5-B545-1142E5B5F8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新潟県　聖籠町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13986</v>
      </c>
      <c r="AM8" s="45"/>
      <c r="AN8" s="45"/>
      <c r="AO8" s="45"/>
      <c r="AP8" s="45"/>
      <c r="AQ8" s="45"/>
      <c r="AR8" s="45"/>
      <c r="AS8" s="45"/>
      <c r="AT8" s="46">
        <f>データ!T6</f>
        <v>37.57</v>
      </c>
      <c r="AU8" s="46"/>
      <c r="AV8" s="46"/>
      <c r="AW8" s="46"/>
      <c r="AX8" s="46"/>
      <c r="AY8" s="46"/>
      <c r="AZ8" s="46"/>
      <c r="BA8" s="46"/>
      <c r="BB8" s="46">
        <f>データ!U6</f>
        <v>372.27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60.2</v>
      </c>
      <c r="J10" s="46"/>
      <c r="K10" s="46"/>
      <c r="L10" s="46"/>
      <c r="M10" s="46"/>
      <c r="N10" s="46"/>
      <c r="O10" s="46"/>
      <c r="P10" s="46">
        <f>データ!P6</f>
        <v>32.049999999999997</v>
      </c>
      <c r="Q10" s="46"/>
      <c r="R10" s="46"/>
      <c r="S10" s="46"/>
      <c r="T10" s="46"/>
      <c r="U10" s="46"/>
      <c r="V10" s="46"/>
      <c r="W10" s="46">
        <f>データ!Q6</f>
        <v>100</v>
      </c>
      <c r="X10" s="46"/>
      <c r="Y10" s="46"/>
      <c r="Z10" s="46"/>
      <c r="AA10" s="46"/>
      <c r="AB10" s="46"/>
      <c r="AC10" s="46"/>
      <c r="AD10" s="45">
        <f>データ!R6</f>
        <v>3240</v>
      </c>
      <c r="AE10" s="45"/>
      <c r="AF10" s="45"/>
      <c r="AG10" s="45"/>
      <c r="AH10" s="45"/>
      <c r="AI10" s="45"/>
      <c r="AJ10" s="45"/>
      <c r="AK10" s="2"/>
      <c r="AL10" s="45">
        <f>データ!V6</f>
        <v>4473</v>
      </c>
      <c r="AM10" s="45"/>
      <c r="AN10" s="45"/>
      <c r="AO10" s="45"/>
      <c r="AP10" s="45"/>
      <c r="AQ10" s="45"/>
      <c r="AR10" s="45"/>
      <c r="AS10" s="45"/>
      <c r="AT10" s="46">
        <f>データ!W6</f>
        <v>1.64</v>
      </c>
      <c r="AU10" s="46"/>
      <c r="AV10" s="46"/>
      <c r="AW10" s="46"/>
      <c r="AX10" s="46"/>
      <c r="AY10" s="46"/>
      <c r="AZ10" s="46"/>
      <c r="BA10" s="46"/>
      <c r="BB10" s="46">
        <f>データ!X6</f>
        <v>2727.44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n1hzoiHl+s0GNimVdR98K/dvOnvN3aXf1OJNoFouqcN755vgmd8IhpGSucXMePGyz39jVKgK9zWTNb17XrWSg==" saltValue="5KAKQPgGPj+U/PT4JHsE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153079</v>
      </c>
      <c r="D6" s="19">
        <f t="shared" si="3"/>
        <v>46</v>
      </c>
      <c r="E6" s="19">
        <f t="shared" si="3"/>
        <v>17</v>
      </c>
      <c r="F6" s="19">
        <f t="shared" si="3"/>
        <v>4</v>
      </c>
      <c r="G6" s="19">
        <f t="shared" si="3"/>
        <v>0</v>
      </c>
      <c r="H6" s="19" t="str">
        <f t="shared" si="3"/>
        <v>新潟県　聖籠町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60.2</v>
      </c>
      <c r="P6" s="20">
        <f t="shared" si="3"/>
        <v>32.049999999999997</v>
      </c>
      <c r="Q6" s="20">
        <f t="shared" si="3"/>
        <v>100</v>
      </c>
      <c r="R6" s="20">
        <f t="shared" si="3"/>
        <v>3240</v>
      </c>
      <c r="S6" s="20">
        <f t="shared" si="3"/>
        <v>13986</v>
      </c>
      <c r="T6" s="20">
        <f t="shared" si="3"/>
        <v>37.57</v>
      </c>
      <c r="U6" s="20">
        <f t="shared" si="3"/>
        <v>372.27</v>
      </c>
      <c r="V6" s="20">
        <f t="shared" si="3"/>
        <v>4473</v>
      </c>
      <c r="W6" s="20">
        <f t="shared" si="3"/>
        <v>1.64</v>
      </c>
      <c r="X6" s="20">
        <f t="shared" si="3"/>
        <v>2727.44</v>
      </c>
      <c r="Y6" s="21">
        <f>IF(Y7="",NA(),Y7)</f>
        <v>100.29</v>
      </c>
      <c r="Z6" s="21">
        <f t="shared" ref="Z6:AH6" si="4">IF(Z7="",NA(),Z7)</f>
        <v>107.6</v>
      </c>
      <c r="AA6" s="21">
        <f t="shared" si="4"/>
        <v>107.96</v>
      </c>
      <c r="AB6" s="21">
        <f t="shared" si="4"/>
        <v>106.22</v>
      </c>
      <c r="AC6" s="21">
        <f t="shared" si="4"/>
        <v>108.84</v>
      </c>
      <c r="AD6" s="21">
        <f t="shared" si="4"/>
        <v>105.78</v>
      </c>
      <c r="AE6" s="21">
        <f t="shared" si="4"/>
        <v>106.09</v>
      </c>
      <c r="AF6" s="21">
        <f t="shared" si="4"/>
        <v>106.44</v>
      </c>
      <c r="AG6" s="21">
        <f t="shared" si="4"/>
        <v>107.11</v>
      </c>
      <c r="AH6" s="21">
        <f t="shared" si="4"/>
        <v>106.38</v>
      </c>
      <c r="AI6" s="20" t="str">
        <f>IF(AI7="","",IF(AI7="-","【-】","【"&amp;SUBSTITUTE(TEXT(AI7,"#,##0.00"),"-","△")&amp;"】"))</f>
        <v>【105.07】</v>
      </c>
      <c r="AJ6" s="21">
        <f>IF(AJ7="",NA(),AJ7)</f>
        <v>233.35</v>
      </c>
      <c r="AK6" s="21">
        <f t="shared" ref="AK6:AS6" si="5">IF(AK7="",NA(),AK7)</f>
        <v>208.27</v>
      </c>
      <c r="AL6" s="21">
        <f t="shared" si="5"/>
        <v>178.41</v>
      </c>
      <c r="AM6" s="21">
        <f t="shared" si="5"/>
        <v>161.43</v>
      </c>
      <c r="AN6" s="21">
        <f t="shared" si="5"/>
        <v>133.66999999999999</v>
      </c>
      <c r="AO6" s="21">
        <f t="shared" si="5"/>
        <v>63.96</v>
      </c>
      <c r="AP6" s="21">
        <f t="shared" si="5"/>
        <v>69.42</v>
      </c>
      <c r="AQ6" s="21">
        <f t="shared" si="5"/>
        <v>72.86</v>
      </c>
      <c r="AR6" s="21">
        <f t="shared" si="5"/>
        <v>69.540000000000006</v>
      </c>
      <c r="AS6" s="21">
        <f t="shared" si="5"/>
        <v>70.63</v>
      </c>
      <c r="AT6" s="20" t="str">
        <f>IF(AT7="","",IF(AT7="-","【-】","【"&amp;SUBSTITUTE(TEXT(AT7,"#,##0.00"),"-","△")&amp;"】"))</f>
        <v>【63.54】</v>
      </c>
      <c r="AU6" s="21">
        <f>IF(AU7="",NA(),AU7)</f>
        <v>5.75</v>
      </c>
      <c r="AV6" s="21">
        <f t="shared" ref="AV6:BD6" si="6">IF(AV7="",NA(),AV7)</f>
        <v>1.38</v>
      </c>
      <c r="AW6" s="21">
        <f t="shared" si="6"/>
        <v>2.02</v>
      </c>
      <c r="AX6" s="21">
        <f t="shared" si="6"/>
        <v>3.96</v>
      </c>
      <c r="AY6" s="21">
        <f t="shared" si="6"/>
        <v>4.2300000000000004</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100.27</v>
      </c>
      <c r="BR6" s="21">
        <f t="shared" ref="BR6:BZ6" si="8">IF(BR7="",NA(),BR7)</f>
        <v>125.27</v>
      </c>
      <c r="BS6" s="21">
        <f t="shared" si="8"/>
        <v>117.81</v>
      </c>
      <c r="BT6" s="21">
        <f t="shared" si="8"/>
        <v>115.95</v>
      </c>
      <c r="BU6" s="21">
        <f t="shared" si="8"/>
        <v>128.03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149.44999999999999</v>
      </c>
      <c r="CC6" s="21">
        <f t="shared" ref="CC6:CK6" si="9">IF(CC7="",NA(),CC7)</f>
        <v>119.55</v>
      </c>
      <c r="CD6" s="21">
        <f t="shared" si="9"/>
        <v>124.84</v>
      </c>
      <c r="CE6" s="21">
        <f t="shared" si="9"/>
        <v>127.7</v>
      </c>
      <c r="CF6" s="21">
        <f t="shared" si="9"/>
        <v>115.44</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89.75</v>
      </c>
      <c r="CY6" s="21">
        <f t="shared" ref="CY6:DG6" si="11">IF(CY7="",NA(),CY7)</f>
        <v>89.71</v>
      </c>
      <c r="CZ6" s="21">
        <f t="shared" si="11"/>
        <v>89.75</v>
      </c>
      <c r="DA6" s="21">
        <f t="shared" si="11"/>
        <v>91.28</v>
      </c>
      <c r="DB6" s="21">
        <f t="shared" si="11"/>
        <v>91.73</v>
      </c>
      <c r="DC6" s="21">
        <f t="shared" si="11"/>
        <v>84.19</v>
      </c>
      <c r="DD6" s="21">
        <f t="shared" si="11"/>
        <v>84.34</v>
      </c>
      <c r="DE6" s="21">
        <f t="shared" si="11"/>
        <v>84.34</v>
      </c>
      <c r="DF6" s="21">
        <f t="shared" si="11"/>
        <v>84.73</v>
      </c>
      <c r="DG6" s="21">
        <f t="shared" si="11"/>
        <v>84.21</v>
      </c>
      <c r="DH6" s="20" t="str">
        <f>IF(DH7="","",IF(DH7="-","【-】","【"&amp;SUBSTITUTE(TEXT(DH7,"#,##0.00"),"-","△")&amp;"】"))</f>
        <v>【86.31】</v>
      </c>
      <c r="DI6" s="21">
        <f>IF(DI7="",NA(),DI7)</f>
        <v>24.9</v>
      </c>
      <c r="DJ6" s="21">
        <f t="shared" ref="DJ6:DR6" si="12">IF(DJ7="",NA(),DJ7)</f>
        <v>27.13</v>
      </c>
      <c r="DK6" s="21">
        <f t="shared" si="12"/>
        <v>29.32</v>
      </c>
      <c r="DL6" s="21">
        <f t="shared" si="12"/>
        <v>31.25</v>
      </c>
      <c r="DM6" s="21">
        <f t="shared" si="12"/>
        <v>33.33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153079</v>
      </c>
      <c r="D7" s="23">
        <v>46</v>
      </c>
      <c r="E7" s="23">
        <v>17</v>
      </c>
      <c r="F7" s="23">
        <v>4</v>
      </c>
      <c r="G7" s="23">
        <v>0</v>
      </c>
      <c r="H7" s="23" t="s">
        <v>96</v>
      </c>
      <c r="I7" s="23" t="s">
        <v>97</v>
      </c>
      <c r="J7" s="23" t="s">
        <v>98</v>
      </c>
      <c r="K7" s="23" t="s">
        <v>99</v>
      </c>
      <c r="L7" s="23" t="s">
        <v>100</v>
      </c>
      <c r="M7" s="23" t="s">
        <v>101</v>
      </c>
      <c r="N7" s="24" t="s">
        <v>102</v>
      </c>
      <c r="O7" s="24">
        <v>60.2</v>
      </c>
      <c r="P7" s="24">
        <v>32.049999999999997</v>
      </c>
      <c r="Q7" s="24">
        <v>100</v>
      </c>
      <c r="R7" s="24">
        <v>3240</v>
      </c>
      <c r="S7" s="24">
        <v>13986</v>
      </c>
      <c r="T7" s="24">
        <v>37.57</v>
      </c>
      <c r="U7" s="24">
        <v>372.27</v>
      </c>
      <c r="V7" s="24">
        <v>4473</v>
      </c>
      <c r="W7" s="24">
        <v>1.64</v>
      </c>
      <c r="X7" s="24">
        <v>2727.44</v>
      </c>
      <c r="Y7" s="24">
        <v>100.29</v>
      </c>
      <c r="Z7" s="24">
        <v>107.6</v>
      </c>
      <c r="AA7" s="24">
        <v>107.96</v>
      </c>
      <c r="AB7" s="24">
        <v>106.22</v>
      </c>
      <c r="AC7" s="24">
        <v>108.84</v>
      </c>
      <c r="AD7" s="24">
        <v>105.78</v>
      </c>
      <c r="AE7" s="24">
        <v>106.09</v>
      </c>
      <c r="AF7" s="24">
        <v>106.44</v>
      </c>
      <c r="AG7" s="24">
        <v>107.11</v>
      </c>
      <c r="AH7" s="24">
        <v>106.38</v>
      </c>
      <c r="AI7" s="24">
        <v>105.07</v>
      </c>
      <c r="AJ7" s="24">
        <v>233.35</v>
      </c>
      <c r="AK7" s="24">
        <v>208.27</v>
      </c>
      <c r="AL7" s="24">
        <v>178.41</v>
      </c>
      <c r="AM7" s="24">
        <v>161.43</v>
      </c>
      <c r="AN7" s="24">
        <v>133.66999999999999</v>
      </c>
      <c r="AO7" s="24">
        <v>63.96</v>
      </c>
      <c r="AP7" s="24">
        <v>69.42</v>
      </c>
      <c r="AQ7" s="24">
        <v>72.86</v>
      </c>
      <c r="AR7" s="24">
        <v>69.540000000000006</v>
      </c>
      <c r="AS7" s="24">
        <v>70.63</v>
      </c>
      <c r="AT7" s="24">
        <v>63.54</v>
      </c>
      <c r="AU7" s="24">
        <v>5.75</v>
      </c>
      <c r="AV7" s="24">
        <v>1.38</v>
      </c>
      <c r="AW7" s="24">
        <v>2.02</v>
      </c>
      <c r="AX7" s="24">
        <v>3.96</v>
      </c>
      <c r="AY7" s="24">
        <v>4.2300000000000004</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100.27</v>
      </c>
      <c r="BR7" s="24">
        <v>125.27</v>
      </c>
      <c r="BS7" s="24">
        <v>117.81</v>
      </c>
      <c r="BT7" s="24">
        <v>115.95</v>
      </c>
      <c r="BU7" s="24">
        <v>128.03</v>
      </c>
      <c r="BV7" s="24">
        <v>73.36</v>
      </c>
      <c r="BW7" s="24">
        <v>72.599999999999994</v>
      </c>
      <c r="BX7" s="24">
        <v>69.430000000000007</v>
      </c>
      <c r="BY7" s="24">
        <v>70.709999999999994</v>
      </c>
      <c r="BZ7" s="24">
        <v>66.63</v>
      </c>
      <c r="CA7" s="24">
        <v>72.92</v>
      </c>
      <c r="CB7" s="24">
        <v>149.44999999999999</v>
      </c>
      <c r="CC7" s="24">
        <v>119.55</v>
      </c>
      <c r="CD7" s="24">
        <v>124.84</v>
      </c>
      <c r="CE7" s="24">
        <v>127.7</v>
      </c>
      <c r="CF7" s="24">
        <v>115.44</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89.75</v>
      </c>
      <c r="CY7" s="24">
        <v>89.71</v>
      </c>
      <c r="CZ7" s="24">
        <v>89.75</v>
      </c>
      <c r="DA7" s="24">
        <v>91.28</v>
      </c>
      <c r="DB7" s="24">
        <v>91.73</v>
      </c>
      <c r="DC7" s="24">
        <v>84.19</v>
      </c>
      <c r="DD7" s="24">
        <v>84.34</v>
      </c>
      <c r="DE7" s="24">
        <v>84.34</v>
      </c>
      <c r="DF7" s="24">
        <v>84.73</v>
      </c>
      <c r="DG7" s="24">
        <v>84.21</v>
      </c>
      <c r="DH7" s="24">
        <v>86.31</v>
      </c>
      <c r="DI7" s="24">
        <v>24.9</v>
      </c>
      <c r="DJ7" s="24">
        <v>27.13</v>
      </c>
      <c r="DK7" s="24">
        <v>29.32</v>
      </c>
      <c r="DL7" s="24">
        <v>31.25</v>
      </c>
      <c r="DM7" s="24">
        <v>33.33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斎藤 直子</cp:lastModifiedBy>
  <cp:lastPrinted>2026-02-18T05:41:10Z</cp:lastPrinted>
  <dcterms:modified xsi:type="dcterms:W3CDTF">2026-02-18T05:41:25Z</dcterms:modified>
</cp:coreProperties>
</file>