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K:\Soumusyo\202101300000\share\03_財政班　理財担当\20010 公営企業決算統計\R6決算統計        (R7実施)\61_経営比較分析表※１月中旬～\080113_公営企業に係る経営比較分析表（令和６年度決算）の分析等について（依頼）\05_確認後データ\市町村\24阿賀町\"/>
    </mc:Choice>
  </mc:AlternateContent>
  <xr:revisionPtr revIDLastSave="0" documentId="14_{4A0713AE-3696-4FFC-BA47-26939E32C2F0}" xr6:coauthVersionLast="47" xr6:coauthVersionMax="47" xr10:uidLastSave="{00000000-0000-0000-0000-000000000000}"/>
  <workbookProtection workbookAlgorithmName="SHA-512" workbookHashValue="qSm6hJoMsE9KhjT/F/q1fl66IQbi0qgDnEpc4/VgxLSo8/+DdPZOIC9Rxmt2JZSPzsZfpAx3zajdcfQcomZPxQ==" workbookSaltValue="2axyJk/JjjWx+Xc6juvZ9g==" workbookSpinCount="100000" lockStructure="1"/>
  <bookViews>
    <workbookView xWindow="-28920" yWindow="2190" windowWidth="29040" windowHeight="15720" xr2:uid="{00000000-000D-0000-FFFF-FFFF00000000}"/>
  </bookViews>
  <sheets>
    <sheet name="法適用_下水道事業" sheetId="4" r:id="rId1"/>
    <sheet name="データ" sheetId="5" state="hidden" r:id="rId2"/>
  </sheets>
  <calcPr calcId="191029"/>
  <fileRecoveryPr repairLoad="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AT10" i="4" s="1"/>
  <c r="V6" i="5"/>
  <c r="AL10" i="4" s="1"/>
  <c r="U6" i="5"/>
  <c r="T6" i="5"/>
  <c r="AT8" i="4" s="1"/>
  <c r="S6" i="5"/>
  <c r="AL8" i="4" s="1"/>
  <c r="R6" i="5"/>
  <c r="AD10" i="4" s="1"/>
  <c r="Q6" i="5"/>
  <c r="P6" i="5"/>
  <c r="P10" i="4" s="1"/>
  <c r="O6" i="5"/>
  <c r="I10" i="4" s="1"/>
  <c r="N6" i="5"/>
  <c r="B10" i="4" s="1"/>
  <c r="M6" i="5"/>
  <c r="L6" i="5"/>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H85" i="4"/>
  <c r="G85" i="4"/>
  <c r="E85" i="4"/>
  <c r="BB10" i="4"/>
  <c r="W10" i="4"/>
  <c r="BB8" i="4"/>
  <c r="AD8" i="4"/>
  <c r="W8" i="4"/>
</calcChain>
</file>

<file path=xl/sharedStrings.xml><?xml version="1.0" encoding="utf-8"?>
<sst xmlns="http://schemas.openxmlformats.org/spreadsheetml/2006/main" count="325" uniqueCount="115">
  <si>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</si>
  <si>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</si>
  <si>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</si>
  <si>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</si>
  <si>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</si>
  <si>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</si>
  <si>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</si>
  <si>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</si>
  <si>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</si>
  <si>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</si>
  <si>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</si>
  <si>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</si>
  <si>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</si>
  <si>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</si>
  <si>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</si>
  <si>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</si>
  <si>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</si>
  <si>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</si>
  <si>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</si>
  <si>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</si>
  <si>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</si>
  <si>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</si>
  <si>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</si>
  <si>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</si>
  <si>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</si>
  <si>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</si>
  <si>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</si>
  <si>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</si>
  <si>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</si>
  <si>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</si>
  <si>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</si>
  <si>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</si>
  <si>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</si>
  <si>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</si>
  <si>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</si>
  <si>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</si>
  <si>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</si>
  <si>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</si>
  <si>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</si>
  <si>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</si>
  <si>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</si>
  <si>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</si>
  <si>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</si>
  <si>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</si>
  <si>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</si>
  <si>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</si>
  <si>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</si>
  <si>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</si>
  <si>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</si>
  <si>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</si>
  <si>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</si>
  <si>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</si>
  <si>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</si>
  <si>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</si>
  <si>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</si>
  <si>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</si>
  <si>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</si>
  <si>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</si>
  <si>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</si>
  <si>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</si>
  <si>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</si>
  <si>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</si>
  <si>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</si>
  <si>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</si>
  <si>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</si>
  <si>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</si>
  <si>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</si>
  <si>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</si>
  <si>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</si>
  <si>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</si>
  <si>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</si>
  <si>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</si>
  <si>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</si>
  <si>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</si>
  <si>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</si>
  <si>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</si>
  <si>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</si>
  <si>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</si>
  <si>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</si>
  <si>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</si>
  <si>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</si>
  <si>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</si>
  <si>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</si>
  <si>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</si>
  <si>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</si>
  <si>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</si>
  <si>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</si>
  <si>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</si>
  <si>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</si>
  <si>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</si>
  <si>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</si>
  <si>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</si>
  <si>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</si>
  <si>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</si>
  <si>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</si>
  <si>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</si>
  <si>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新潟県　阿賀町</t>
  </si>
  <si>
    <t>法適用</t>
  </si>
  <si>
    <t>下水道事業</t>
  </si>
  <si>
    <t>個別排水処理</t>
  </si>
  <si>
    <t>L2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</si>
  <si>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</si>
  <si>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</si>
  <si>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</si>
  <si>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</si>
  <si>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</si>
  <si>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</si>
  <si>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</si>
  <si>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</si>
  <si>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</si>
  <si>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</si>
  <si>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</si>
  <si>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⑨有形固定資産減価償却率は2.73%。単純に少数小規模で、頻繁に修繕を行っていることから、平均を下回っているものと推察される。</t>
    <rPh sb="1" eb="3">
      <t>ユウケイ</t>
    </rPh>
    <rPh sb="3" eb="5">
      <t>コテイ</t>
    </rPh>
    <rPh sb="5" eb="7">
      <t>シサン</t>
    </rPh>
    <rPh sb="7" eb="9">
      <t>ゲンカ</t>
    </rPh>
    <rPh sb="9" eb="11">
      <t>ショウキャク</t>
    </rPh>
    <rPh sb="11" eb="12">
      <t>リツ</t>
    </rPh>
    <rPh sb="19" eb="21">
      <t>タンジュン</t>
    </rPh>
    <rPh sb="22" eb="24">
      <t>ショウスウ</t>
    </rPh>
    <rPh sb="24" eb="27">
      <t>ショウキボ</t>
    </rPh>
    <rPh sb="29" eb="31">
      <t>ヒンパン</t>
    </rPh>
    <rPh sb="32" eb="34">
      <t>シュウゼン</t>
    </rPh>
    <rPh sb="35" eb="36">
      <t>オコナ</t>
    </rPh>
    <rPh sb="45" eb="47">
      <t>ヘイキン</t>
    </rPh>
    <rPh sb="48" eb="50">
      <t>シタマワ</t>
    </rPh>
    <rPh sb="57" eb="59">
      <t>スイサツ</t>
    </rPh>
    <phoneticPr fontId="4"/>
  </si>
  <si>
    <t xml:space="preserve">　法適化初年度であり、この年度の決算から本格的な経営分析に取り掛かることが可能となった。各指標数値を用いて、類似団体との比較、比較結果の分析、今後の推移観察、等により得たデータから、経営の見直しを行っていく。
【課題】
・著しい人口減少：施設利用率や経費回収率の低
・施設の老朽化：更新費用の増
・物価や労務費の高騰：経常経費の増
【今後の対応】
・施設統廃合可能性調査（実施中）
・調査結果による統廃合や処理方式変更等の検討
・適正な使用料の検討
</t>
    <rPh sb="106" eb="108">
      <t>カダイ</t>
    </rPh>
    <rPh sb="111" eb="112">
      <t>イチジル</t>
    </rPh>
    <rPh sb="114" eb="116">
      <t>ジンコウ</t>
    </rPh>
    <rPh sb="116" eb="118">
      <t>ゲンショウ</t>
    </rPh>
    <rPh sb="119" eb="121">
      <t>シセツ</t>
    </rPh>
    <rPh sb="121" eb="123">
      <t>リヨウ</t>
    </rPh>
    <rPh sb="123" eb="124">
      <t>リツ</t>
    </rPh>
    <rPh sb="125" eb="127">
      <t>ケイヒ</t>
    </rPh>
    <rPh sb="127" eb="129">
      <t>カイシュウ</t>
    </rPh>
    <rPh sb="129" eb="130">
      <t>リツ</t>
    </rPh>
    <rPh sb="134" eb="136">
      <t>シセツ</t>
    </rPh>
    <rPh sb="137" eb="140">
      <t>ロウキュウカ</t>
    </rPh>
    <rPh sb="141" eb="143">
      <t>コウシン</t>
    </rPh>
    <rPh sb="143" eb="145">
      <t>ヒヨウ</t>
    </rPh>
    <rPh sb="146" eb="147">
      <t>ゾウ</t>
    </rPh>
    <rPh sb="149" eb="151">
      <t>ブッカ</t>
    </rPh>
    <rPh sb="152" eb="155">
      <t>ロウムヒ</t>
    </rPh>
    <rPh sb="156" eb="158">
      <t>コウトウ</t>
    </rPh>
    <rPh sb="159" eb="161">
      <t>ケイジョウ</t>
    </rPh>
    <rPh sb="161" eb="163">
      <t>ケイヒ</t>
    </rPh>
    <rPh sb="164" eb="165">
      <t>ゾウ</t>
    </rPh>
    <rPh sb="167" eb="169">
      <t>コンゴ</t>
    </rPh>
    <rPh sb="170" eb="172">
      <t>タイオウ</t>
    </rPh>
    <rPh sb="192" eb="194">
      <t>チョウサ</t>
    </rPh>
    <rPh sb="194" eb="196">
      <t>ケッカ</t>
    </rPh>
    <rPh sb="199" eb="202">
      <t>トウハイゴウ</t>
    </rPh>
    <rPh sb="203" eb="205">
      <t>ショリ</t>
    </rPh>
    <rPh sb="205" eb="207">
      <t>ホウシキ</t>
    </rPh>
    <rPh sb="207" eb="209">
      <t>ヘンコウ</t>
    </rPh>
    <rPh sb="209" eb="210">
      <t>トウ</t>
    </rPh>
    <rPh sb="211" eb="213">
      <t>ケントウ</t>
    </rPh>
    <rPh sb="215" eb="217">
      <t>テキセイ</t>
    </rPh>
    <rPh sb="222" eb="224">
      <t>ケントウノウシュウフクキョウドウカジョウカソウカトウケントウオスイショリヒヨウテイゲンハカ</t>
    </rPh>
    <phoneticPr fontId="4"/>
  </si>
  <si>
    <t>※令和６年度より法適化
①経常収支比率は105.96%。平均値を上回る数値となったが、一般会計負担金に依存した経営となっている。
③流動比率は144.78%。施設が小規模少数のため、支払能力は確保されていると言える。
④企業債残高対事業規模比率は1427.64％。企業債残高は減少傾向にあるが、人口減により使用料収入も減少の一途にある。施設は起債を用いず修繕のみで対応予定のため、微減していく見込み。
⑤経費回収率31.36%。人口減少により使用料収入は減、施設老朽化により維持管理経費は増が見込まれ、引き続き低下していく見通し。施設規模が処理人口に見合ってない状況にあり、平均を大きく下回っている。
⑥汚水処理原価は718.03円。物価高や労務費等の上昇に伴い汚水処理費用が増加傾向にある中、人口減に伴う使用料の減少が進んでいるため、引き続き上昇の見込み。
⑦施設利用率は11.11%。処理人口が少なく、１戸の漏水や使用状況、休止再開等で大きく増減するが、概ね処理水量の減少に比例した減少となっている。著しい人口減少により計画人口との差異が非常に大きく、相応の低い利用率となっている。
⑧水洗化率は94.74%。頭打ちであり、新規接続は期待できない状況にある。</t>
    <rPh sb="79" eb="81">
      <t>シセツ</t>
    </rPh>
    <rPh sb="82" eb="85">
      <t>ショウキボ</t>
    </rPh>
    <rPh sb="85" eb="87">
      <t>ショウスウ</t>
    </rPh>
    <rPh sb="96" eb="98">
      <t>カクホ</t>
    </rPh>
    <rPh sb="104" eb="105">
      <t>イ</t>
    </rPh>
    <rPh sb="168" eb="170">
      <t>シセツ</t>
    </rPh>
    <rPh sb="171" eb="173">
      <t>キサイ</t>
    </rPh>
    <rPh sb="174" eb="175">
      <t>モチ</t>
    </rPh>
    <rPh sb="177" eb="179">
      <t>シュウゼン</t>
    </rPh>
    <rPh sb="182" eb="184">
      <t>タイオウ</t>
    </rPh>
    <rPh sb="184" eb="186">
      <t>ヨテイ</t>
    </rPh>
    <rPh sb="196" eb="198">
      <t>ミコ</t>
    </rPh>
    <rPh sb="495" eb="498">
      <t>スイセンカ</t>
    </rPh>
    <rPh sb="498" eb="499">
      <t>リツ</t>
    </rPh>
    <rPh sb="507" eb="509">
      <t>アタマウ</t>
    </rPh>
    <rPh sb="514" eb="516">
      <t>シンキ</t>
    </rPh>
    <rPh sb="516" eb="518">
      <t>セツゾク</t>
    </rPh>
    <rPh sb="519" eb="521">
      <t>キタイ</t>
    </rPh>
    <rPh sb="525" eb="527">
      <t>ジョウキョウ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</si>
</sst>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1BC-48CF-9F6B-7D086460860D}"/>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01BC-48CF-9F6B-7D086460860D}"/>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11.11</c:v>
                </c:pt>
              </c:numCache>
            </c:numRef>
          </c:val>
          <c:extLst>
            <c:ext xmlns:c16="http://schemas.microsoft.com/office/drawing/2014/chart" uri="{C3380CC4-5D6E-409C-BE32-E72D297353CC}">
              <c16:uniqueId val="{00000000-CB43-4340-83F6-CB30F8D111A8}"/>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44.52</c:v>
                </c:pt>
              </c:numCache>
            </c:numRef>
          </c:val>
          <c:smooth val="0"/>
          <c:extLst>
            <c:ext xmlns:c16="http://schemas.microsoft.com/office/drawing/2014/chart" uri="{C3380CC4-5D6E-409C-BE32-E72D297353CC}">
              <c16:uniqueId val="{00000001-CB43-4340-83F6-CB30F8D111A8}"/>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94.74</c:v>
                </c:pt>
              </c:numCache>
            </c:numRef>
          </c:val>
          <c:extLst>
            <c:ext xmlns:c16="http://schemas.microsoft.com/office/drawing/2014/chart" uri="{C3380CC4-5D6E-409C-BE32-E72D297353CC}">
              <c16:uniqueId val="{00000000-685F-41DB-8704-D2726BE19407}"/>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82.9</c:v>
                </c:pt>
              </c:numCache>
            </c:numRef>
          </c:val>
          <c:smooth val="0"/>
          <c:extLst>
            <c:ext xmlns:c16="http://schemas.microsoft.com/office/drawing/2014/chart" uri="{C3380CC4-5D6E-409C-BE32-E72D297353CC}">
              <c16:uniqueId val="{00000001-685F-41DB-8704-D2726BE19407}"/>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105.96</c:v>
                </c:pt>
              </c:numCache>
            </c:numRef>
          </c:val>
          <c:extLst>
            <c:ext xmlns:c16="http://schemas.microsoft.com/office/drawing/2014/chart" uri="{C3380CC4-5D6E-409C-BE32-E72D297353CC}">
              <c16:uniqueId val="{00000000-11C1-4EE9-9658-2573DEECD46A}"/>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100.84</c:v>
                </c:pt>
              </c:numCache>
            </c:numRef>
          </c:val>
          <c:smooth val="0"/>
          <c:extLst>
            <c:ext xmlns:c16="http://schemas.microsoft.com/office/drawing/2014/chart" uri="{C3380CC4-5D6E-409C-BE32-E72D297353CC}">
              <c16:uniqueId val="{00000001-11C1-4EE9-9658-2573DEECD46A}"/>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2.73</c:v>
                </c:pt>
              </c:numCache>
            </c:numRef>
          </c:val>
          <c:extLst>
            <c:ext xmlns:c16="http://schemas.microsoft.com/office/drawing/2014/chart" uri="{C3380CC4-5D6E-409C-BE32-E72D297353CC}">
              <c16:uniqueId val="{00000000-3C69-4719-9773-97FEE0FF475B}"/>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39.79</c:v>
                </c:pt>
              </c:numCache>
            </c:numRef>
          </c:val>
          <c:smooth val="0"/>
          <c:extLst>
            <c:ext xmlns:c16="http://schemas.microsoft.com/office/drawing/2014/chart" uri="{C3380CC4-5D6E-409C-BE32-E72D297353CC}">
              <c16:uniqueId val="{00000001-3C69-4719-9773-97FEE0FF475B}"/>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AF7-4380-A9EC-92AA7DFC51FA}"/>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1AF7-4380-A9EC-92AA7DFC51FA}"/>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47F9-4ACC-8807-5041A9C9DEC8}"/>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135.16999999999999</c:v>
                </c:pt>
              </c:numCache>
            </c:numRef>
          </c:val>
          <c:smooth val="0"/>
          <c:extLst>
            <c:ext xmlns:c16="http://schemas.microsoft.com/office/drawing/2014/chart" uri="{C3380CC4-5D6E-409C-BE32-E72D297353CC}">
              <c16:uniqueId val="{00000001-47F9-4ACC-8807-5041A9C9DEC8}"/>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144.78</c:v>
                </c:pt>
              </c:numCache>
            </c:numRef>
          </c:val>
          <c:extLst>
            <c:ext xmlns:c16="http://schemas.microsoft.com/office/drawing/2014/chart" uri="{C3380CC4-5D6E-409C-BE32-E72D297353CC}">
              <c16:uniqueId val="{00000000-5FC5-43F4-A6F3-20399EEC3904}"/>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113.41</c:v>
                </c:pt>
              </c:numCache>
            </c:numRef>
          </c:val>
          <c:smooth val="0"/>
          <c:extLst>
            <c:ext xmlns:c16="http://schemas.microsoft.com/office/drawing/2014/chart" uri="{C3380CC4-5D6E-409C-BE32-E72D297353CC}">
              <c16:uniqueId val="{00000001-5FC5-43F4-A6F3-20399EEC3904}"/>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1427.64</c:v>
                </c:pt>
              </c:numCache>
            </c:numRef>
          </c:val>
          <c:extLst>
            <c:ext xmlns:c16="http://schemas.microsoft.com/office/drawing/2014/chart" uri="{C3380CC4-5D6E-409C-BE32-E72D297353CC}">
              <c16:uniqueId val="{00000000-4431-4225-88A5-0167D1F90D9A}"/>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950.64</c:v>
                </c:pt>
              </c:numCache>
            </c:numRef>
          </c:val>
          <c:smooth val="0"/>
          <c:extLst>
            <c:ext xmlns:c16="http://schemas.microsoft.com/office/drawing/2014/chart" uri="{C3380CC4-5D6E-409C-BE32-E72D297353CC}">
              <c16:uniqueId val="{00000001-4431-4225-88A5-0167D1F90D9A}"/>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31.36</c:v>
                </c:pt>
              </c:numCache>
            </c:numRef>
          </c:val>
          <c:extLst>
            <c:ext xmlns:c16="http://schemas.microsoft.com/office/drawing/2014/chart" uri="{C3380CC4-5D6E-409C-BE32-E72D297353CC}">
              <c16:uniqueId val="{00000000-9E74-453A-B4D7-37DC07E09C09}"/>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38.549999999999997</c:v>
                </c:pt>
              </c:numCache>
            </c:numRef>
          </c:val>
          <c:smooth val="0"/>
          <c:extLst>
            <c:ext xmlns:c16="http://schemas.microsoft.com/office/drawing/2014/chart" uri="{C3380CC4-5D6E-409C-BE32-E72D297353CC}">
              <c16:uniqueId val="{00000001-9E74-453A-B4D7-37DC07E09C09}"/>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718.03</c:v>
                </c:pt>
              </c:numCache>
            </c:numRef>
          </c:val>
          <c:extLst>
            <c:ext xmlns:c16="http://schemas.microsoft.com/office/drawing/2014/chart" uri="{C3380CC4-5D6E-409C-BE32-E72D297353CC}">
              <c16:uniqueId val="{00000000-0B32-470B-8773-66F09B3E82E7}"/>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391.34</c:v>
                </c:pt>
              </c:numCache>
            </c:numRef>
          </c:val>
          <c:smooth val="0"/>
          <c:extLst>
            <c:ext xmlns:c16="http://schemas.microsoft.com/office/drawing/2014/chart" uri="{C3380CC4-5D6E-409C-BE32-E72D297353CC}">
              <c16:uniqueId val="{00000001-0B32-470B-8773-66F09B3E82E7}"/>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【100.11】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【144.34】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【114.26】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【876.32】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【45.56】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【390.09】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【39.48】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【39.30】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85" zoomScaleNormal="85" workbookViewId="0">
      <selection activeCell="CT28" sqref="CT28"/>
    </sheetView>
  </sheetViews>
  <sheetFormatPr defaultColWidth="2.59765625" defaultRowHeight="12.75" x14ac:dyDescent="0.25"/>
  <cols>
    <col min="1" max="1" width="2.59765625" customWidth="1"/>
    <col min="2" max="62" width="3.73046875" customWidth="1"/>
    <col min="64" max="78" width="3.1328125" customWidth="1"/>
    <col min="79" max="79" width="4.46484375" bestFit="1" customWidth="1"/>
    <col min="81" max="82" width="4.46484375" bestFit="1" customWidth="1"/>
  </cols>
  <sheetData>
    <row r="1" spans="1:78" ht="17.25" customHeight="1" x14ac:dyDescent="0.2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2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2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2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5">
      <c r="A6" s="2"/>
      <c r="B6" s="67" t="str">
        <f>データ!H6</f>
        <v>新潟県　阿賀町</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5">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68" t="s">
        <v>9</v>
      </c>
      <c r="BM7" s="69"/>
      <c r="BN7" s="69"/>
      <c r="BO7" s="69"/>
      <c r="BP7" s="69"/>
      <c r="BQ7" s="69"/>
      <c r="BR7" s="69"/>
      <c r="BS7" s="69"/>
      <c r="BT7" s="69"/>
      <c r="BU7" s="69"/>
      <c r="BV7" s="69"/>
      <c r="BW7" s="69"/>
      <c r="BX7" s="69"/>
      <c r="BY7" s="70"/>
    </row>
    <row r="8" spans="1:78" ht="18.75" customHeight="1" x14ac:dyDescent="0.25">
      <c r="A8" s="2"/>
      <c r="B8" s="64" t="str">
        <f>データ!I6</f>
        <v>法適用</v>
      </c>
      <c r="C8" s="64"/>
      <c r="D8" s="64"/>
      <c r="E8" s="64"/>
      <c r="F8" s="64"/>
      <c r="G8" s="64"/>
      <c r="H8" s="64"/>
      <c r="I8" s="64" t="str">
        <f>データ!J6</f>
        <v>下水道事業</v>
      </c>
      <c r="J8" s="64"/>
      <c r="K8" s="64"/>
      <c r="L8" s="64"/>
      <c r="M8" s="64"/>
      <c r="N8" s="64"/>
      <c r="O8" s="64"/>
      <c r="P8" s="64" t="str">
        <f>データ!K6</f>
        <v>個別排水処理</v>
      </c>
      <c r="Q8" s="64"/>
      <c r="R8" s="64"/>
      <c r="S8" s="64"/>
      <c r="T8" s="64"/>
      <c r="U8" s="64"/>
      <c r="V8" s="64"/>
      <c r="W8" s="64" t="str">
        <f>データ!L6</f>
        <v>L2</v>
      </c>
      <c r="X8" s="64"/>
      <c r="Y8" s="64"/>
      <c r="Z8" s="64"/>
      <c r="AA8" s="64"/>
      <c r="AB8" s="64"/>
      <c r="AC8" s="64"/>
      <c r="AD8" s="65" t="str">
        <f>データ!$M$6</f>
        <v>非設置</v>
      </c>
      <c r="AE8" s="65"/>
      <c r="AF8" s="65"/>
      <c r="AG8" s="65"/>
      <c r="AH8" s="65"/>
      <c r="AI8" s="65"/>
      <c r="AJ8" s="65"/>
      <c r="AK8" s="3"/>
      <c r="AL8" s="44">
        <f>データ!S6</f>
        <v>9047</v>
      </c>
      <c r="AM8" s="44"/>
      <c r="AN8" s="44"/>
      <c r="AO8" s="44"/>
      <c r="AP8" s="44"/>
      <c r="AQ8" s="44"/>
      <c r="AR8" s="44"/>
      <c r="AS8" s="44"/>
      <c r="AT8" s="45">
        <f>データ!T6</f>
        <v>952.89</v>
      </c>
      <c r="AU8" s="45"/>
      <c r="AV8" s="45"/>
      <c r="AW8" s="45"/>
      <c r="AX8" s="45"/>
      <c r="AY8" s="45"/>
      <c r="AZ8" s="45"/>
      <c r="BA8" s="45"/>
      <c r="BB8" s="45">
        <f>データ!U6</f>
        <v>9.49</v>
      </c>
      <c r="BC8" s="45"/>
      <c r="BD8" s="45"/>
      <c r="BE8" s="45"/>
      <c r="BF8" s="45"/>
      <c r="BG8" s="45"/>
      <c r="BH8" s="45"/>
      <c r="BI8" s="45"/>
      <c r="BJ8" s="3"/>
      <c r="BK8" s="3"/>
      <c r="BL8" s="60" t="s">
        <v>10</v>
      </c>
      <c r="BM8" s="61"/>
      <c r="BN8" s="62" t="s">
        <v>11</v>
      </c>
      <c r="BO8" s="62"/>
      <c r="BP8" s="62"/>
      <c r="BQ8" s="62"/>
      <c r="BR8" s="62"/>
      <c r="BS8" s="62"/>
      <c r="BT8" s="62"/>
      <c r="BU8" s="62"/>
      <c r="BV8" s="62"/>
      <c r="BW8" s="62"/>
      <c r="BX8" s="62"/>
      <c r="BY8" s="63"/>
    </row>
    <row r="9" spans="1:78" ht="18.75" customHeight="1" x14ac:dyDescent="0.25">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25">
      <c r="A10" s="2"/>
      <c r="B10" s="45" t="str">
        <f>データ!N6</f>
        <v>-</v>
      </c>
      <c r="C10" s="45"/>
      <c r="D10" s="45"/>
      <c r="E10" s="45"/>
      <c r="F10" s="45"/>
      <c r="G10" s="45"/>
      <c r="H10" s="45"/>
      <c r="I10" s="45">
        <f>データ!O6</f>
        <v>91.8</v>
      </c>
      <c r="J10" s="45"/>
      <c r="K10" s="45"/>
      <c r="L10" s="45"/>
      <c r="M10" s="45"/>
      <c r="N10" s="45"/>
      <c r="O10" s="45"/>
      <c r="P10" s="45">
        <f>データ!P6</f>
        <v>1.07</v>
      </c>
      <c r="Q10" s="45"/>
      <c r="R10" s="45"/>
      <c r="S10" s="45"/>
      <c r="T10" s="45"/>
      <c r="U10" s="45"/>
      <c r="V10" s="45"/>
      <c r="W10" s="45">
        <f>データ!Q6</f>
        <v>100</v>
      </c>
      <c r="X10" s="45"/>
      <c r="Y10" s="45"/>
      <c r="Z10" s="45"/>
      <c r="AA10" s="45"/>
      <c r="AB10" s="45"/>
      <c r="AC10" s="45"/>
      <c r="AD10" s="44">
        <f>データ!R6</f>
        <v>3300</v>
      </c>
      <c r="AE10" s="44"/>
      <c r="AF10" s="44"/>
      <c r="AG10" s="44"/>
      <c r="AH10" s="44"/>
      <c r="AI10" s="44"/>
      <c r="AJ10" s="44"/>
      <c r="AK10" s="2"/>
      <c r="AL10" s="44">
        <f>データ!V6</f>
        <v>95</v>
      </c>
      <c r="AM10" s="44"/>
      <c r="AN10" s="44"/>
      <c r="AO10" s="44"/>
      <c r="AP10" s="44"/>
      <c r="AQ10" s="44"/>
      <c r="AR10" s="44"/>
      <c r="AS10" s="44"/>
      <c r="AT10" s="45">
        <f>データ!W6</f>
        <v>0.03</v>
      </c>
      <c r="AU10" s="45"/>
      <c r="AV10" s="45"/>
      <c r="AW10" s="45"/>
      <c r="AX10" s="45"/>
      <c r="AY10" s="45"/>
      <c r="AZ10" s="45"/>
      <c r="BA10" s="45"/>
      <c r="BB10" s="45">
        <f>データ!X6</f>
        <v>3166.67</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2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2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2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2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2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79" t="s">
        <v>114</v>
      </c>
      <c r="BM16" s="80"/>
      <c r="BN16" s="80"/>
      <c r="BO16" s="80"/>
      <c r="BP16" s="80"/>
      <c r="BQ16" s="80"/>
      <c r="BR16" s="80"/>
      <c r="BS16" s="80"/>
      <c r="BT16" s="80"/>
      <c r="BU16" s="80"/>
      <c r="BV16" s="80"/>
      <c r="BW16" s="80"/>
      <c r="BX16" s="80"/>
      <c r="BY16" s="80"/>
      <c r="BZ16" s="81"/>
    </row>
    <row r="17" spans="1:78" ht="13.5" customHeight="1" x14ac:dyDescent="0.2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79"/>
      <c r="BM17" s="80"/>
      <c r="BN17" s="80"/>
      <c r="BO17" s="80"/>
      <c r="BP17" s="80"/>
      <c r="BQ17" s="80"/>
      <c r="BR17" s="80"/>
      <c r="BS17" s="80"/>
      <c r="BT17" s="80"/>
      <c r="BU17" s="80"/>
      <c r="BV17" s="80"/>
      <c r="BW17" s="80"/>
      <c r="BX17" s="80"/>
      <c r="BY17" s="80"/>
      <c r="BZ17" s="81"/>
    </row>
    <row r="18" spans="1:78" ht="13.5" customHeight="1" x14ac:dyDescent="0.2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79"/>
      <c r="BM18" s="80"/>
      <c r="BN18" s="80"/>
      <c r="BO18" s="80"/>
      <c r="BP18" s="80"/>
      <c r="BQ18" s="80"/>
      <c r="BR18" s="80"/>
      <c r="BS18" s="80"/>
      <c r="BT18" s="80"/>
      <c r="BU18" s="80"/>
      <c r="BV18" s="80"/>
      <c r="BW18" s="80"/>
      <c r="BX18" s="80"/>
      <c r="BY18" s="80"/>
      <c r="BZ18" s="81"/>
    </row>
    <row r="19" spans="1:78" ht="13.5" customHeight="1" x14ac:dyDescent="0.2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79"/>
      <c r="BM19" s="80"/>
      <c r="BN19" s="80"/>
      <c r="BO19" s="80"/>
      <c r="BP19" s="80"/>
      <c r="BQ19" s="80"/>
      <c r="BR19" s="80"/>
      <c r="BS19" s="80"/>
      <c r="BT19" s="80"/>
      <c r="BU19" s="80"/>
      <c r="BV19" s="80"/>
      <c r="BW19" s="80"/>
      <c r="BX19" s="80"/>
      <c r="BY19" s="80"/>
      <c r="BZ19" s="81"/>
    </row>
    <row r="20" spans="1:78" ht="13.5" customHeight="1" x14ac:dyDescent="0.2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79"/>
      <c r="BM20" s="80"/>
      <c r="BN20" s="80"/>
      <c r="BO20" s="80"/>
      <c r="BP20" s="80"/>
      <c r="BQ20" s="80"/>
      <c r="BR20" s="80"/>
      <c r="BS20" s="80"/>
      <c r="BT20" s="80"/>
      <c r="BU20" s="80"/>
      <c r="BV20" s="80"/>
      <c r="BW20" s="80"/>
      <c r="BX20" s="80"/>
      <c r="BY20" s="80"/>
      <c r="BZ20" s="81"/>
    </row>
    <row r="21" spans="1:78" ht="13.5" customHeight="1" x14ac:dyDescent="0.2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79"/>
      <c r="BM21" s="80"/>
      <c r="BN21" s="80"/>
      <c r="BO21" s="80"/>
      <c r="BP21" s="80"/>
      <c r="BQ21" s="80"/>
      <c r="BR21" s="80"/>
      <c r="BS21" s="80"/>
      <c r="BT21" s="80"/>
      <c r="BU21" s="80"/>
      <c r="BV21" s="80"/>
      <c r="BW21" s="80"/>
      <c r="BX21" s="80"/>
      <c r="BY21" s="80"/>
      <c r="BZ21" s="81"/>
    </row>
    <row r="22" spans="1:78" ht="13.5" customHeight="1" x14ac:dyDescent="0.2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79"/>
      <c r="BM22" s="80"/>
      <c r="BN22" s="80"/>
      <c r="BO22" s="80"/>
      <c r="BP22" s="80"/>
      <c r="BQ22" s="80"/>
      <c r="BR22" s="80"/>
      <c r="BS22" s="80"/>
      <c r="BT22" s="80"/>
      <c r="BU22" s="80"/>
      <c r="BV22" s="80"/>
      <c r="BW22" s="80"/>
      <c r="BX22" s="80"/>
      <c r="BY22" s="80"/>
      <c r="BZ22" s="81"/>
    </row>
    <row r="23" spans="1:78" ht="13.5" customHeight="1" x14ac:dyDescent="0.2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79"/>
      <c r="BM23" s="80"/>
      <c r="BN23" s="80"/>
      <c r="BO23" s="80"/>
      <c r="BP23" s="80"/>
      <c r="BQ23" s="80"/>
      <c r="BR23" s="80"/>
      <c r="BS23" s="80"/>
      <c r="BT23" s="80"/>
      <c r="BU23" s="80"/>
      <c r="BV23" s="80"/>
      <c r="BW23" s="80"/>
      <c r="BX23" s="80"/>
      <c r="BY23" s="80"/>
      <c r="BZ23" s="81"/>
    </row>
    <row r="24" spans="1:78" ht="13.5" customHeight="1" x14ac:dyDescent="0.2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79"/>
      <c r="BM24" s="80"/>
      <c r="BN24" s="80"/>
      <c r="BO24" s="80"/>
      <c r="BP24" s="80"/>
      <c r="BQ24" s="80"/>
      <c r="BR24" s="80"/>
      <c r="BS24" s="80"/>
      <c r="BT24" s="80"/>
      <c r="BU24" s="80"/>
      <c r="BV24" s="80"/>
      <c r="BW24" s="80"/>
      <c r="BX24" s="80"/>
      <c r="BY24" s="80"/>
      <c r="BZ24" s="81"/>
    </row>
    <row r="25" spans="1:78" ht="13.5" customHeight="1" x14ac:dyDescent="0.2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79"/>
      <c r="BM25" s="80"/>
      <c r="BN25" s="80"/>
      <c r="BO25" s="80"/>
      <c r="BP25" s="80"/>
      <c r="BQ25" s="80"/>
      <c r="BR25" s="80"/>
      <c r="BS25" s="80"/>
      <c r="BT25" s="80"/>
      <c r="BU25" s="80"/>
      <c r="BV25" s="80"/>
      <c r="BW25" s="80"/>
      <c r="BX25" s="80"/>
      <c r="BY25" s="80"/>
      <c r="BZ25" s="81"/>
    </row>
    <row r="26" spans="1:78" ht="13.5" customHeight="1" x14ac:dyDescent="0.2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79"/>
      <c r="BM26" s="80"/>
      <c r="BN26" s="80"/>
      <c r="BO26" s="80"/>
      <c r="BP26" s="80"/>
      <c r="BQ26" s="80"/>
      <c r="BR26" s="80"/>
      <c r="BS26" s="80"/>
      <c r="BT26" s="80"/>
      <c r="BU26" s="80"/>
      <c r="BV26" s="80"/>
      <c r="BW26" s="80"/>
      <c r="BX26" s="80"/>
      <c r="BY26" s="80"/>
      <c r="BZ26" s="81"/>
    </row>
    <row r="27" spans="1:78" ht="13.5" customHeight="1" x14ac:dyDescent="0.2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79"/>
      <c r="BM27" s="80"/>
      <c r="BN27" s="80"/>
      <c r="BO27" s="80"/>
      <c r="BP27" s="80"/>
      <c r="BQ27" s="80"/>
      <c r="BR27" s="80"/>
      <c r="BS27" s="80"/>
      <c r="BT27" s="80"/>
      <c r="BU27" s="80"/>
      <c r="BV27" s="80"/>
      <c r="BW27" s="80"/>
      <c r="BX27" s="80"/>
      <c r="BY27" s="80"/>
      <c r="BZ27" s="81"/>
    </row>
    <row r="28" spans="1:78" ht="13.5" customHeight="1" x14ac:dyDescent="0.2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79"/>
      <c r="BM28" s="80"/>
      <c r="BN28" s="80"/>
      <c r="BO28" s="80"/>
      <c r="BP28" s="80"/>
      <c r="BQ28" s="80"/>
      <c r="BR28" s="80"/>
      <c r="BS28" s="80"/>
      <c r="BT28" s="80"/>
      <c r="BU28" s="80"/>
      <c r="BV28" s="80"/>
      <c r="BW28" s="80"/>
      <c r="BX28" s="80"/>
      <c r="BY28" s="80"/>
      <c r="BZ28" s="81"/>
    </row>
    <row r="29" spans="1:78" ht="13.5" customHeight="1" x14ac:dyDescent="0.2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79"/>
      <c r="BM29" s="80"/>
      <c r="BN29" s="80"/>
      <c r="BO29" s="80"/>
      <c r="BP29" s="80"/>
      <c r="BQ29" s="80"/>
      <c r="BR29" s="80"/>
      <c r="BS29" s="80"/>
      <c r="BT29" s="80"/>
      <c r="BU29" s="80"/>
      <c r="BV29" s="80"/>
      <c r="BW29" s="80"/>
      <c r="BX29" s="80"/>
      <c r="BY29" s="80"/>
      <c r="BZ29" s="81"/>
    </row>
    <row r="30" spans="1:78" ht="13.5" customHeight="1" x14ac:dyDescent="0.2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79"/>
      <c r="BM30" s="80"/>
      <c r="BN30" s="80"/>
      <c r="BO30" s="80"/>
      <c r="BP30" s="80"/>
      <c r="BQ30" s="80"/>
      <c r="BR30" s="80"/>
      <c r="BS30" s="80"/>
      <c r="BT30" s="80"/>
      <c r="BU30" s="80"/>
      <c r="BV30" s="80"/>
      <c r="BW30" s="80"/>
      <c r="BX30" s="80"/>
      <c r="BY30" s="80"/>
      <c r="BZ30" s="81"/>
    </row>
    <row r="31" spans="1:78" ht="13.5" customHeight="1" x14ac:dyDescent="0.2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79"/>
      <c r="BM31" s="80"/>
      <c r="BN31" s="80"/>
      <c r="BO31" s="80"/>
      <c r="BP31" s="80"/>
      <c r="BQ31" s="80"/>
      <c r="BR31" s="80"/>
      <c r="BS31" s="80"/>
      <c r="BT31" s="80"/>
      <c r="BU31" s="80"/>
      <c r="BV31" s="80"/>
      <c r="BW31" s="80"/>
      <c r="BX31" s="80"/>
      <c r="BY31" s="80"/>
      <c r="BZ31" s="81"/>
    </row>
    <row r="32" spans="1:78" ht="13.5" customHeight="1" x14ac:dyDescent="0.2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79"/>
      <c r="BM32" s="80"/>
      <c r="BN32" s="80"/>
      <c r="BO32" s="80"/>
      <c r="BP32" s="80"/>
      <c r="BQ32" s="80"/>
      <c r="BR32" s="80"/>
      <c r="BS32" s="80"/>
      <c r="BT32" s="80"/>
      <c r="BU32" s="80"/>
      <c r="BV32" s="80"/>
      <c r="BW32" s="80"/>
      <c r="BX32" s="80"/>
      <c r="BY32" s="80"/>
      <c r="BZ32" s="81"/>
    </row>
    <row r="33" spans="1:78" ht="13.5" customHeight="1" x14ac:dyDescent="0.2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79"/>
      <c r="BM33" s="80"/>
      <c r="BN33" s="80"/>
      <c r="BO33" s="80"/>
      <c r="BP33" s="80"/>
      <c r="BQ33" s="80"/>
      <c r="BR33" s="80"/>
      <c r="BS33" s="80"/>
      <c r="BT33" s="80"/>
      <c r="BU33" s="80"/>
      <c r="BV33" s="80"/>
      <c r="BW33" s="80"/>
      <c r="BX33" s="80"/>
      <c r="BY33" s="80"/>
      <c r="BZ33" s="81"/>
    </row>
    <row r="34" spans="1:78" ht="13.5" customHeight="1" x14ac:dyDescent="0.2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79"/>
      <c r="BM34" s="80"/>
      <c r="BN34" s="80"/>
      <c r="BO34" s="80"/>
      <c r="BP34" s="80"/>
      <c r="BQ34" s="80"/>
      <c r="BR34" s="80"/>
      <c r="BS34" s="80"/>
      <c r="BT34" s="80"/>
      <c r="BU34" s="80"/>
      <c r="BV34" s="80"/>
      <c r="BW34" s="80"/>
      <c r="BX34" s="80"/>
      <c r="BY34" s="80"/>
      <c r="BZ34" s="81"/>
    </row>
    <row r="35" spans="1:78" ht="13.5" customHeight="1" x14ac:dyDescent="0.2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79"/>
      <c r="BM35" s="80"/>
      <c r="BN35" s="80"/>
      <c r="BO35" s="80"/>
      <c r="BP35" s="80"/>
      <c r="BQ35" s="80"/>
      <c r="BR35" s="80"/>
      <c r="BS35" s="80"/>
      <c r="BT35" s="80"/>
      <c r="BU35" s="80"/>
      <c r="BV35" s="80"/>
      <c r="BW35" s="80"/>
      <c r="BX35" s="80"/>
      <c r="BY35" s="80"/>
      <c r="BZ35" s="81"/>
    </row>
    <row r="36" spans="1:78" ht="13.5" customHeight="1" x14ac:dyDescent="0.2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79"/>
      <c r="BM36" s="80"/>
      <c r="BN36" s="80"/>
      <c r="BO36" s="80"/>
      <c r="BP36" s="80"/>
      <c r="BQ36" s="80"/>
      <c r="BR36" s="80"/>
      <c r="BS36" s="80"/>
      <c r="BT36" s="80"/>
      <c r="BU36" s="80"/>
      <c r="BV36" s="80"/>
      <c r="BW36" s="80"/>
      <c r="BX36" s="80"/>
      <c r="BY36" s="80"/>
      <c r="BZ36" s="81"/>
    </row>
    <row r="37" spans="1:78" ht="13.5" customHeight="1" x14ac:dyDescent="0.2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79"/>
      <c r="BM37" s="80"/>
      <c r="BN37" s="80"/>
      <c r="BO37" s="80"/>
      <c r="BP37" s="80"/>
      <c r="BQ37" s="80"/>
      <c r="BR37" s="80"/>
      <c r="BS37" s="80"/>
      <c r="BT37" s="80"/>
      <c r="BU37" s="80"/>
      <c r="BV37" s="80"/>
      <c r="BW37" s="80"/>
      <c r="BX37" s="80"/>
      <c r="BY37" s="80"/>
      <c r="BZ37" s="81"/>
    </row>
    <row r="38" spans="1:78" ht="13.5" customHeight="1" x14ac:dyDescent="0.2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79"/>
      <c r="BM38" s="80"/>
      <c r="BN38" s="80"/>
      <c r="BO38" s="80"/>
      <c r="BP38" s="80"/>
      <c r="BQ38" s="80"/>
      <c r="BR38" s="80"/>
      <c r="BS38" s="80"/>
      <c r="BT38" s="80"/>
      <c r="BU38" s="80"/>
      <c r="BV38" s="80"/>
      <c r="BW38" s="80"/>
      <c r="BX38" s="80"/>
      <c r="BY38" s="80"/>
      <c r="BZ38" s="81"/>
    </row>
    <row r="39" spans="1:78" ht="13.5" customHeight="1" x14ac:dyDescent="0.2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79"/>
      <c r="BM39" s="80"/>
      <c r="BN39" s="80"/>
      <c r="BO39" s="80"/>
      <c r="BP39" s="80"/>
      <c r="BQ39" s="80"/>
      <c r="BR39" s="80"/>
      <c r="BS39" s="80"/>
      <c r="BT39" s="80"/>
      <c r="BU39" s="80"/>
      <c r="BV39" s="80"/>
      <c r="BW39" s="80"/>
      <c r="BX39" s="80"/>
      <c r="BY39" s="80"/>
      <c r="BZ39" s="81"/>
    </row>
    <row r="40" spans="1:78" ht="13.5" customHeight="1" x14ac:dyDescent="0.2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79"/>
      <c r="BM40" s="80"/>
      <c r="BN40" s="80"/>
      <c r="BO40" s="80"/>
      <c r="BP40" s="80"/>
      <c r="BQ40" s="80"/>
      <c r="BR40" s="80"/>
      <c r="BS40" s="80"/>
      <c r="BT40" s="80"/>
      <c r="BU40" s="80"/>
      <c r="BV40" s="80"/>
      <c r="BW40" s="80"/>
      <c r="BX40" s="80"/>
      <c r="BY40" s="80"/>
      <c r="BZ40" s="81"/>
    </row>
    <row r="41" spans="1:78" ht="13.5" customHeight="1" x14ac:dyDescent="0.2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79"/>
      <c r="BM41" s="80"/>
      <c r="BN41" s="80"/>
      <c r="BO41" s="80"/>
      <c r="BP41" s="80"/>
      <c r="BQ41" s="80"/>
      <c r="BR41" s="80"/>
      <c r="BS41" s="80"/>
      <c r="BT41" s="80"/>
      <c r="BU41" s="80"/>
      <c r="BV41" s="80"/>
      <c r="BW41" s="80"/>
      <c r="BX41" s="80"/>
      <c r="BY41" s="80"/>
      <c r="BZ41" s="81"/>
    </row>
    <row r="42" spans="1:78" ht="13.5" customHeight="1" x14ac:dyDescent="0.2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79"/>
      <c r="BM42" s="80"/>
      <c r="BN42" s="80"/>
      <c r="BO42" s="80"/>
      <c r="BP42" s="80"/>
      <c r="BQ42" s="80"/>
      <c r="BR42" s="80"/>
      <c r="BS42" s="80"/>
      <c r="BT42" s="80"/>
      <c r="BU42" s="80"/>
      <c r="BV42" s="80"/>
      <c r="BW42" s="80"/>
      <c r="BX42" s="80"/>
      <c r="BY42" s="80"/>
      <c r="BZ42" s="81"/>
    </row>
    <row r="43" spans="1:78" ht="13.5" customHeight="1" x14ac:dyDescent="0.2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79"/>
      <c r="BM43" s="80"/>
      <c r="BN43" s="80"/>
      <c r="BO43" s="80"/>
      <c r="BP43" s="80"/>
      <c r="BQ43" s="80"/>
      <c r="BR43" s="80"/>
      <c r="BS43" s="80"/>
      <c r="BT43" s="80"/>
      <c r="BU43" s="80"/>
      <c r="BV43" s="80"/>
      <c r="BW43" s="80"/>
      <c r="BX43" s="80"/>
      <c r="BY43" s="80"/>
      <c r="BZ43" s="81"/>
    </row>
    <row r="44" spans="1:78" ht="13.5" customHeight="1" x14ac:dyDescent="0.2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2"/>
      <c r="BM44" s="83"/>
      <c r="BN44" s="83"/>
      <c r="BO44" s="83"/>
      <c r="BP44" s="83"/>
      <c r="BQ44" s="83"/>
      <c r="BR44" s="83"/>
      <c r="BS44" s="83"/>
      <c r="BT44" s="83"/>
      <c r="BU44" s="83"/>
      <c r="BV44" s="83"/>
      <c r="BW44" s="83"/>
      <c r="BX44" s="83"/>
      <c r="BY44" s="83"/>
      <c r="BZ44" s="84"/>
    </row>
    <row r="45" spans="1:78" ht="13.5" customHeight="1" x14ac:dyDescent="0.2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112</v>
      </c>
      <c r="BM47" s="29"/>
      <c r="BN47" s="29"/>
      <c r="BO47" s="29"/>
      <c r="BP47" s="29"/>
      <c r="BQ47" s="29"/>
      <c r="BR47" s="29"/>
      <c r="BS47" s="29"/>
      <c r="BT47" s="29"/>
      <c r="BU47" s="29"/>
      <c r="BV47" s="29"/>
      <c r="BW47" s="29"/>
      <c r="BX47" s="29"/>
      <c r="BY47" s="29"/>
      <c r="BZ47" s="30"/>
    </row>
    <row r="48" spans="1:78" ht="13.5" customHeight="1" x14ac:dyDescent="0.2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9" t="s">
        <v>113</v>
      </c>
      <c r="BM66" s="80"/>
      <c r="BN66" s="80"/>
      <c r="BO66" s="80"/>
      <c r="BP66" s="80"/>
      <c r="BQ66" s="80"/>
      <c r="BR66" s="80"/>
      <c r="BS66" s="80"/>
      <c r="BT66" s="80"/>
      <c r="BU66" s="80"/>
      <c r="BV66" s="80"/>
      <c r="BW66" s="80"/>
      <c r="BX66" s="80"/>
      <c r="BY66" s="80"/>
      <c r="BZ66" s="81"/>
    </row>
    <row r="67" spans="1:78" ht="13.5" customHeight="1" x14ac:dyDescent="0.2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9"/>
      <c r="BM67" s="80"/>
      <c r="BN67" s="80"/>
      <c r="BO67" s="80"/>
      <c r="BP67" s="80"/>
      <c r="BQ67" s="80"/>
      <c r="BR67" s="80"/>
      <c r="BS67" s="80"/>
      <c r="BT67" s="80"/>
      <c r="BU67" s="80"/>
      <c r="BV67" s="80"/>
      <c r="BW67" s="80"/>
      <c r="BX67" s="80"/>
      <c r="BY67" s="80"/>
      <c r="BZ67" s="81"/>
    </row>
    <row r="68" spans="1:78" ht="13.5" customHeight="1" x14ac:dyDescent="0.2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9"/>
      <c r="BM68" s="80"/>
      <c r="BN68" s="80"/>
      <c r="BO68" s="80"/>
      <c r="BP68" s="80"/>
      <c r="BQ68" s="80"/>
      <c r="BR68" s="80"/>
      <c r="BS68" s="80"/>
      <c r="BT68" s="80"/>
      <c r="BU68" s="80"/>
      <c r="BV68" s="80"/>
      <c r="BW68" s="80"/>
      <c r="BX68" s="80"/>
      <c r="BY68" s="80"/>
      <c r="BZ68" s="81"/>
    </row>
    <row r="69" spans="1:78" ht="13.5" customHeight="1" x14ac:dyDescent="0.2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9"/>
      <c r="BM69" s="80"/>
      <c r="BN69" s="80"/>
      <c r="BO69" s="80"/>
      <c r="BP69" s="80"/>
      <c r="BQ69" s="80"/>
      <c r="BR69" s="80"/>
      <c r="BS69" s="80"/>
      <c r="BT69" s="80"/>
      <c r="BU69" s="80"/>
      <c r="BV69" s="80"/>
      <c r="BW69" s="80"/>
      <c r="BX69" s="80"/>
      <c r="BY69" s="80"/>
      <c r="BZ69" s="81"/>
    </row>
    <row r="70" spans="1:78" ht="13.5" customHeight="1" x14ac:dyDescent="0.2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9"/>
      <c r="BM70" s="80"/>
      <c r="BN70" s="80"/>
      <c r="BO70" s="80"/>
      <c r="BP70" s="80"/>
      <c r="BQ70" s="80"/>
      <c r="BR70" s="80"/>
      <c r="BS70" s="80"/>
      <c r="BT70" s="80"/>
      <c r="BU70" s="80"/>
      <c r="BV70" s="80"/>
      <c r="BW70" s="80"/>
      <c r="BX70" s="80"/>
      <c r="BY70" s="80"/>
      <c r="BZ70" s="81"/>
    </row>
    <row r="71" spans="1:78" ht="13.5" customHeight="1" x14ac:dyDescent="0.2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9"/>
      <c r="BM71" s="80"/>
      <c r="BN71" s="80"/>
      <c r="BO71" s="80"/>
      <c r="BP71" s="80"/>
      <c r="BQ71" s="80"/>
      <c r="BR71" s="80"/>
      <c r="BS71" s="80"/>
      <c r="BT71" s="80"/>
      <c r="BU71" s="80"/>
      <c r="BV71" s="80"/>
      <c r="BW71" s="80"/>
      <c r="BX71" s="80"/>
      <c r="BY71" s="80"/>
      <c r="BZ71" s="81"/>
    </row>
    <row r="72" spans="1:78" ht="13.5" customHeight="1" x14ac:dyDescent="0.2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9"/>
      <c r="BM72" s="80"/>
      <c r="BN72" s="80"/>
      <c r="BO72" s="80"/>
      <c r="BP72" s="80"/>
      <c r="BQ72" s="80"/>
      <c r="BR72" s="80"/>
      <c r="BS72" s="80"/>
      <c r="BT72" s="80"/>
      <c r="BU72" s="80"/>
      <c r="BV72" s="80"/>
      <c r="BW72" s="80"/>
      <c r="BX72" s="80"/>
      <c r="BY72" s="80"/>
      <c r="BZ72" s="81"/>
    </row>
    <row r="73" spans="1:78" ht="13.5" customHeight="1" x14ac:dyDescent="0.2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9"/>
      <c r="BM73" s="80"/>
      <c r="BN73" s="80"/>
      <c r="BO73" s="80"/>
      <c r="BP73" s="80"/>
      <c r="BQ73" s="80"/>
      <c r="BR73" s="80"/>
      <c r="BS73" s="80"/>
      <c r="BT73" s="80"/>
      <c r="BU73" s="80"/>
      <c r="BV73" s="80"/>
      <c r="BW73" s="80"/>
      <c r="BX73" s="80"/>
      <c r="BY73" s="80"/>
      <c r="BZ73" s="81"/>
    </row>
    <row r="74" spans="1:78" ht="13.5" customHeight="1" x14ac:dyDescent="0.2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9"/>
      <c r="BM74" s="80"/>
      <c r="BN74" s="80"/>
      <c r="BO74" s="80"/>
      <c r="BP74" s="80"/>
      <c r="BQ74" s="80"/>
      <c r="BR74" s="80"/>
      <c r="BS74" s="80"/>
      <c r="BT74" s="80"/>
      <c r="BU74" s="80"/>
      <c r="BV74" s="80"/>
      <c r="BW74" s="80"/>
      <c r="BX74" s="80"/>
      <c r="BY74" s="80"/>
      <c r="BZ74" s="81"/>
    </row>
    <row r="75" spans="1:78" ht="13.5" customHeight="1" x14ac:dyDescent="0.2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9"/>
      <c r="BM75" s="80"/>
      <c r="BN75" s="80"/>
      <c r="BO75" s="80"/>
      <c r="BP75" s="80"/>
      <c r="BQ75" s="80"/>
      <c r="BR75" s="80"/>
      <c r="BS75" s="80"/>
      <c r="BT75" s="80"/>
      <c r="BU75" s="80"/>
      <c r="BV75" s="80"/>
      <c r="BW75" s="80"/>
      <c r="BX75" s="80"/>
      <c r="BY75" s="80"/>
      <c r="BZ75" s="81"/>
    </row>
    <row r="76" spans="1:78" ht="13.5" customHeight="1" x14ac:dyDescent="0.2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9"/>
      <c r="BM76" s="80"/>
      <c r="BN76" s="80"/>
      <c r="BO76" s="80"/>
      <c r="BP76" s="80"/>
      <c r="BQ76" s="80"/>
      <c r="BR76" s="80"/>
      <c r="BS76" s="80"/>
      <c r="BT76" s="80"/>
      <c r="BU76" s="80"/>
      <c r="BV76" s="80"/>
      <c r="BW76" s="80"/>
      <c r="BX76" s="80"/>
      <c r="BY76" s="80"/>
      <c r="BZ76" s="81"/>
    </row>
    <row r="77" spans="1:78" ht="13.5" customHeight="1" x14ac:dyDescent="0.2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9"/>
      <c r="BM77" s="80"/>
      <c r="BN77" s="80"/>
      <c r="BO77" s="80"/>
      <c r="BP77" s="80"/>
      <c r="BQ77" s="80"/>
      <c r="BR77" s="80"/>
      <c r="BS77" s="80"/>
      <c r="BT77" s="80"/>
      <c r="BU77" s="80"/>
      <c r="BV77" s="80"/>
      <c r="BW77" s="80"/>
      <c r="BX77" s="80"/>
      <c r="BY77" s="80"/>
      <c r="BZ77" s="81"/>
    </row>
    <row r="78" spans="1:78" ht="13.5" customHeight="1" x14ac:dyDescent="0.2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9"/>
      <c r="BM78" s="80"/>
      <c r="BN78" s="80"/>
      <c r="BO78" s="80"/>
      <c r="BP78" s="80"/>
      <c r="BQ78" s="80"/>
      <c r="BR78" s="80"/>
      <c r="BS78" s="80"/>
      <c r="BT78" s="80"/>
      <c r="BU78" s="80"/>
      <c r="BV78" s="80"/>
      <c r="BW78" s="80"/>
      <c r="BX78" s="80"/>
      <c r="BY78" s="80"/>
      <c r="BZ78" s="81"/>
    </row>
    <row r="79" spans="1:78" ht="13.5" customHeight="1" x14ac:dyDescent="0.2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9"/>
      <c r="BM79" s="80"/>
      <c r="BN79" s="80"/>
      <c r="BO79" s="80"/>
      <c r="BP79" s="80"/>
      <c r="BQ79" s="80"/>
      <c r="BR79" s="80"/>
      <c r="BS79" s="80"/>
      <c r="BT79" s="80"/>
      <c r="BU79" s="80"/>
      <c r="BV79" s="80"/>
      <c r="BW79" s="80"/>
      <c r="BX79" s="80"/>
      <c r="BY79" s="80"/>
      <c r="BZ79" s="81"/>
    </row>
    <row r="80" spans="1:78" ht="13.5" customHeight="1" x14ac:dyDescent="0.2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9"/>
      <c r="BM80" s="80"/>
      <c r="BN80" s="80"/>
      <c r="BO80" s="80"/>
      <c r="BP80" s="80"/>
      <c r="BQ80" s="80"/>
      <c r="BR80" s="80"/>
      <c r="BS80" s="80"/>
      <c r="BT80" s="80"/>
      <c r="BU80" s="80"/>
      <c r="BV80" s="80"/>
      <c r="BW80" s="80"/>
      <c r="BX80" s="80"/>
      <c r="BY80" s="80"/>
      <c r="BZ80" s="81"/>
    </row>
    <row r="81" spans="1:78" ht="13.5" customHeight="1" x14ac:dyDescent="0.2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9"/>
      <c r="BM81" s="80"/>
      <c r="BN81" s="80"/>
      <c r="BO81" s="80"/>
      <c r="BP81" s="80"/>
      <c r="BQ81" s="80"/>
      <c r="BR81" s="80"/>
      <c r="BS81" s="80"/>
      <c r="BT81" s="80"/>
      <c r="BU81" s="80"/>
      <c r="BV81" s="80"/>
      <c r="BW81" s="80"/>
      <c r="BX81" s="80"/>
      <c r="BY81" s="80"/>
      <c r="BZ81" s="81"/>
    </row>
    <row r="82" spans="1:78" ht="13.5" customHeight="1" x14ac:dyDescent="0.2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82"/>
      <c r="BM82" s="83"/>
      <c r="BN82" s="83"/>
      <c r="BO82" s="83"/>
      <c r="BP82" s="83"/>
      <c r="BQ82" s="83"/>
      <c r="BR82" s="83"/>
      <c r="BS82" s="83"/>
      <c r="BT82" s="83"/>
      <c r="BU82" s="83"/>
      <c r="BV82" s="83"/>
      <c r="BW82" s="83"/>
      <c r="BX82" s="83"/>
      <c r="BY82" s="83"/>
      <c r="BZ82" s="84"/>
    </row>
    <row r="83" spans="1:78" x14ac:dyDescent="0.2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2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5">
      <c r="B85" s="12"/>
      <c r="C85" s="12"/>
      <c r="D85" s="12"/>
      <c r="E85" s="12" t="str">
        <f>データ!AI6</f>
        <v>【100.11】</v>
      </c>
      <c r="F85" s="12" t="str">
        <f>データ!AT6</f>
        <v>【144.34】</v>
      </c>
      <c r="G85" s="12" t="str">
        <f>データ!BE6</f>
        <v>【114.26】</v>
      </c>
      <c r="H85" s="12" t="str">
        <f>データ!BP6</f>
        <v>【876.32】</v>
      </c>
      <c r="I85" s="12" t="str">
        <f>データ!CA6</f>
        <v>【39.48】</v>
      </c>
      <c r="J85" s="12" t="str">
        <f>データ!CL6</f>
        <v>【390.09】</v>
      </c>
      <c r="K85" s="12" t="str">
        <f>データ!CW6</f>
        <v>【45.56】</v>
      </c>
      <c r="L85" s="12" t="str">
        <f>データ!DH6</f>
        <v>【82.62】</v>
      </c>
      <c r="M85" s="12" t="str">
        <f>データ!DS6</f>
        <v>【39.30】</v>
      </c>
      <c r="N85" s="12" t="str">
        <f>データ!ED6</f>
        <v>【-】</v>
      </c>
      <c r="O85" s="12" t="str">
        <f>データ!EO6</f>
        <v>【-】</v>
      </c>
    </row>
  </sheetData>
  <sheetProtection algorithmName="SHA-512" hashValue="6xQFMA7AG5wEmD9qcqKKVXthOoiCc3mNQHIFZTro/ceyOqmTbSuhmy5OrNPUKiHmXqaSBDMMXCXDWkOESbW6vQ==" saltValue="xnhVMluTFLe8aw/046i9D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2.75" x14ac:dyDescent="0.25"/>
  <cols>
    <col min="2" max="144" width="11.86328125" customWidth="1"/>
  </cols>
  <sheetData>
    <row r="1" spans="1:148" x14ac:dyDescent="0.2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5">
      <c r="A6" s="14" t="s">
        <v>95</v>
      </c>
      <c r="B6" s="19">
        <f>B7</f>
        <v>2024</v>
      </c>
      <c r="C6" s="19">
        <f t="shared" ref="C6:X6" si="3">C7</f>
        <v>153851</v>
      </c>
      <c r="D6" s="19">
        <f t="shared" si="3"/>
        <v>46</v>
      </c>
      <c r="E6" s="19">
        <f t="shared" si="3"/>
        <v>18</v>
      </c>
      <c r="F6" s="19">
        <f t="shared" si="3"/>
        <v>1</v>
      </c>
      <c r="G6" s="19">
        <f t="shared" si="3"/>
        <v>0</v>
      </c>
      <c r="H6" s="19" t="str">
        <f t="shared" si="3"/>
        <v>新潟県　阿賀町</v>
      </c>
      <c r="I6" s="19" t="str">
        <f t="shared" si="3"/>
        <v>法適用</v>
      </c>
      <c r="J6" s="19" t="str">
        <f t="shared" si="3"/>
        <v>下水道事業</v>
      </c>
      <c r="K6" s="19" t="str">
        <f t="shared" si="3"/>
        <v>個別排水処理</v>
      </c>
      <c r="L6" s="19" t="str">
        <f t="shared" si="3"/>
        <v>L2</v>
      </c>
      <c r="M6" s="19" t="str">
        <f t="shared" si="3"/>
        <v>非設置</v>
      </c>
      <c r="N6" s="20" t="str">
        <f t="shared" si="3"/>
        <v>-</v>
      </c>
      <c r="O6" s="20">
        <f t="shared" si="3"/>
        <v>91.8</v>
      </c>
      <c r="P6" s="20">
        <f t="shared" si="3"/>
        <v>1.07</v>
      </c>
      <c r="Q6" s="20">
        <f t="shared" si="3"/>
        <v>100</v>
      </c>
      <c r="R6" s="20">
        <f t="shared" si="3"/>
        <v>3300</v>
      </c>
      <c r="S6" s="20">
        <f t="shared" si="3"/>
        <v>9047</v>
      </c>
      <c r="T6" s="20">
        <f t="shared" si="3"/>
        <v>952.89</v>
      </c>
      <c r="U6" s="20">
        <f t="shared" si="3"/>
        <v>9.49</v>
      </c>
      <c r="V6" s="20">
        <f t="shared" si="3"/>
        <v>95</v>
      </c>
      <c r="W6" s="20">
        <f t="shared" si="3"/>
        <v>0.03</v>
      </c>
      <c r="X6" s="20">
        <f t="shared" si="3"/>
        <v>3166.67</v>
      </c>
      <c r="Y6" s="21" t="str">
        <f>IF(Y7="",NA(),Y7)</f>
        <v>-</v>
      </c>
      <c r="Z6" s="21" t="str">
        <f t="shared" ref="Z6:AH6" si="4">IF(Z7="",NA(),Z7)</f>
        <v>-</v>
      </c>
      <c r="AA6" s="21" t="str">
        <f t="shared" si="4"/>
        <v>-</v>
      </c>
      <c r="AB6" s="21" t="str">
        <f t="shared" si="4"/>
        <v>-</v>
      </c>
      <c r="AC6" s="21">
        <f t="shared" si="4"/>
        <v>105.96</v>
      </c>
      <c r="AD6" s="21" t="str">
        <f t="shared" si="4"/>
        <v>-</v>
      </c>
      <c r="AE6" s="21" t="str">
        <f t="shared" si="4"/>
        <v>-</v>
      </c>
      <c r="AF6" s="21" t="str">
        <f t="shared" si="4"/>
        <v>-</v>
      </c>
      <c r="AG6" s="21" t="str">
        <f t="shared" si="4"/>
        <v>-</v>
      </c>
      <c r="AH6" s="21">
        <f t="shared" si="4"/>
        <v>100.84</v>
      </c>
      <c r="AI6" s="20" t="str">
        <f>IF(AI7="","",IF(AI7="-","【-】","【"&amp;SUBSTITUTE(TEXT(AI7,"#,##0.00"),"-","△")&amp;"】"))</f>
        <v>【100.11】</v>
      </c>
      <c r="AJ6" s="21" t="str">
        <f>IF(AJ7="",NA(),AJ7)</f>
        <v>-</v>
      </c>
      <c r="AK6" s="21" t="str">
        <f t="shared" ref="AK6:AS6" si="5">IF(AK7="",NA(),AK7)</f>
        <v>-</v>
      </c>
      <c r="AL6" s="21" t="str">
        <f t="shared" si="5"/>
        <v>-</v>
      </c>
      <c r="AM6" s="21" t="str">
        <f t="shared" si="5"/>
        <v>-</v>
      </c>
      <c r="AN6" s="20">
        <f t="shared" si="5"/>
        <v>0</v>
      </c>
      <c r="AO6" s="21" t="str">
        <f t="shared" si="5"/>
        <v>-</v>
      </c>
      <c r="AP6" s="21" t="str">
        <f t="shared" si="5"/>
        <v>-</v>
      </c>
      <c r="AQ6" s="21" t="str">
        <f t="shared" si="5"/>
        <v>-</v>
      </c>
      <c r="AR6" s="21" t="str">
        <f t="shared" si="5"/>
        <v>-</v>
      </c>
      <c r="AS6" s="21">
        <f t="shared" si="5"/>
        <v>135.16999999999999</v>
      </c>
      <c r="AT6" s="20" t="str">
        <f>IF(AT7="","",IF(AT7="-","【-】","【"&amp;SUBSTITUTE(TEXT(AT7,"#,##0.00"),"-","△")&amp;"】"))</f>
        <v>【144.34】</v>
      </c>
      <c r="AU6" s="21" t="str">
        <f>IF(AU7="",NA(),AU7)</f>
        <v>-</v>
      </c>
      <c r="AV6" s="21" t="str">
        <f t="shared" ref="AV6:BD6" si="6">IF(AV7="",NA(),AV7)</f>
        <v>-</v>
      </c>
      <c r="AW6" s="21" t="str">
        <f t="shared" si="6"/>
        <v>-</v>
      </c>
      <c r="AX6" s="21" t="str">
        <f t="shared" si="6"/>
        <v>-</v>
      </c>
      <c r="AY6" s="21">
        <f t="shared" si="6"/>
        <v>144.78</v>
      </c>
      <c r="AZ6" s="21" t="str">
        <f t="shared" si="6"/>
        <v>-</v>
      </c>
      <c r="BA6" s="21" t="str">
        <f t="shared" si="6"/>
        <v>-</v>
      </c>
      <c r="BB6" s="21" t="str">
        <f t="shared" si="6"/>
        <v>-</v>
      </c>
      <c r="BC6" s="21" t="str">
        <f t="shared" si="6"/>
        <v>-</v>
      </c>
      <c r="BD6" s="21">
        <f t="shared" si="6"/>
        <v>113.41</v>
      </c>
      <c r="BE6" s="20" t="str">
        <f>IF(BE7="","",IF(BE7="-","【-】","【"&amp;SUBSTITUTE(TEXT(BE7,"#,##0.00"),"-","△")&amp;"】"))</f>
        <v>【114.26】</v>
      </c>
      <c r="BF6" s="21" t="str">
        <f>IF(BF7="",NA(),BF7)</f>
        <v>-</v>
      </c>
      <c r="BG6" s="21" t="str">
        <f t="shared" ref="BG6:BO6" si="7">IF(BG7="",NA(),BG7)</f>
        <v>-</v>
      </c>
      <c r="BH6" s="21" t="str">
        <f t="shared" si="7"/>
        <v>-</v>
      </c>
      <c r="BI6" s="21" t="str">
        <f t="shared" si="7"/>
        <v>-</v>
      </c>
      <c r="BJ6" s="21">
        <f t="shared" si="7"/>
        <v>1427.64</v>
      </c>
      <c r="BK6" s="21" t="str">
        <f t="shared" si="7"/>
        <v>-</v>
      </c>
      <c r="BL6" s="21" t="str">
        <f t="shared" si="7"/>
        <v>-</v>
      </c>
      <c r="BM6" s="21" t="str">
        <f t="shared" si="7"/>
        <v>-</v>
      </c>
      <c r="BN6" s="21" t="str">
        <f t="shared" si="7"/>
        <v>-</v>
      </c>
      <c r="BO6" s="21">
        <f t="shared" si="7"/>
        <v>950.64</v>
      </c>
      <c r="BP6" s="20" t="str">
        <f>IF(BP7="","",IF(BP7="-","【-】","【"&amp;SUBSTITUTE(TEXT(BP7,"#,##0.00"),"-","△")&amp;"】"))</f>
        <v>【876.32】</v>
      </c>
      <c r="BQ6" s="21" t="str">
        <f>IF(BQ7="",NA(),BQ7)</f>
        <v>-</v>
      </c>
      <c r="BR6" s="21" t="str">
        <f t="shared" ref="BR6:BZ6" si="8">IF(BR7="",NA(),BR7)</f>
        <v>-</v>
      </c>
      <c r="BS6" s="21" t="str">
        <f t="shared" si="8"/>
        <v>-</v>
      </c>
      <c r="BT6" s="21" t="str">
        <f t="shared" si="8"/>
        <v>-</v>
      </c>
      <c r="BU6" s="21">
        <f t="shared" si="8"/>
        <v>31.36</v>
      </c>
      <c r="BV6" s="21" t="str">
        <f t="shared" si="8"/>
        <v>-</v>
      </c>
      <c r="BW6" s="21" t="str">
        <f t="shared" si="8"/>
        <v>-</v>
      </c>
      <c r="BX6" s="21" t="str">
        <f t="shared" si="8"/>
        <v>-</v>
      </c>
      <c r="BY6" s="21" t="str">
        <f t="shared" si="8"/>
        <v>-</v>
      </c>
      <c r="BZ6" s="21">
        <f t="shared" si="8"/>
        <v>38.549999999999997</v>
      </c>
      <c r="CA6" s="20" t="str">
        <f>IF(CA7="","",IF(CA7="-","【-】","【"&amp;SUBSTITUTE(TEXT(CA7,"#,##0.00"),"-","△")&amp;"】"))</f>
        <v>【39.48】</v>
      </c>
      <c r="CB6" s="21" t="str">
        <f>IF(CB7="",NA(),CB7)</f>
        <v>-</v>
      </c>
      <c r="CC6" s="21" t="str">
        <f t="shared" ref="CC6:CK6" si="9">IF(CC7="",NA(),CC7)</f>
        <v>-</v>
      </c>
      <c r="CD6" s="21" t="str">
        <f t="shared" si="9"/>
        <v>-</v>
      </c>
      <c r="CE6" s="21" t="str">
        <f t="shared" si="9"/>
        <v>-</v>
      </c>
      <c r="CF6" s="21">
        <f t="shared" si="9"/>
        <v>718.03</v>
      </c>
      <c r="CG6" s="21" t="str">
        <f t="shared" si="9"/>
        <v>-</v>
      </c>
      <c r="CH6" s="21" t="str">
        <f t="shared" si="9"/>
        <v>-</v>
      </c>
      <c r="CI6" s="21" t="str">
        <f t="shared" si="9"/>
        <v>-</v>
      </c>
      <c r="CJ6" s="21" t="str">
        <f t="shared" si="9"/>
        <v>-</v>
      </c>
      <c r="CK6" s="21">
        <f t="shared" si="9"/>
        <v>391.34</v>
      </c>
      <c r="CL6" s="20" t="str">
        <f>IF(CL7="","",IF(CL7="-","【-】","【"&amp;SUBSTITUTE(TEXT(CL7,"#,##0.00"),"-","△")&amp;"】"))</f>
        <v>【390.09】</v>
      </c>
      <c r="CM6" s="21" t="str">
        <f>IF(CM7="",NA(),CM7)</f>
        <v>-</v>
      </c>
      <c r="CN6" s="21" t="str">
        <f t="shared" ref="CN6:CV6" si="10">IF(CN7="",NA(),CN7)</f>
        <v>-</v>
      </c>
      <c r="CO6" s="21" t="str">
        <f t="shared" si="10"/>
        <v>-</v>
      </c>
      <c r="CP6" s="21" t="str">
        <f t="shared" si="10"/>
        <v>-</v>
      </c>
      <c r="CQ6" s="21">
        <f t="shared" si="10"/>
        <v>11.11</v>
      </c>
      <c r="CR6" s="21" t="str">
        <f t="shared" si="10"/>
        <v>-</v>
      </c>
      <c r="CS6" s="21" t="str">
        <f t="shared" si="10"/>
        <v>-</v>
      </c>
      <c r="CT6" s="21" t="str">
        <f t="shared" si="10"/>
        <v>-</v>
      </c>
      <c r="CU6" s="21" t="str">
        <f t="shared" si="10"/>
        <v>-</v>
      </c>
      <c r="CV6" s="21">
        <f t="shared" si="10"/>
        <v>44.52</v>
      </c>
      <c r="CW6" s="20" t="str">
        <f>IF(CW7="","",IF(CW7="-","【-】","【"&amp;SUBSTITUTE(TEXT(CW7,"#,##0.00"),"-","△")&amp;"】"))</f>
        <v>【45.56】</v>
      </c>
      <c r="CX6" s="21" t="str">
        <f>IF(CX7="",NA(),CX7)</f>
        <v>-</v>
      </c>
      <c r="CY6" s="21" t="str">
        <f t="shared" ref="CY6:DG6" si="11">IF(CY7="",NA(),CY7)</f>
        <v>-</v>
      </c>
      <c r="CZ6" s="21" t="str">
        <f t="shared" si="11"/>
        <v>-</v>
      </c>
      <c r="DA6" s="21" t="str">
        <f t="shared" si="11"/>
        <v>-</v>
      </c>
      <c r="DB6" s="21">
        <f t="shared" si="11"/>
        <v>94.74</v>
      </c>
      <c r="DC6" s="21" t="str">
        <f t="shared" si="11"/>
        <v>-</v>
      </c>
      <c r="DD6" s="21" t="str">
        <f t="shared" si="11"/>
        <v>-</v>
      </c>
      <c r="DE6" s="21" t="str">
        <f t="shared" si="11"/>
        <v>-</v>
      </c>
      <c r="DF6" s="21" t="str">
        <f t="shared" si="11"/>
        <v>-</v>
      </c>
      <c r="DG6" s="21">
        <f t="shared" si="11"/>
        <v>82.9</v>
      </c>
      <c r="DH6" s="20" t="str">
        <f>IF(DH7="","",IF(DH7="-","【-】","【"&amp;SUBSTITUTE(TEXT(DH7,"#,##0.00"),"-","△")&amp;"】"))</f>
        <v>【82.62】</v>
      </c>
      <c r="DI6" s="21" t="str">
        <f>IF(DI7="",NA(),DI7)</f>
        <v>-</v>
      </c>
      <c r="DJ6" s="21" t="str">
        <f t="shared" ref="DJ6:DR6" si="12">IF(DJ7="",NA(),DJ7)</f>
        <v>-</v>
      </c>
      <c r="DK6" s="21" t="str">
        <f t="shared" si="12"/>
        <v>-</v>
      </c>
      <c r="DL6" s="21" t="str">
        <f t="shared" si="12"/>
        <v>-</v>
      </c>
      <c r="DM6" s="21">
        <f t="shared" si="12"/>
        <v>2.73</v>
      </c>
      <c r="DN6" s="21" t="str">
        <f t="shared" si="12"/>
        <v>-</v>
      </c>
      <c r="DO6" s="21" t="str">
        <f t="shared" si="12"/>
        <v>-</v>
      </c>
      <c r="DP6" s="21" t="str">
        <f t="shared" si="12"/>
        <v>-</v>
      </c>
      <c r="DQ6" s="21" t="str">
        <f t="shared" si="12"/>
        <v>-</v>
      </c>
      <c r="DR6" s="21">
        <f t="shared" si="12"/>
        <v>39.79</v>
      </c>
      <c r="DS6" s="20" t="str">
        <f>IF(DS7="","",IF(DS7="-","【-】","【"&amp;SUBSTITUTE(TEXT(DS7,"#,##0.00"),"-","△")&amp;"】"))</f>
        <v>【39.30】</v>
      </c>
      <c r="DT6" s="21" t="str">
        <f>IF(DT7="",NA(),DT7)</f>
        <v>-</v>
      </c>
      <c r="DU6" s="21" t="str">
        <f t="shared" ref="DU6:EC6" si="13">IF(DU7="",NA(),DU7)</f>
        <v>-</v>
      </c>
      <c r="DV6" s="21" t="str">
        <f t="shared" si="13"/>
        <v>-</v>
      </c>
      <c r="DW6" s="21" t="str">
        <f t="shared" si="13"/>
        <v>-</v>
      </c>
      <c r="DX6" s="21" t="str">
        <f t="shared" si="13"/>
        <v>-</v>
      </c>
      <c r="DY6" s="21" t="str">
        <f t="shared" si="13"/>
        <v>-</v>
      </c>
      <c r="DZ6" s="21" t="str">
        <f t="shared" si="13"/>
        <v>-</v>
      </c>
      <c r="EA6" s="21" t="str">
        <f t="shared" si="13"/>
        <v>-</v>
      </c>
      <c r="EB6" s="21" t="str">
        <f t="shared" si="13"/>
        <v>-</v>
      </c>
      <c r="EC6" s="21" t="str">
        <f t="shared" si="13"/>
        <v>-</v>
      </c>
      <c r="ED6" s="20" t="str">
        <f>IF(ED7="","",IF(ED7="-","【-】","【"&amp;SUBSTITUTE(TEXT(ED7,"#,##0.00"),"-","△")&amp;"】"))</f>
        <v>【-】</v>
      </c>
      <c r="EE6" s="21" t="str">
        <f>IF(EE7="",NA(),EE7)</f>
        <v>-</v>
      </c>
      <c r="EF6" s="21" t="str">
        <f t="shared" ref="EF6:EN6" si="14">IF(EF7="",NA(),EF7)</f>
        <v>-</v>
      </c>
      <c r="EG6" s="21" t="str">
        <f t="shared" si="14"/>
        <v>-</v>
      </c>
      <c r="EH6" s="21" t="str">
        <f t="shared" si="14"/>
        <v>-</v>
      </c>
      <c r="EI6" s="21" t="str">
        <f t="shared" si="14"/>
        <v>-</v>
      </c>
      <c r="EJ6" s="21" t="str">
        <f t="shared" si="14"/>
        <v>-</v>
      </c>
      <c r="EK6" s="21" t="str">
        <f t="shared" si="14"/>
        <v>-</v>
      </c>
      <c r="EL6" s="21" t="str">
        <f t="shared" si="14"/>
        <v>-</v>
      </c>
      <c r="EM6" s="21" t="str">
        <f t="shared" si="14"/>
        <v>-</v>
      </c>
      <c r="EN6" s="21" t="str">
        <f t="shared" si="14"/>
        <v>-</v>
      </c>
      <c r="EO6" s="20" t="str">
        <f>IF(EO7="","",IF(EO7="-","【-】","【"&amp;SUBSTITUTE(TEXT(EO7,"#,##0.00"),"-","△")&amp;"】"))</f>
        <v>【-】</v>
      </c>
    </row>
    <row r="7" spans="1:148" s="22" customFormat="1" x14ac:dyDescent="0.25">
      <c r="A7" s="14"/>
      <c r="B7" s="23">
        <v>2024</v>
      </c>
      <c r="C7" s="23">
        <v>153851</v>
      </c>
      <c r="D7" s="23">
        <v>46</v>
      </c>
      <c r="E7" s="23">
        <v>18</v>
      </c>
      <c r="F7" s="23">
        <v>1</v>
      </c>
      <c r="G7" s="23">
        <v>0</v>
      </c>
      <c r="H7" s="23" t="s">
        <v>96</v>
      </c>
      <c r="I7" s="23" t="s">
        <v>97</v>
      </c>
      <c r="J7" s="23" t="s">
        <v>98</v>
      </c>
      <c r="K7" s="23" t="s">
        <v>99</v>
      </c>
      <c r="L7" s="23" t="s">
        <v>100</v>
      </c>
      <c r="M7" s="23" t="s">
        <v>101</v>
      </c>
      <c r="N7" s="24" t="s">
        <v>102</v>
      </c>
      <c r="O7" s="24">
        <v>91.8</v>
      </c>
      <c r="P7" s="24">
        <v>1.07</v>
      </c>
      <c r="Q7" s="24">
        <v>100</v>
      </c>
      <c r="R7" s="24">
        <v>3300</v>
      </c>
      <c r="S7" s="24">
        <v>9047</v>
      </c>
      <c r="T7" s="24">
        <v>952.89</v>
      </c>
      <c r="U7" s="24">
        <v>9.49</v>
      </c>
      <c r="V7" s="24">
        <v>95</v>
      </c>
      <c r="W7" s="24">
        <v>0.03</v>
      </c>
      <c r="X7" s="24">
        <v>3166.67</v>
      </c>
      <c r="Y7" s="24" t="s">
        <v>102</v>
      </c>
      <c r="Z7" s="24" t="s">
        <v>102</v>
      </c>
      <c r="AA7" s="24" t="s">
        <v>102</v>
      </c>
      <c r="AB7" s="24" t="s">
        <v>102</v>
      </c>
      <c r="AC7" s="24">
        <v>105.96</v>
      </c>
      <c r="AD7" s="24" t="s">
        <v>102</v>
      </c>
      <c r="AE7" s="24" t="s">
        <v>102</v>
      </c>
      <c r="AF7" s="24" t="s">
        <v>102</v>
      </c>
      <c r="AG7" s="24" t="s">
        <v>102</v>
      </c>
      <c r="AH7" s="24">
        <v>100.84</v>
      </c>
      <c r="AI7" s="24">
        <v>100.11</v>
      </c>
      <c r="AJ7" s="24" t="s">
        <v>102</v>
      </c>
      <c r="AK7" s="24" t="s">
        <v>102</v>
      </c>
      <c r="AL7" s="24" t="s">
        <v>102</v>
      </c>
      <c r="AM7" s="24" t="s">
        <v>102</v>
      </c>
      <c r="AN7" s="24">
        <v>0</v>
      </c>
      <c r="AO7" s="24" t="s">
        <v>102</v>
      </c>
      <c r="AP7" s="24" t="s">
        <v>102</v>
      </c>
      <c r="AQ7" s="24" t="s">
        <v>102</v>
      </c>
      <c r="AR7" s="24" t="s">
        <v>102</v>
      </c>
      <c r="AS7" s="24">
        <v>135.16999999999999</v>
      </c>
      <c r="AT7" s="24">
        <v>144.34</v>
      </c>
      <c r="AU7" s="24" t="s">
        <v>102</v>
      </c>
      <c r="AV7" s="24" t="s">
        <v>102</v>
      </c>
      <c r="AW7" s="24" t="s">
        <v>102</v>
      </c>
      <c r="AX7" s="24" t="s">
        <v>102</v>
      </c>
      <c r="AY7" s="24">
        <v>144.78</v>
      </c>
      <c r="AZ7" s="24" t="s">
        <v>102</v>
      </c>
      <c r="BA7" s="24" t="s">
        <v>102</v>
      </c>
      <c r="BB7" s="24" t="s">
        <v>102</v>
      </c>
      <c r="BC7" s="24" t="s">
        <v>102</v>
      </c>
      <c r="BD7" s="24">
        <v>113.41</v>
      </c>
      <c r="BE7" s="24">
        <v>114.26</v>
      </c>
      <c r="BF7" s="24" t="s">
        <v>102</v>
      </c>
      <c r="BG7" s="24" t="s">
        <v>102</v>
      </c>
      <c r="BH7" s="24" t="s">
        <v>102</v>
      </c>
      <c r="BI7" s="24" t="s">
        <v>102</v>
      </c>
      <c r="BJ7" s="24">
        <v>1427.64</v>
      </c>
      <c r="BK7" s="24" t="s">
        <v>102</v>
      </c>
      <c r="BL7" s="24" t="s">
        <v>102</v>
      </c>
      <c r="BM7" s="24" t="s">
        <v>102</v>
      </c>
      <c r="BN7" s="24" t="s">
        <v>102</v>
      </c>
      <c r="BO7" s="24">
        <v>950.64</v>
      </c>
      <c r="BP7" s="24">
        <v>876.32</v>
      </c>
      <c r="BQ7" s="24" t="s">
        <v>102</v>
      </c>
      <c r="BR7" s="24" t="s">
        <v>102</v>
      </c>
      <c r="BS7" s="24" t="s">
        <v>102</v>
      </c>
      <c r="BT7" s="24" t="s">
        <v>102</v>
      </c>
      <c r="BU7" s="24">
        <v>31.36</v>
      </c>
      <c r="BV7" s="24" t="s">
        <v>102</v>
      </c>
      <c r="BW7" s="24" t="s">
        <v>102</v>
      </c>
      <c r="BX7" s="24" t="s">
        <v>102</v>
      </c>
      <c r="BY7" s="24" t="s">
        <v>102</v>
      </c>
      <c r="BZ7" s="24">
        <v>38.549999999999997</v>
      </c>
      <c r="CA7" s="24">
        <v>39.479999999999997</v>
      </c>
      <c r="CB7" s="24" t="s">
        <v>102</v>
      </c>
      <c r="CC7" s="24" t="s">
        <v>102</v>
      </c>
      <c r="CD7" s="24" t="s">
        <v>102</v>
      </c>
      <c r="CE7" s="24" t="s">
        <v>102</v>
      </c>
      <c r="CF7" s="24">
        <v>718.03</v>
      </c>
      <c r="CG7" s="24" t="s">
        <v>102</v>
      </c>
      <c r="CH7" s="24" t="s">
        <v>102</v>
      </c>
      <c r="CI7" s="24" t="s">
        <v>102</v>
      </c>
      <c r="CJ7" s="24" t="s">
        <v>102</v>
      </c>
      <c r="CK7" s="24">
        <v>391.34</v>
      </c>
      <c r="CL7" s="24">
        <v>390.09</v>
      </c>
      <c r="CM7" s="24" t="s">
        <v>102</v>
      </c>
      <c r="CN7" s="24" t="s">
        <v>102</v>
      </c>
      <c r="CO7" s="24" t="s">
        <v>102</v>
      </c>
      <c r="CP7" s="24" t="s">
        <v>102</v>
      </c>
      <c r="CQ7" s="24">
        <v>11.11</v>
      </c>
      <c r="CR7" s="24" t="s">
        <v>102</v>
      </c>
      <c r="CS7" s="24" t="s">
        <v>102</v>
      </c>
      <c r="CT7" s="24" t="s">
        <v>102</v>
      </c>
      <c r="CU7" s="24" t="s">
        <v>102</v>
      </c>
      <c r="CV7" s="24">
        <v>44.52</v>
      </c>
      <c r="CW7" s="24">
        <v>45.56</v>
      </c>
      <c r="CX7" s="24" t="s">
        <v>102</v>
      </c>
      <c r="CY7" s="24" t="s">
        <v>102</v>
      </c>
      <c r="CZ7" s="24" t="s">
        <v>102</v>
      </c>
      <c r="DA7" s="24" t="s">
        <v>102</v>
      </c>
      <c r="DB7" s="24">
        <v>94.74</v>
      </c>
      <c r="DC7" s="24" t="s">
        <v>102</v>
      </c>
      <c r="DD7" s="24" t="s">
        <v>102</v>
      </c>
      <c r="DE7" s="24" t="s">
        <v>102</v>
      </c>
      <c r="DF7" s="24" t="s">
        <v>102</v>
      </c>
      <c r="DG7" s="24">
        <v>82.9</v>
      </c>
      <c r="DH7" s="24">
        <v>82.62</v>
      </c>
      <c r="DI7" s="24" t="s">
        <v>102</v>
      </c>
      <c r="DJ7" s="24" t="s">
        <v>102</v>
      </c>
      <c r="DK7" s="24" t="s">
        <v>102</v>
      </c>
      <c r="DL7" s="24" t="s">
        <v>102</v>
      </c>
      <c r="DM7" s="24">
        <v>2.73</v>
      </c>
      <c r="DN7" s="24" t="s">
        <v>102</v>
      </c>
      <c r="DO7" s="24" t="s">
        <v>102</v>
      </c>
      <c r="DP7" s="24" t="s">
        <v>102</v>
      </c>
      <c r="DQ7" s="24" t="s">
        <v>102</v>
      </c>
      <c r="DR7" s="24">
        <v>39.79</v>
      </c>
      <c r="DS7" s="24">
        <v>39.299999999999997</v>
      </c>
      <c r="DT7" s="24" t="s">
        <v>102</v>
      </c>
      <c r="DU7" s="24" t="s">
        <v>102</v>
      </c>
      <c r="DV7" s="24" t="s">
        <v>102</v>
      </c>
      <c r="DW7" s="24" t="s">
        <v>102</v>
      </c>
      <c r="DX7" s="24" t="s">
        <v>102</v>
      </c>
      <c r="DY7" s="24" t="s">
        <v>102</v>
      </c>
      <c r="DZ7" s="24" t="s">
        <v>102</v>
      </c>
      <c r="EA7" s="24" t="s">
        <v>102</v>
      </c>
      <c r="EB7" s="24" t="s">
        <v>102</v>
      </c>
      <c r="EC7" s="24" t="s">
        <v>102</v>
      </c>
      <c r="ED7" s="24" t="s">
        <v>102</v>
      </c>
      <c r="EE7" s="24" t="s">
        <v>102</v>
      </c>
      <c r="EF7" s="24" t="s">
        <v>102</v>
      </c>
      <c r="EG7" s="24" t="s">
        <v>102</v>
      </c>
      <c r="EH7" s="24" t="s">
        <v>102</v>
      </c>
      <c r="EI7" s="24" t="s">
        <v>102</v>
      </c>
      <c r="EJ7" s="24" t="s">
        <v>102</v>
      </c>
      <c r="EK7" s="24" t="s">
        <v>102</v>
      </c>
      <c r="EL7" s="24" t="s">
        <v>102</v>
      </c>
      <c r="EM7" s="24" t="s">
        <v>102</v>
      </c>
      <c r="EN7" s="24" t="s">
        <v>102</v>
      </c>
      <c r="EO7" s="24" t="s">
        <v>102</v>
      </c>
    </row>
    <row r="8" spans="1:148" x14ac:dyDescent="0.2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5">
      <c r="B11">
        <v>22</v>
      </c>
      <c r="C11">
        <v>21</v>
      </c>
      <c r="D11">
        <v>20</v>
      </c>
      <c r="E11">
        <v>19</v>
      </c>
      <c r="F11">
        <v>18</v>
      </c>
      <c r="G11" t="s">
        <v>108</v>
      </c>
    </row>
    <row r="12" spans="1:148" x14ac:dyDescent="0.25">
      <c r="B12">
        <v>1</v>
      </c>
      <c r="C12">
        <v>1</v>
      </c>
      <c r="D12">
        <v>2</v>
      </c>
      <c r="E12">
        <v>3</v>
      </c>
      <c r="F12">
        <v>4</v>
      </c>
      <c r="G12" t="s">
        <v>109</v>
      </c>
    </row>
    <row r="13" spans="1:148" x14ac:dyDescent="0.25">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八木 のぞみ</dc:creator>
  <cp:lastModifiedBy>新潟県</cp:lastModifiedBy>
  <dcterms:created xsi:type="dcterms:W3CDTF">2026-02-26T05:37:33Z</dcterms:created>
  <dcterms:modified xsi:type="dcterms:W3CDTF">2026-02-26T05:37:33Z</dcterms:modified>
</cp:coreProperties>
</file>