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財政係からの調査】\R7\R6経営分析\25出雲崎町_080218\【経営比較分析表】2024_154059_46_1718\"/>
    </mc:Choice>
  </mc:AlternateContent>
  <xr:revisionPtr revIDLastSave="0" documentId="13_ncr:1_{213854E7-B7C7-4856-9AF5-45E6B78F0F61}" xr6:coauthVersionLast="47" xr6:coauthVersionMax="47" xr10:uidLastSave="{00000000-0000-0000-0000-000000000000}"/>
  <workbookProtection workbookAlgorithmName="SHA-512" workbookHashValue="ac/IDVvS90XzVdh/6CkFCniHn0d5VBOr8JdP0uxYPlsy4h3fFnipgyioLvQRMs5ZMabROprU2IvPVLgFSJ62OQ==" workbookSaltValue="5lP6NQVKm2QTem8cSXcG1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<sst xmlns="http://schemas.openxmlformats.org/spreadsheetml/2006/main" count="319" uniqueCount="116">
  <si>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</si>
  <si>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</si>
  <si>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</si>
  <si>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</si>
  <si>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</si>
  <si>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</si>
  <si>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</si>
  <si>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</si>
  <si>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</si>
  <si>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</si>
  <si>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</si>
  <si>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</si>
  <si>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</si>
  <si>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</si>
  <si>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</si>
  <si>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</si>
  <si>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</si>
  <si>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</si>
  <si>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</si>
  <si>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</si>
  <si>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</si>
  <si>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</si>
  <si>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</si>
  <si>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</si>
  <si>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</si>
  <si>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</si>
  <si>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</si>
  <si>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</si>
  <si>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</si>
  <si>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</si>
  <si>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</si>
  <si>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</si>
  <si>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</si>
  <si>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</si>
  <si>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</si>
  <si>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</si>
  <si>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</si>
  <si>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</si>
  <si>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</si>
  <si>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</si>
  <si>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</si>
  <si>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</si>
  <si>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</si>
  <si>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</si>
  <si>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</si>
  <si>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</si>
  <si>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</si>
  <si>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</si>
  <si>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</si>
  <si>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</si>
  <si>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</si>
  <si>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</si>
  <si>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</si>
  <si>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</si>
  <si>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</si>
  <si>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</si>
  <si>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</si>
  <si>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</si>
  <si>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</si>
  <si>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</si>
  <si>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</si>
  <si>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</si>
  <si>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</si>
  <si>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</si>
  <si>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</si>
  <si>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</si>
  <si>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</si>
  <si>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</si>
  <si>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</si>
  <si>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</si>
  <si>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</si>
  <si>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</si>
  <si>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</si>
  <si>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</si>
  <si>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</si>
  <si>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</si>
  <si>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</si>
  <si>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</si>
  <si>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</si>
  <si>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</si>
  <si>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</si>
  <si>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</si>
  <si>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</si>
  <si>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</si>
  <si>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</si>
  <si>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</si>
  <si>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</si>
  <si>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</si>
  <si>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</si>
  <si>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</si>
  <si>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</si>
  <si>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</si>
  <si>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</si>
  <si>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</si>
  <si>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</si>
  <si>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</si>
  <si>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</si>
  <si>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</si>
  <si>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</si>
  <si>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</si>
  <si>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</si>
  <si>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</si>
  <si>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</si>
  <si>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</si>
  <si>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</si>
  <si>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</si>
  <si>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</si>
  <si>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</si>
  <si>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</si>
  <si>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</si>
  <si>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</si>
  <si>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</si>
  <si>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</si>
  <si>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②管渠経年化率：法定耐用年数を超過した管渠はまだないため、０％である。管渠清掃、点検により耐用年数の延伸に努める。
③管渠改善率：法定耐用年数を超過した管渠がなく更新工事を実施していないため、０％である。
ただし、処理場については、電気機械設備の多くが耐用年数を迎え更新等が必用な状況である。H30年度からストックマネジメント計画を策定し、設備更新対策事業に取り組んでいる。</t>
    <rPh sb="1" eb="3">
      <t>カンキョ</t>
    </rPh>
    <rPh sb="8" eb="14">
      <t>ホウテイタイヨウネンスウ</t>
    </rPh>
    <rPh sb="15" eb="17">
      <t>チョウカ</t>
    </rPh>
    <rPh sb="19" eb="21">
      <t>カンキョ</t>
    </rPh>
    <rPh sb="53" eb="54">
      <t>ツト</t>
    </rPh>
    <rPh sb="59" eb="61">
      <t>カンキョ</t>
    </rPh>
    <rPh sb="61" eb="63">
      <t>カイゼン</t>
    </rPh>
    <rPh sb="65" eb="71">
      <t>ホウテイタイヨウネンスウ</t>
    </rPh>
    <rPh sb="72" eb="74">
      <t>チョウカ</t>
    </rPh>
    <rPh sb="76" eb="78">
      <t>カンキョ</t>
    </rPh>
    <rPh sb="81" eb="85">
      <t>コウシンコウジ</t>
    </rPh>
    <rPh sb="86" eb="88">
      <t>ジッシ</t>
    </rPh>
    <rPh sb="133" eb="136">
      <t>コウシントウ</t>
    </rPh>
    <rPh sb="149" eb="151">
      <t>ネンド</t>
    </rPh>
    <phoneticPr fontId="4"/>
  </si>
  <si>
    <t>　令和６年度より法適用事業（公営企業会計）に移行したため、単年分の分析表となっている。
　現在の経営状況は平均値と比較し良好な指標の項目もあるものの、人口減少に伴う使用料収入の減少が見込まれること、老朽化施設・管渠の更新に係る費用は物価高騰等の影響により年々上昇している状況であることから、今後の経営状況は厳しくなることが予想される。
　料金は、類似団体に比べ高額と考えられ水洗化率も高いため大幅な収入増は見込めない状況。
　当初建設の起債償還は減少しながら令和12年度に終了するため、将来は農業集落排水の統合を視野に料金収入を現在より多く確保して基準外繰入の解消、人口減少による料金収入減に対応していく。
　設備更新、長寿命化については流入水量に見合った設備とし国県の情報提供、指導により補助事業を有効活用しながら経営改善に努める。</t>
    <rPh sb="82" eb="87">
      <t>シヨウリョウシュウニュウ</t>
    </rPh>
    <rPh sb="105" eb="107">
      <t>カンキョ</t>
    </rPh>
    <rPh sb="363" eb="364">
      <t>ツト</t>
    </rPh>
    <phoneticPr fontId="4"/>
  </si>
  <si>
    <t>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④企業債残高対事業規模比率：平均値と比較し低い水準であるが、人口減少による使用料収入減少及び施設老朽化による更新費用の増加による企業債残高の増加が懸念される。
⑤経費回収率：平均値と比較し高い水準となっているが、人口減少による使用料収入の減少と汚水処理費の高騰により指標値である100％を下回っている。
⑥汚水処理原価：平均値と比較し低い水準であるが、施設老朽化による更新費用の増加、人口減少による有収水量の減少が懸念される。
⑦施設利用率：平均値と比較し低い水準であり、人口減少の影響により施設利用率の更なる低下が懸念される。なお、本指標は処理場の日平均処理水量を施設の最大処理能力で除した数値であり、処理能力は夏場の観光客・帰省客等を考慮しているため低めに算出される傾向にある。</t>
    <rPh sb="131" eb="135">
      <t>ジギョウキボ</t>
    </rPh>
    <rPh sb="161" eb="166">
      <t>シヨウリョウシュウニュウ</t>
    </rPh>
    <rPh sb="205" eb="207">
      <t>ケイヒ</t>
    </rPh>
    <rPh sb="213" eb="214">
      <t>チ</t>
    </rPh>
    <rPh sb="230" eb="234">
      <t>ジンコウゲンショウ</t>
    </rPh>
    <rPh sb="237" eb="240">
      <t>シヨウリョウ</t>
    </rPh>
    <rPh sb="240" eb="242">
      <t>シュウニュウ</t>
    </rPh>
    <rPh sb="243" eb="245">
      <t>ゲンショウ</t>
    </rPh>
    <rPh sb="246" eb="248">
      <t>オスイ</t>
    </rPh>
    <rPh sb="248" eb="251">
      <t>ショリヒ</t>
    </rPh>
    <rPh sb="252" eb="254">
      <t>コウトウ</t>
    </rPh>
    <rPh sb="257" eb="260">
      <t>シヒョウチ</t>
    </rPh>
    <rPh sb="268" eb="270">
      <t>シタマワ</t>
    </rPh>
    <rPh sb="277" eb="281">
      <t>オスイショリ</t>
    </rPh>
    <rPh sb="352" eb="353">
      <t>ヒク</t>
    </rPh>
    <rPh sb="360" eb="362">
      <t>ジンコウ</t>
    </rPh>
    <rPh sb="365" eb="367">
      <t>エイキョウ</t>
    </rPh>
    <rPh sb="376" eb="377">
      <t>サラ</t>
    </rPh>
    <rPh sb="391" eb="394">
      <t>ホンシヒョウ</t>
    </rPh>
    <rPh sb="426" eb="430">
      <t>ショリノウリョク</t>
    </rPh>
    <rPh sb="443" eb="445">
      <t>コウリョ</t>
    </rPh>
    <rPh sb="451" eb="452">
      <t>ヒク</t>
    </rPh>
    <rPh sb="454" eb="456">
      <t>サンシュツ</t>
    </rPh>
    <rPh sb="459" eb="46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</si>
</sst>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02-488C-B0CF-AAF9EB4CEA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E02-488C-B0CF-AAF9EB4CEA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28.18</c:v>
                </c:pt>
              </c:numCache>
            </c:numRef>
          </c:val>
          <c:extLst>
            <c:ext xmlns:c16="http://schemas.microsoft.com/office/drawing/2014/chart" uri="{C3380CC4-5D6E-409C-BE32-E72D297353CC}">
              <c16:uniqueId val="{00000000-53A1-4417-9468-2C6D3A691B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53A1-4417-9468-2C6D3A691B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98.07</c:v>
                </c:pt>
              </c:numCache>
            </c:numRef>
          </c:val>
          <c:extLst>
            <c:ext xmlns:c16="http://schemas.microsoft.com/office/drawing/2014/chart" uri="{C3380CC4-5D6E-409C-BE32-E72D297353CC}">
              <c16:uniqueId val="{00000000-F6D9-4AB8-87C0-C3CAD30618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F6D9-4AB8-87C0-C3CAD30618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107.05</c:v>
                </c:pt>
              </c:numCache>
            </c:numRef>
          </c:val>
          <c:extLst>
            <c:ext xmlns:c16="http://schemas.microsoft.com/office/drawing/2014/chart" uri="{C3380CC4-5D6E-409C-BE32-E72D297353CC}">
              <c16:uniqueId val="{00000000-8036-42DA-84ED-C6C67779F9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036-42DA-84ED-C6C67779F9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3.93</c:v>
                </c:pt>
              </c:numCache>
            </c:numRef>
          </c:val>
          <c:extLst>
            <c:ext xmlns:c16="http://schemas.microsoft.com/office/drawing/2014/chart" uri="{C3380CC4-5D6E-409C-BE32-E72D297353CC}">
              <c16:uniqueId val="{00000000-BB2C-4F6E-B948-AED423B7D0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BB2C-4F6E-B948-AED423B7D0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86-4A5A-B1A4-35FD1AF541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B86-4A5A-B1A4-35FD1AF541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FA-49D0-8A05-9D4628D2BA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AAFA-49D0-8A05-9D4628D2BA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20.25</c:v>
                </c:pt>
              </c:numCache>
            </c:numRef>
          </c:val>
          <c:extLst>
            <c:ext xmlns:c16="http://schemas.microsoft.com/office/drawing/2014/chart" uri="{C3380CC4-5D6E-409C-BE32-E72D297353CC}">
              <c16:uniqueId val="{00000000-3B2E-4F6A-8751-78B84DC863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3B2E-4F6A-8751-78B84DC863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1028.26</c:v>
                </c:pt>
              </c:numCache>
            </c:numRef>
          </c:val>
          <c:extLst>
            <c:ext xmlns:c16="http://schemas.microsoft.com/office/drawing/2014/chart" uri="{C3380CC4-5D6E-409C-BE32-E72D297353CC}">
              <c16:uniqueId val="{00000000-8D3A-4F41-8FF9-C1DBB8C944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D3A-4F41-8FF9-C1DBB8C944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88.87</c:v>
                </c:pt>
              </c:numCache>
            </c:numRef>
          </c:val>
          <c:extLst>
            <c:ext xmlns:c16="http://schemas.microsoft.com/office/drawing/2014/chart" uri="{C3380CC4-5D6E-409C-BE32-E72D297353CC}">
              <c16:uniqueId val="{00000000-8234-483D-975F-00D38D8884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8234-483D-975F-00D38D8884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241.88</c:v>
                </c:pt>
              </c:numCache>
            </c:numRef>
          </c:val>
          <c:extLst>
            <c:ext xmlns:c16="http://schemas.microsoft.com/office/drawing/2014/chart" uri="{C3380CC4-5D6E-409C-BE32-E72D297353CC}">
              <c16:uniqueId val="{00000000-DDB7-454E-A2A2-3CFA7CA676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DB7-454E-A2A2-3CFA7CA676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出雲崎町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3886</v>
      </c>
      <c r="AM8" s="45"/>
      <c r="AN8" s="45"/>
      <c r="AO8" s="45"/>
      <c r="AP8" s="45"/>
      <c r="AQ8" s="45"/>
      <c r="AR8" s="45"/>
      <c r="AS8" s="45"/>
      <c r="AT8" s="44">
        <f>データ!T6</f>
        <v>44.41</v>
      </c>
      <c r="AU8" s="44"/>
      <c r="AV8" s="44"/>
      <c r="AW8" s="44"/>
      <c r="AX8" s="44"/>
      <c r="AY8" s="44"/>
      <c r="AZ8" s="44"/>
      <c r="BA8" s="44"/>
      <c r="BB8" s="44">
        <f>データ!U6</f>
        <v>87.5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86.89</v>
      </c>
      <c r="J10" s="44"/>
      <c r="K10" s="44"/>
      <c r="L10" s="44"/>
      <c r="M10" s="44"/>
      <c r="N10" s="44"/>
      <c r="O10" s="44"/>
      <c r="P10" s="44">
        <f>データ!P6</f>
        <v>50.04</v>
      </c>
      <c r="Q10" s="44"/>
      <c r="R10" s="44"/>
      <c r="S10" s="44"/>
      <c r="T10" s="44"/>
      <c r="U10" s="44"/>
      <c r="V10" s="44"/>
      <c r="W10" s="44">
        <f>データ!Q6</f>
        <v>84.19</v>
      </c>
      <c r="X10" s="44"/>
      <c r="Y10" s="44"/>
      <c r="Z10" s="44"/>
      <c r="AA10" s="44"/>
      <c r="AB10" s="44"/>
      <c r="AC10" s="44"/>
      <c r="AD10" s="45">
        <f>データ!R6</f>
        <v>3960</v>
      </c>
      <c r="AE10" s="45"/>
      <c r="AF10" s="45"/>
      <c r="AG10" s="45"/>
      <c r="AH10" s="45"/>
      <c r="AI10" s="45"/>
      <c r="AJ10" s="45"/>
      <c r="AK10" s="2"/>
      <c r="AL10" s="45">
        <f>データ!V6</f>
        <v>1917</v>
      </c>
      <c r="AM10" s="45"/>
      <c r="AN10" s="45"/>
      <c r="AO10" s="45"/>
      <c r="AP10" s="45"/>
      <c r="AQ10" s="45"/>
      <c r="AR10" s="45"/>
      <c r="AS10" s="45"/>
      <c r="AT10" s="44">
        <f>データ!W6</f>
        <v>1.17</v>
      </c>
      <c r="AU10" s="44"/>
      <c r="AV10" s="44"/>
      <c r="AW10" s="44"/>
      <c r="AX10" s="44"/>
      <c r="AY10" s="44"/>
      <c r="AZ10" s="44"/>
      <c r="BA10" s="44"/>
      <c r="BB10" s="44">
        <f>データ!X6</f>
        <v>1638.46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r3bTCAdqWJpXi4Qjv/qGF4+ngwqQtb3fClUgY1AWxB+iDxEOjdSwx7y4NPzglfd/DkaKRnDZs9Epd1FWs7PbA==" saltValue="kSi+fOUQHACEfrswMD19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154059</v>
      </c>
      <c r="D6" s="19">
        <f t="shared" si="3"/>
        <v>46</v>
      </c>
      <c r="E6" s="19">
        <f t="shared" si="3"/>
        <v>17</v>
      </c>
      <c r="F6" s="19">
        <f t="shared" si="3"/>
        <v>4</v>
      </c>
      <c r="G6" s="19">
        <f t="shared" si="3"/>
        <v>0</v>
      </c>
      <c r="H6" s="19" t="str">
        <f t="shared" si="3"/>
        <v>新潟県　出雲崎町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86.89</v>
      </c>
      <c r="P6" s="20">
        <f t="shared" si="3"/>
        <v>50.04</v>
      </c>
      <c r="Q6" s="20">
        <f t="shared" si="3"/>
        <v>84.19</v>
      </c>
      <c r="R6" s="20">
        <f t="shared" si="3"/>
        <v>3960</v>
      </c>
      <c r="S6" s="20">
        <f t="shared" si="3"/>
        <v>3886</v>
      </c>
      <c r="T6" s="20">
        <f t="shared" si="3"/>
        <v>44.41</v>
      </c>
      <c r="U6" s="20">
        <f t="shared" si="3"/>
        <v>87.5</v>
      </c>
      <c r="V6" s="20">
        <f t="shared" si="3"/>
        <v>1917</v>
      </c>
      <c r="W6" s="20">
        <f t="shared" si="3"/>
        <v>1.17</v>
      </c>
      <c r="X6" s="20">
        <f t="shared" si="3"/>
        <v>1638.46</v>
      </c>
      <c r="Y6" s="21" t="str">
        <f>IF(Y7="",NA(),Y7)</f>
        <v>-</v>
      </c>
      <c r="Z6" s="21" t="str">
        <f t="shared" ref="Z6:AH6" si="4">IF(Z7="",NA(),Z7)</f>
        <v>-</v>
      </c>
      <c r="AA6" s="21" t="str">
        <f t="shared" si="4"/>
        <v>-</v>
      </c>
      <c r="AB6" s="21" t="str">
        <f t="shared" si="4"/>
        <v>-</v>
      </c>
      <c r="AC6" s="21">
        <f t="shared" si="4"/>
        <v>107.05</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20.25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1028.26</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88.87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241.88</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28.18</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98.07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3.93</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154059</v>
      </c>
      <c r="D7" s="23">
        <v>46</v>
      </c>
      <c r="E7" s="23">
        <v>17</v>
      </c>
      <c r="F7" s="23">
        <v>4</v>
      </c>
      <c r="G7" s="23">
        <v>0</v>
      </c>
      <c r="H7" s="23" t="s">
        <v>96</v>
      </c>
      <c r="I7" s="23" t="s">
        <v>97</v>
      </c>
      <c r="J7" s="23" t="s">
        <v>98</v>
      </c>
      <c r="K7" s="23" t="s">
        <v>99</v>
      </c>
      <c r="L7" s="23" t="s">
        <v>100</v>
      </c>
      <c r="M7" s="23" t="s">
        <v>101</v>
      </c>
      <c r="N7" s="24" t="s">
        <v>102</v>
      </c>
      <c r="O7" s="24">
        <v>86.89</v>
      </c>
      <c r="P7" s="24">
        <v>50.04</v>
      </c>
      <c r="Q7" s="24">
        <v>84.19</v>
      </c>
      <c r="R7" s="24">
        <v>3960</v>
      </c>
      <c r="S7" s="24">
        <v>3886</v>
      </c>
      <c r="T7" s="24">
        <v>44.41</v>
      </c>
      <c r="U7" s="24">
        <v>87.5</v>
      </c>
      <c r="V7" s="24">
        <v>1917</v>
      </c>
      <c r="W7" s="24">
        <v>1.17</v>
      </c>
      <c r="X7" s="24">
        <v>1638.46</v>
      </c>
      <c r="Y7" s="24" t="s">
        <v>102</v>
      </c>
      <c r="Z7" s="24" t="s">
        <v>102</v>
      </c>
      <c r="AA7" s="24" t="s">
        <v>102</v>
      </c>
      <c r="AB7" s="24" t="s">
        <v>102</v>
      </c>
      <c r="AC7" s="24">
        <v>107.05</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20.25</v>
      </c>
      <c r="AZ7" s="24" t="s">
        <v>102</v>
      </c>
      <c r="BA7" s="24" t="s">
        <v>102</v>
      </c>
      <c r="BB7" s="24" t="s">
        <v>102</v>
      </c>
      <c r="BC7" s="24" t="s">
        <v>102</v>
      </c>
      <c r="BD7" s="24">
        <v>53.28</v>
      </c>
      <c r="BE7" s="24">
        <v>50.9</v>
      </c>
      <c r="BF7" s="24" t="s">
        <v>102</v>
      </c>
      <c r="BG7" s="24" t="s">
        <v>102</v>
      </c>
      <c r="BH7" s="24" t="s">
        <v>102</v>
      </c>
      <c r="BI7" s="24" t="s">
        <v>102</v>
      </c>
      <c r="BJ7" s="24">
        <v>1028.26</v>
      </c>
      <c r="BK7" s="24" t="s">
        <v>102</v>
      </c>
      <c r="BL7" s="24" t="s">
        <v>102</v>
      </c>
      <c r="BM7" s="24" t="s">
        <v>102</v>
      </c>
      <c r="BN7" s="24" t="s">
        <v>102</v>
      </c>
      <c r="BO7" s="24">
        <v>1142.44</v>
      </c>
      <c r="BP7" s="24">
        <v>1099.1500000000001</v>
      </c>
      <c r="BQ7" s="24" t="s">
        <v>102</v>
      </c>
      <c r="BR7" s="24" t="s">
        <v>102</v>
      </c>
      <c r="BS7" s="24" t="s">
        <v>102</v>
      </c>
      <c r="BT7" s="24" t="s">
        <v>102</v>
      </c>
      <c r="BU7" s="24">
        <v>88.87</v>
      </c>
      <c r="BV7" s="24" t="s">
        <v>102</v>
      </c>
      <c r="BW7" s="24" t="s">
        <v>102</v>
      </c>
      <c r="BX7" s="24" t="s">
        <v>102</v>
      </c>
      <c r="BY7" s="24" t="s">
        <v>102</v>
      </c>
      <c r="BZ7" s="24">
        <v>66.63</v>
      </c>
      <c r="CA7" s="24">
        <v>72.92</v>
      </c>
      <c r="CB7" s="24" t="s">
        <v>102</v>
      </c>
      <c r="CC7" s="24" t="s">
        <v>102</v>
      </c>
      <c r="CD7" s="24" t="s">
        <v>102</v>
      </c>
      <c r="CE7" s="24" t="s">
        <v>102</v>
      </c>
      <c r="CF7" s="24">
        <v>241.88</v>
      </c>
      <c r="CG7" s="24" t="s">
        <v>102</v>
      </c>
      <c r="CH7" s="24" t="s">
        <v>102</v>
      </c>
      <c r="CI7" s="24" t="s">
        <v>102</v>
      </c>
      <c r="CJ7" s="24" t="s">
        <v>102</v>
      </c>
      <c r="CK7" s="24">
        <v>252.17</v>
      </c>
      <c r="CL7" s="24">
        <v>225.78</v>
      </c>
      <c r="CM7" s="24" t="s">
        <v>102</v>
      </c>
      <c r="CN7" s="24" t="s">
        <v>102</v>
      </c>
      <c r="CO7" s="24" t="s">
        <v>102</v>
      </c>
      <c r="CP7" s="24" t="s">
        <v>102</v>
      </c>
      <c r="CQ7" s="24">
        <v>28.18</v>
      </c>
      <c r="CR7" s="24" t="s">
        <v>102</v>
      </c>
      <c r="CS7" s="24" t="s">
        <v>102</v>
      </c>
      <c r="CT7" s="24" t="s">
        <v>102</v>
      </c>
      <c r="CU7" s="24" t="s">
        <v>102</v>
      </c>
      <c r="CV7" s="24">
        <v>42.15</v>
      </c>
      <c r="CW7" s="24">
        <v>43.17</v>
      </c>
      <c r="CX7" s="24" t="s">
        <v>102</v>
      </c>
      <c r="CY7" s="24" t="s">
        <v>102</v>
      </c>
      <c r="CZ7" s="24" t="s">
        <v>102</v>
      </c>
      <c r="DA7" s="24" t="s">
        <v>102</v>
      </c>
      <c r="DB7" s="24">
        <v>98.07</v>
      </c>
      <c r="DC7" s="24" t="s">
        <v>102</v>
      </c>
      <c r="DD7" s="24" t="s">
        <v>102</v>
      </c>
      <c r="DE7" s="24" t="s">
        <v>102</v>
      </c>
      <c r="DF7" s="24" t="s">
        <v>102</v>
      </c>
      <c r="DG7" s="24">
        <v>84.21</v>
      </c>
      <c r="DH7" s="24">
        <v>86.31</v>
      </c>
      <c r="DI7" s="24" t="s">
        <v>102</v>
      </c>
      <c r="DJ7" s="24" t="s">
        <v>102</v>
      </c>
      <c r="DK7" s="24" t="s">
        <v>102</v>
      </c>
      <c r="DL7" s="24" t="s">
        <v>102</v>
      </c>
      <c r="DM7" s="24">
        <v>3.93</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