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総務部\総務課\財政係\財政関係\R07各種報告文書\R08.01.30〆　公営企業に係る経営比較分析表(令和６年度)の分析等について\各課より\"/>
    </mc:Choice>
  </mc:AlternateContent>
  <xr:revisionPtr revIDLastSave="0" documentId="13_ncr:1_{D3BD664A-6CAB-421E-9DD9-0EFAB46CBD47}" xr6:coauthVersionLast="47" xr6:coauthVersionMax="47" xr10:uidLastSave="{00000000-0000-0000-0000-000000000000}"/>
  <workbookProtection workbookAlgorithmName="SHA-512" workbookHashValue="LYqm83q9sespQ2ZdTOmObr8uibZ3ZJ/1HjFQayf6zGLdruUsMqe2OXkpVCALtqqJwok0D4VCT1plQHqIHcrleg==" workbookSaltValue="q6vbjrE7fm9Sn3sTy4l/7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BB10" i="4"/>
  <c r="AT10" i="4"/>
  <c r="AL10" i="4"/>
  <c r="W10" i="4"/>
  <c r="I10" i="4"/>
  <c r="B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<sst xmlns="http://schemas.openxmlformats.org/spreadsheetml/2006/main" count="228" uniqueCount="112">
  <si>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</si>
  <si>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</si>
  <si>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</si>
  <si>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</si>
  <si>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</si>
  <si>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</si>
  <si>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</si>
  <si>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</si>
  <si>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</si>
  <si>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</si>
  <si>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</si>
  <si>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</si>
  <si>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</si>
  <si>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</si>
  <si>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</si>
  <si>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</si>
  <si>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</si>
  <si>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</si>
  <si>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</si>
  <si>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</si>
  <si>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</si>
  <si>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</si>
  <si>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</si>
  <si>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</si>
  <si>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</si>
  <si>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</si>
  <si>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</si>
  <si>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</si>
  <si>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</si>
  <si>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</si>
  <si>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</si>
  <si>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</si>
  <si>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</si>
  <si>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</si>
  <si>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</si>
  <si>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</si>
  <si>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</si>
  <si>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</si>
  <si>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</si>
  <si>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</si>
  <si>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</si>
  <si>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</si>
  <si>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</si>
  <si>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</si>
  <si>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</si>
  <si>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</si>
  <si>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</si>
  <si>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</si>
  <si>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</si>
  <si>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</si>
  <si>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</si>
  <si>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</si>
  <si>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</si>
  <si>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</si>
  <si>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</si>
  <si>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</si>
  <si>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</si>
  <si>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</si>
  <si>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</si>
  <si>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</si>
  <si>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</si>
  <si>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</si>
  <si>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</si>
  <si>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</si>
  <si>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</si>
  <si>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</si>
  <si>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</si>
  <si>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</si>
  <si>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</si>
  <si>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</si>
  <si>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</si>
  <si>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</si>
  <si>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</si>
  <si>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</si>
  <si>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</si>
  <si>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</si>
  <si>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</si>
  <si>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</si>
  <si>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</si>
  <si>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</si>
  <si>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</si>
  <si>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</si>
  <si>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</si>
  <si>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</si>
  <si>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</si>
  <si>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</si>
  <si>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</si>
  <si>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</si>
  <si>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</si>
  <si>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</si>
  <si>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</si>
  <si>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</si>
  <si>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</si>
  <si>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湯沢町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</si>
  <si>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</si>
  <si>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</si>
  <si>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</si>
  <si>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</si>
  <si>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</si>
  <si>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</si>
  <si>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</si>
  <si>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</si>
  <si>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</si>
  <si>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</si>
  <si>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</si>
  <si>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</si>
  <si>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</si>
  <si>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</si>
  <si>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</si>
  <si>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
　100％を超えており、単年度の収支は黒字です。今後もこの数値を維持し、施設更新等の財源を確保したいと考えています。
②累積欠損金比率について
　累積欠損金は0％です。今後も欠損金が発生しないよう経営の安定に努めてまいります。
③流動比率について
　流動比率は100％を大きく超えており、支払能力は高いと考えます。また、建設改良費等に充てられた新たな企業債はなく、今後償還が進み残債が減少することから、この数値が維持されるものと考えます。
④企業債残高対給水収益比率について
　企業債残高対給水収益比率は、類似団体平均を下回っています。今後も新たな借入の予定がないことから減少が続くと見込まれます。
⑤料金回収率について
　料金回収率は100％を超え、維持運営費用は使用料で賄えている状況です。
⑥給水原価について
　類似団体平均値よりも低い数値となっています。今後もこの水準を維持し、施設更新等の財源を確保したいと考えています。
⑦施設利用率について
　施設利用率は、前年より改善し類似団体平均を上回っています。観光客が増加し新型コロナウイルス禍以前の水準に戻り、配水量が増加したことが要因と考えます。
⑧有収率について
　有収率は、類似団体平均を下回っている。管内の水道水質確保のために定期的に排水するなどの業務を行っており、漏水等による不明水が多量にあるわけではありません。</t>
    <rPh sb="1" eb="3">
      <t>ケイジョウ</t>
    </rPh>
    <rPh sb="3" eb="5">
      <t>シュウシ</t>
    </rPh>
    <rPh sb="5" eb="7">
      <t>ヒリツ</t>
    </rPh>
    <rPh sb="18" eb="19">
      <t>コ</t>
    </rPh>
    <rPh sb="24" eb="27">
      <t>タンネンド</t>
    </rPh>
    <rPh sb="28" eb="30">
      <t>シュウシ</t>
    </rPh>
    <rPh sb="31" eb="33">
      <t>クロジ</t>
    </rPh>
    <rPh sb="36" eb="38">
      <t>コンゴ</t>
    </rPh>
    <rPh sb="41" eb="43">
      <t>スウチ</t>
    </rPh>
    <rPh sb="44" eb="46">
      <t>イジ</t>
    </rPh>
    <rPh sb="48" eb="50">
      <t>シセツ</t>
    </rPh>
    <rPh sb="50" eb="52">
      <t>コウシン</t>
    </rPh>
    <rPh sb="52" eb="53">
      <t>トウ</t>
    </rPh>
    <rPh sb="54" eb="56">
      <t>ザイゲン</t>
    </rPh>
    <rPh sb="57" eb="59">
      <t>カクホ</t>
    </rPh>
    <rPh sb="63" eb="64">
      <t>カンガ</t>
    </rPh>
    <rPh sb="72" eb="74">
      <t>ルイセキ</t>
    </rPh>
    <rPh sb="74" eb="76">
      <t>ケッソン</t>
    </rPh>
    <rPh sb="76" eb="77">
      <t>キン</t>
    </rPh>
    <rPh sb="77" eb="79">
      <t>ヒリツ</t>
    </rPh>
    <rPh sb="85" eb="87">
      <t>ルイセキ</t>
    </rPh>
    <rPh sb="87" eb="89">
      <t>ケッソン</t>
    </rPh>
    <rPh sb="89" eb="90">
      <t>キン</t>
    </rPh>
    <rPh sb="96" eb="98">
      <t>コンゴ</t>
    </rPh>
    <rPh sb="99" eb="101">
      <t>ケッソン</t>
    </rPh>
    <rPh sb="101" eb="102">
      <t>キン</t>
    </rPh>
    <rPh sb="103" eb="105">
      <t>ハッセイ</t>
    </rPh>
    <rPh sb="110" eb="112">
      <t>ケイエイ</t>
    </rPh>
    <rPh sb="113" eb="115">
      <t>アンテイ</t>
    </rPh>
    <rPh sb="116" eb="117">
      <t>ツト</t>
    </rPh>
    <rPh sb="127" eb="131">
      <t>リュウドウヒリツ</t>
    </rPh>
    <rPh sb="137" eb="139">
      <t>リュウドウ</t>
    </rPh>
    <rPh sb="139" eb="141">
      <t>ヒリツ</t>
    </rPh>
    <rPh sb="147" eb="148">
      <t>オオ</t>
    </rPh>
    <rPh sb="150" eb="151">
      <t>コ</t>
    </rPh>
    <rPh sb="156" eb="158">
      <t>シハラ</t>
    </rPh>
    <rPh sb="158" eb="160">
      <t>ノウリョク</t>
    </rPh>
    <rPh sb="161" eb="162">
      <t>タカ</t>
    </rPh>
    <rPh sb="164" eb="165">
      <t>カンガ</t>
    </rPh>
    <rPh sb="172" eb="174">
      <t>ケンセツ</t>
    </rPh>
    <rPh sb="174" eb="176">
      <t>カイリョウ</t>
    </rPh>
    <rPh sb="176" eb="177">
      <t>ヒ</t>
    </rPh>
    <rPh sb="177" eb="178">
      <t>トウ</t>
    </rPh>
    <rPh sb="179" eb="180">
      <t>ア</t>
    </rPh>
    <rPh sb="184" eb="185">
      <t>アラ</t>
    </rPh>
    <rPh sb="187" eb="189">
      <t>キギョウ</t>
    </rPh>
    <rPh sb="189" eb="190">
      <t>サイ</t>
    </rPh>
    <rPh sb="194" eb="196">
      <t>コンゴ</t>
    </rPh>
    <rPh sb="196" eb="198">
      <t>ショウカン</t>
    </rPh>
    <rPh sb="199" eb="200">
      <t>スス</t>
    </rPh>
    <rPh sb="201" eb="203">
      <t>ザンサイ</t>
    </rPh>
    <rPh sb="204" eb="206">
      <t>ゲンショウ</t>
    </rPh>
    <rPh sb="215" eb="217">
      <t>スウチ</t>
    </rPh>
    <rPh sb="218" eb="220">
      <t>イジ</t>
    </rPh>
    <rPh sb="226" eb="227">
      <t>カンガ</t>
    </rPh>
    <rPh sb="251" eb="254">
      <t>キギョウサイ</t>
    </rPh>
    <rPh sb="254" eb="256">
      <t>ザンダカ</t>
    </rPh>
    <rPh sb="256" eb="257">
      <t>ツイ</t>
    </rPh>
    <rPh sb="257" eb="259">
      <t>キュウスイ</t>
    </rPh>
    <rPh sb="259" eb="263">
      <t>シュウエキヒリツ</t>
    </rPh>
    <rPh sb="265" eb="269">
      <t>ルイニダンタイ</t>
    </rPh>
    <rPh sb="269" eb="271">
      <t>ヘイキン</t>
    </rPh>
    <rPh sb="272" eb="274">
      <t>シタマワ</t>
    </rPh>
    <rPh sb="280" eb="282">
      <t>コンゴ</t>
    </rPh>
    <rPh sb="283" eb="284">
      <t>アラ</t>
    </rPh>
    <rPh sb="286" eb="288">
      <t>カリイレ</t>
    </rPh>
    <rPh sb="289" eb="291">
      <t>ヨテイ</t>
    </rPh>
    <rPh sb="298" eb="300">
      <t>ゲンショウ</t>
    </rPh>
    <rPh sb="301" eb="302">
      <t>ツヅ</t>
    </rPh>
    <rPh sb="304" eb="306">
      <t>ミコ</t>
    </rPh>
    <rPh sb="313" eb="315">
      <t>リョウキン</t>
    </rPh>
    <rPh sb="315" eb="318">
      <t>カイシュウリツ</t>
    </rPh>
    <rPh sb="338" eb="340">
      <t>イジ</t>
    </rPh>
    <rPh sb="340" eb="342">
      <t>ウンエイ</t>
    </rPh>
    <rPh sb="342" eb="344">
      <t>ヒヨウ</t>
    </rPh>
    <rPh sb="349" eb="350">
      <t>マカナ</t>
    </rPh>
    <rPh sb="354" eb="356">
      <t>ジョウキョウ</t>
    </rPh>
    <rPh sb="361" eb="365">
      <t>キュウスイゲンカ</t>
    </rPh>
    <rPh sb="371" eb="375">
      <t>ルイニダンタイ</t>
    </rPh>
    <rPh sb="375" eb="377">
      <t>ヘイキン</t>
    </rPh>
    <rPh sb="377" eb="378">
      <t>アタイ</t>
    </rPh>
    <rPh sb="381" eb="382">
      <t>ヒク</t>
    </rPh>
    <rPh sb="383" eb="385">
      <t>スウチ</t>
    </rPh>
    <rPh sb="398" eb="400">
      <t>スイジュン</t>
    </rPh>
    <rPh sb="420" eb="421">
      <t>カンガ</t>
    </rPh>
    <rPh sb="429" eb="431">
      <t>シセツ</t>
    </rPh>
    <rPh sb="431" eb="434">
      <t>リヨウリツ</t>
    </rPh>
    <rPh sb="440" eb="442">
      <t>シセツ</t>
    </rPh>
    <rPh sb="442" eb="445">
      <t>リヨウリツ</t>
    </rPh>
    <rPh sb="447" eb="449">
      <t>ゼンネン</t>
    </rPh>
    <rPh sb="451" eb="453">
      <t>カイゼン</t>
    </rPh>
    <rPh sb="454" eb="458">
      <t>ルイニダンタイ</t>
    </rPh>
    <rPh sb="458" eb="460">
      <t>ヘイキン</t>
    </rPh>
    <rPh sb="469" eb="472">
      <t>カンコウキャク</t>
    </rPh>
    <rPh sb="473" eb="475">
      <t>ゾウカ</t>
    </rPh>
    <rPh sb="476" eb="478">
      <t>シンガタ</t>
    </rPh>
    <rPh sb="485" eb="486">
      <t>カ</t>
    </rPh>
    <rPh sb="486" eb="488">
      <t>イゼン</t>
    </rPh>
    <rPh sb="489" eb="491">
      <t>スイジュン</t>
    </rPh>
    <rPh sb="492" eb="493">
      <t>モド</t>
    </rPh>
    <rPh sb="495" eb="497">
      <t>ハイスイ</t>
    </rPh>
    <rPh sb="497" eb="498">
      <t>リョウ</t>
    </rPh>
    <rPh sb="499" eb="501">
      <t>ゾウカ</t>
    </rPh>
    <rPh sb="506" eb="508">
      <t>ヨウイン</t>
    </rPh>
    <rPh sb="509" eb="510">
      <t>カンガ</t>
    </rPh>
    <rPh sb="516" eb="518">
      <t>ユウシュウ</t>
    </rPh>
    <rPh sb="518" eb="519">
      <t>リツ</t>
    </rPh>
    <rPh sb="525" eb="528">
      <t>ユウシュウリツ</t>
    </rPh>
    <rPh sb="530" eb="534">
      <t>ルイニダンタイ</t>
    </rPh>
    <rPh sb="534" eb="536">
      <t>ヘイキン</t>
    </rPh>
    <rPh sb="537" eb="539">
      <t>シタマワ</t>
    </rPh>
    <rPh sb="579" eb="580">
      <t>トウ</t>
    </rPh>
    <rPh sb="583" eb="585">
      <t>フメイ</t>
    </rPh>
    <rPh sb="585" eb="586">
      <t>スイ</t>
    </rPh>
    <phoneticPr fontId="4"/>
  </si>
  <si>
    <t>①有形固定資産減価償却率について
　有形固定資産減価償却率は60％を上回り年々増加しており、施設更新の必要性が増してきています。
②管路経年化率
　管路経年化率は0%となっており、耐用年数を超える管路はありませんが、将来は経年管の更新需要が集中することが想定されます。
③管路更新率について
　管路更新率は低い数値となっているが、すでに大部分の更新が終了している状況です。今後は、石綿管や鋳鉄管（ダクタイル以外）の更新のほか、法定耐用年数をむかえる管路の更生・更新を計画的に行う必要がある。
　施設の老朽化が進み修繕費用が増加傾向にあります。経年劣化による故障により水道供給に支障をきたさないよう、計画的に修繕・更新を実施することで、費用の平準化を図る必要があります。</t>
    <rPh sb="29" eb="31">
      <t>ユウケイ</t>
    </rPh>
    <rPh sb="31" eb="33">
      <t>コテイ</t>
    </rPh>
    <rPh sb="33" eb="35">
      <t>シサン</t>
    </rPh>
    <rPh sb="66" eb="68">
      <t>カンロ</t>
    </rPh>
    <rPh sb="68" eb="71">
      <t>ケイネンカ</t>
    </rPh>
    <rPh sb="71" eb="72">
      <t>リツ</t>
    </rPh>
    <rPh sb="74" eb="76">
      <t>カンロ</t>
    </rPh>
    <rPh sb="76" eb="79">
      <t>ケイネンカ</t>
    </rPh>
    <rPh sb="79" eb="80">
      <t>リツ</t>
    </rPh>
    <rPh sb="90" eb="92">
      <t>タイヨウ</t>
    </rPh>
    <rPh sb="92" eb="94">
      <t>ネンスウ</t>
    </rPh>
    <rPh sb="95" eb="96">
      <t>コ</t>
    </rPh>
    <rPh sb="98" eb="100">
      <t>カンロ</t>
    </rPh>
    <rPh sb="108" eb="110">
      <t>ショウライ</t>
    </rPh>
    <rPh sb="117" eb="119">
      <t>ジュヨウ</t>
    </rPh>
    <rPh sb="120" eb="122">
      <t>シュウチュウ</t>
    </rPh>
    <rPh sb="127" eb="129">
      <t>ソウテイ</t>
    </rPh>
    <rPh sb="136" eb="138">
      <t>カンロ</t>
    </rPh>
    <rPh sb="138" eb="140">
      <t>コウシン</t>
    </rPh>
    <rPh sb="140" eb="141">
      <t>リツ</t>
    </rPh>
    <rPh sb="181" eb="183">
      <t>ジョウキョウ</t>
    </rPh>
    <rPh sb="186" eb="188">
      <t>コンゴ</t>
    </rPh>
    <rPh sb="190" eb="192">
      <t>セキメン</t>
    </rPh>
    <rPh sb="192" eb="193">
      <t>カン</t>
    </rPh>
    <rPh sb="194" eb="197">
      <t>チュウテツカン</t>
    </rPh>
    <rPh sb="203" eb="205">
      <t>イガイ</t>
    </rPh>
    <rPh sb="207" eb="209">
      <t>コウシン</t>
    </rPh>
    <rPh sb="227" eb="229">
      <t>コウセイ</t>
    </rPh>
    <rPh sb="275" eb="277">
      <t>ゾウカ</t>
    </rPh>
    <rPh sb="277" eb="279">
      <t>ケイコウ</t>
    </rPh>
    <rPh sb="307" eb="309">
      <t>コウシン</t>
    </rPh>
    <rPh sb="314" eb="317">
      <t>ケイカクテキ</t>
    </rPh>
    <rPh sb="318" eb="320">
      <t>シュウゼン</t>
    </rPh>
    <rPh sb="321" eb="323">
      <t>ジッシ</t>
    </rPh>
    <rPh sb="329" eb="331">
      <t>ヒヨウヘイジュンカハカヒツヨウ</t>
    </rPh>
    <phoneticPr fontId="4"/>
  </si>
  <si>
    <t>　新型コロナウイルス禍から経済活動が回復し、一時よりは給水収益は回復傾向にありますが、給水人口の減少から徐々に給水収益は減少する見込みです。
　給水開始から70年が経過し、施設や管路の老朽化に伴う更新需要も年々高まっている状況です。
　単純な維持管理費の抑制は難しいため、今後、優先順位を考慮した適正な管理の実施や財源確保のために経費の削減、適切な使用料設定、料金徴収率の向上に取り組むことにより、健全な経営を堅持していく考えです。</t>
    <rPh sb="1" eb="3">
      <t>シンガタ</t>
    </rPh>
    <rPh sb="10" eb="11">
      <t>カ</t>
    </rPh>
    <rPh sb="13" eb="15">
      <t>ケイザイ</t>
    </rPh>
    <rPh sb="15" eb="17">
      <t>カツドウ</t>
    </rPh>
    <rPh sb="18" eb="20">
      <t>カイフク</t>
    </rPh>
    <rPh sb="22" eb="24">
      <t>イチジ</t>
    </rPh>
    <rPh sb="27" eb="29">
      <t>キュウスイ</t>
    </rPh>
    <rPh sb="29" eb="31">
      <t>シュウエキ</t>
    </rPh>
    <rPh sb="43" eb="45">
      <t>キュウスイ</t>
    </rPh>
    <rPh sb="45" eb="47">
      <t>ジンコウ</t>
    </rPh>
    <rPh sb="48" eb="50">
      <t>ゲンショウ</t>
    </rPh>
    <rPh sb="52" eb="54">
      <t>ジョジョ</t>
    </rPh>
    <rPh sb="55" eb="57">
      <t>キュウスイ</t>
    </rPh>
    <rPh sb="57" eb="59">
      <t>シュウエキ</t>
    </rPh>
    <rPh sb="60" eb="62">
      <t>ゲンショウ</t>
    </rPh>
    <rPh sb="64" eb="66">
      <t>ミコ</t>
    </rPh>
    <rPh sb="73" eb="77">
      <t>キュウスイカイシ</t>
    </rPh>
    <rPh sb="81" eb="82">
      <t>ネン</t>
    </rPh>
    <rPh sb="83" eb="85">
      <t>ケイカ</t>
    </rPh>
    <rPh sb="87" eb="89">
      <t>シセツ</t>
    </rPh>
    <rPh sb="90" eb="92">
      <t>カンロ</t>
    </rPh>
    <rPh sb="93" eb="96">
      <t>ロウキュウカ</t>
    </rPh>
    <rPh sb="97" eb="98">
      <t>トモナ</t>
    </rPh>
    <rPh sb="99" eb="101">
      <t>コウシン</t>
    </rPh>
    <rPh sb="101" eb="103">
      <t>ジュヨウ</t>
    </rPh>
    <rPh sb="104" eb="106">
      <t>ネンネン</t>
    </rPh>
    <rPh sb="106" eb="107">
      <t>タカ</t>
    </rPh>
    <rPh sb="112" eb="114">
      <t>ジョウキョウ</t>
    </rPh>
    <rPh sb="120" eb="122">
      <t>タンジュン</t>
    </rPh>
    <rPh sb="123" eb="125">
      <t>イジ</t>
    </rPh>
    <rPh sb="125" eb="128">
      <t>カンリヒ</t>
    </rPh>
    <rPh sb="129" eb="131">
      <t>ヨクセイ</t>
    </rPh>
    <rPh sb="132" eb="133">
      <t>ムズカ</t>
    </rPh>
    <rPh sb="138" eb="140">
      <t>コンゴ</t>
    </rPh>
    <rPh sb="146" eb="148">
      <t>コウリョ</t>
    </rPh>
    <rPh sb="150" eb="152">
      <t>テキセイ</t>
    </rPh>
    <rPh sb="153" eb="155">
      <t>カンリ</t>
    </rPh>
    <rPh sb="156" eb="158">
      <t>ジッシ</t>
    </rPh>
    <rPh sb="159" eb="163">
      <t>ザイゲンカクホ</t>
    </rPh>
    <rPh sb="167" eb="169">
      <t>ケイヒ</t>
    </rPh>
    <rPh sb="170" eb="172">
      <t>サクゲン</t>
    </rPh>
    <rPh sb="173" eb="175">
      <t>テキセツ</t>
    </rPh>
    <rPh sb="179" eb="181">
      <t>セッテイ</t>
    </rPh>
    <rPh sb="186" eb="187">
      <t>リツ</t>
    </rPh>
    <rPh sb="188" eb="190">
      <t>コウジョウ</t>
    </rPh>
    <rPh sb="191" eb="192">
      <t>ト</t>
    </rPh>
    <rPh sb="193" eb="194">
      <t>ク</t>
    </rPh>
    <rPh sb="201" eb="203">
      <t>ケンゼン</t>
    </rPh>
    <rPh sb="204" eb="206">
      <t>ケイエイ</t>
    </rPh>
    <rPh sb="207" eb="208">
      <t>ケン</t>
    </rPh>
    <rPh sb="208" eb="209">
      <t>モ</t>
    </rPh>
    <rPh sb="213" eb="21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</si>
</sst>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10" xfId="0" applyFont="1" applyBorder="1" applyAlignment="1" applyProtection="1">
      <alignment horizontal="left" vertical="top" wrapText="1" shrinkToFi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CA-428C-B029-32F74758D4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82CA-428C-B029-32F74758D4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38.35</c:v>
                </c:pt>
                <c:pt idx="1">
                  <c:v>40.090000000000003</c:v>
                </c:pt>
                <c:pt idx="2">
                  <c:v>41.64</c:v>
                </c:pt>
                <c:pt idx="3">
                  <c:v>42.81</c:v>
                </c:pt>
                <c:pt idx="4">
                  <c:v>53.79</c:v>
                </c:pt>
              </c:numCache>
            </c:numRef>
          </c:val>
          <c:extLst>
            <c:ext xmlns:c16="http://schemas.microsoft.com/office/drawing/2014/chart" uri="{C3380CC4-5D6E-409C-BE32-E72D297353CC}">
              <c16:uniqueId val="{00000000-3599-456A-9A3F-ADF118C1A1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599-456A-9A3F-ADF118C1A1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50.3</c:v>
                </c:pt>
                <c:pt idx="1">
                  <c:v>50.04</c:v>
                </c:pt>
                <c:pt idx="2">
                  <c:v>52.41</c:v>
                </c:pt>
                <c:pt idx="3">
                  <c:v>52.12</c:v>
                </c:pt>
                <c:pt idx="4">
                  <c:v>41.17</c:v>
                </c:pt>
              </c:numCache>
            </c:numRef>
          </c:val>
          <c:extLst>
            <c:ext xmlns:c16="http://schemas.microsoft.com/office/drawing/2014/chart" uri="{C3380CC4-5D6E-409C-BE32-E72D297353CC}">
              <c16:uniqueId val="{00000000-73C8-46B1-867B-4F08CF8490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73C8-46B1-867B-4F08CF8490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106.43</c:v>
                </c:pt>
                <c:pt idx="1">
                  <c:v>109.02</c:v>
                </c:pt>
                <c:pt idx="2">
                  <c:v>117.05</c:v>
                </c:pt>
                <c:pt idx="3">
                  <c:v>118.7</c:v>
                </c:pt>
                <c:pt idx="4">
                  <c:v>112.47</c:v>
                </c:pt>
              </c:numCache>
            </c:numRef>
          </c:val>
          <c:extLst>
            <c:ext xmlns:c16="http://schemas.microsoft.com/office/drawing/2014/chart" uri="{C3380CC4-5D6E-409C-BE32-E72D297353CC}">
              <c16:uniqueId val="{00000000-EAC9-4243-9319-7B7DA1F760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EAC9-4243-9319-7B7DA1F760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61.21</c:v>
                </c:pt>
                <c:pt idx="1">
                  <c:v>62.44</c:v>
                </c:pt>
                <c:pt idx="2">
                  <c:v>63.85</c:v>
                </c:pt>
                <c:pt idx="3">
                  <c:v>65.39</c:v>
                </c:pt>
                <c:pt idx="4">
                  <c:v>66.83</c:v>
                </c:pt>
              </c:numCache>
            </c:numRef>
          </c:val>
          <c:extLst>
            <c:ext xmlns:c16="http://schemas.microsoft.com/office/drawing/2014/chart" uri="{C3380CC4-5D6E-409C-BE32-E72D297353CC}">
              <c16:uniqueId val="{00000000-C266-4DFD-8FE2-FE41906CBF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C266-4DFD-8FE2-FE41906CBF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F-4B53-A655-53A72EC41B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B0F-4B53-A655-53A72EC41B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05-46AE-AA70-7B6BB62A7D1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6E05-46AE-AA70-7B6BB62A7D1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334.91</c:v>
                </c:pt>
                <c:pt idx="1">
                  <c:v>458.04</c:v>
                </c:pt>
                <c:pt idx="2">
                  <c:v>634.71</c:v>
                </c:pt>
                <c:pt idx="3">
                  <c:v>846.12</c:v>
                </c:pt>
                <c:pt idx="4">
                  <c:v>1014.71</c:v>
                </c:pt>
              </c:numCache>
            </c:numRef>
          </c:val>
          <c:extLst>
            <c:ext xmlns:c16="http://schemas.microsoft.com/office/drawing/2014/chart" uri="{C3380CC4-5D6E-409C-BE32-E72D297353CC}">
              <c16:uniqueId val="{00000000-616F-4258-8D21-0D0EC71A3F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16F-4258-8D21-0D0EC71A3F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140</c:v>
                </c:pt>
                <c:pt idx="1">
                  <c:v>101.39</c:v>
                </c:pt>
                <c:pt idx="2">
                  <c:v>71.44</c:v>
                </c:pt>
                <c:pt idx="3">
                  <c:v>53.98</c:v>
                </c:pt>
                <c:pt idx="4">
                  <c:v>40.53</c:v>
                </c:pt>
              </c:numCache>
            </c:numRef>
          </c:val>
          <c:extLst>
            <c:ext xmlns:c16="http://schemas.microsoft.com/office/drawing/2014/chart" uri="{C3380CC4-5D6E-409C-BE32-E72D297353CC}">
              <c16:uniqueId val="{00000000-77D0-432D-84C8-9B353A94D9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7D0-432D-84C8-9B353A94D9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104.96</c:v>
                </c:pt>
                <c:pt idx="1">
                  <c:v>108.73</c:v>
                </c:pt>
                <c:pt idx="2">
                  <c:v>118.95</c:v>
                </c:pt>
                <c:pt idx="3">
                  <c:v>120.82</c:v>
                </c:pt>
                <c:pt idx="4">
                  <c:v>114.36</c:v>
                </c:pt>
              </c:numCache>
            </c:numRef>
          </c:val>
          <c:extLst>
            <c:ext xmlns:c16="http://schemas.microsoft.com/office/drawing/2014/chart" uri="{C3380CC4-5D6E-409C-BE32-E72D297353CC}">
              <c16:uniqueId val="{00000000-2585-4C46-9E28-5D2BCC7F1D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2585-4C46-9E28-5D2BCC7F1D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161.09</c:v>
                </c:pt>
                <c:pt idx="1">
                  <c:v>154.57</c:v>
                </c:pt>
                <c:pt idx="2">
                  <c:v>139.55000000000001</c:v>
                </c:pt>
                <c:pt idx="3">
                  <c:v>136.71</c:v>
                </c:pt>
                <c:pt idx="4">
                  <c:v>145.1</c:v>
                </c:pt>
              </c:numCache>
            </c:numRef>
          </c:val>
          <c:extLst>
            <c:ext xmlns:c16="http://schemas.microsoft.com/office/drawing/2014/chart" uri="{C3380CC4-5D6E-409C-BE32-E72D297353CC}">
              <c16:uniqueId val="{00000000-167E-4DE7-8998-BEDA12F74A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67E-4DE7-8998-BEDA12F74A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61" zoomScale="110" zoomScaleNormal="11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新潟県　湯沢町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8268</v>
      </c>
      <c r="AM8" s="68"/>
      <c r="AN8" s="68"/>
      <c r="AO8" s="68"/>
      <c r="AP8" s="68"/>
      <c r="AQ8" s="68"/>
      <c r="AR8" s="68"/>
      <c r="AS8" s="68"/>
      <c r="AT8" s="36">
        <f>データ!$S$6</f>
        <v>357.29</v>
      </c>
      <c r="AU8" s="37"/>
      <c r="AV8" s="37"/>
      <c r="AW8" s="37"/>
      <c r="AX8" s="37"/>
      <c r="AY8" s="37"/>
      <c r="AZ8" s="37"/>
      <c r="BA8" s="37"/>
      <c r="BB8" s="57">
        <f>データ!$T$6</f>
        <v>23.14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95.87</v>
      </c>
      <c r="J10" s="37"/>
      <c r="K10" s="37"/>
      <c r="L10" s="37"/>
      <c r="M10" s="37"/>
      <c r="N10" s="37"/>
      <c r="O10" s="67"/>
      <c r="P10" s="57">
        <f>データ!$P$6</f>
        <v>88.46</v>
      </c>
      <c r="Q10" s="57"/>
      <c r="R10" s="57"/>
      <c r="S10" s="57"/>
      <c r="T10" s="57"/>
      <c r="U10" s="57"/>
      <c r="V10" s="57"/>
      <c r="W10" s="68">
        <f>データ!$Q$6</f>
        <v>2640</v>
      </c>
      <c r="X10" s="68"/>
      <c r="Y10" s="68"/>
      <c r="Z10" s="68"/>
      <c r="AA10" s="68"/>
      <c r="AB10" s="68"/>
      <c r="AC10" s="68"/>
      <c r="AD10" s="2"/>
      <c r="AE10" s="2"/>
      <c r="AF10" s="2"/>
      <c r="AG10" s="2"/>
      <c r="AH10" s="2"/>
      <c r="AI10" s="2"/>
      <c r="AJ10" s="2"/>
      <c r="AK10" s="2"/>
      <c r="AL10" s="68">
        <f>データ!$U$6</f>
        <v>7236</v>
      </c>
      <c r="AM10" s="68"/>
      <c r="AN10" s="68"/>
      <c r="AO10" s="68"/>
      <c r="AP10" s="68"/>
      <c r="AQ10" s="68"/>
      <c r="AR10" s="68"/>
      <c r="AS10" s="68"/>
      <c r="AT10" s="36">
        <f>データ!$V$6</f>
        <v>10.57</v>
      </c>
      <c r="AU10" s="37"/>
      <c r="AV10" s="37"/>
      <c r="AW10" s="37"/>
      <c r="AX10" s="37"/>
      <c r="AY10" s="37"/>
      <c r="AZ10" s="37"/>
      <c r="BA10" s="37"/>
      <c r="BB10" s="57">
        <f>データ!$W$6</f>
        <v>684.58</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fGVH0+Z2YO18GRbBKkmJSJJP173X+wz9HPC2r5GkPYrlsH28j8zT616FuiMAJL+uE5qxlvwMPSwxbBx5Itw8g==" saltValue="iTh+nxy0xeyl+34zIDUQ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154610</v>
      </c>
      <c r="D6" s="20">
        <f t="shared" si="3"/>
        <v>46</v>
      </c>
      <c r="E6" s="20">
        <f t="shared" si="3"/>
        <v>1</v>
      </c>
      <c r="F6" s="20">
        <f t="shared" si="3"/>
        <v>0</v>
      </c>
      <c r="G6" s="20">
        <f t="shared" si="3"/>
        <v>1</v>
      </c>
      <c r="H6" s="20" t="str">
        <f t="shared" si="3"/>
        <v>新潟県　湯沢町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95.87</v>
      </c>
      <c r="P6" s="21">
        <f t="shared" si="3"/>
        <v>88.46</v>
      </c>
      <c r="Q6" s="21">
        <f t="shared" si="3"/>
        <v>2640</v>
      </c>
      <c r="R6" s="21">
        <f t="shared" si="3"/>
        <v>8268</v>
      </c>
      <c r="S6" s="21">
        <f t="shared" si="3"/>
        <v>357.29</v>
      </c>
      <c r="T6" s="21">
        <f t="shared" si="3"/>
        <v>23.14</v>
      </c>
      <c r="U6" s="21">
        <f t="shared" si="3"/>
        <v>7236</v>
      </c>
      <c r="V6" s="21">
        <f t="shared" si="3"/>
        <v>10.57</v>
      </c>
      <c r="W6" s="21">
        <f t="shared" si="3"/>
        <v>684.58</v>
      </c>
      <c r="X6" s="22">
        <f>IF(X7="",NA(),X7)</f>
        <v>106.43</v>
      </c>
      <c r="Y6" s="22">
        <f t="shared" ref="Y6:AG6" si="4">IF(Y7="",NA(),Y7)</f>
        <v>109.02</v>
      </c>
      <c r="Z6" s="22">
        <f t="shared" si="4"/>
        <v>117.05</v>
      </c>
      <c r="AA6" s="22">
        <f t="shared" si="4"/>
        <v>118.7</v>
      </c>
      <c r="AB6" s="22">
        <f t="shared" si="4"/>
        <v>112.47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334.91</v>
      </c>
      <c r="AU6" s="22">
        <f t="shared" ref="AU6:BC6" si="6">IF(AU7="",NA(),AU7)</f>
        <v>458.04</v>
      </c>
      <c r="AV6" s="22">
        <f t="shared" si="6"/>
        <v>634.71</v>
      </c>
      <c r="AW6" s="22">
        <f t="shared" si="6"/>
        <v>846.12</v>
      </c>
      <c r="AX6" s="22">
        <f t="shared" si="6"/>
        <v>1014.71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140</v>
      </c>
      <c r="BF6" s="22">
        <f t="shared" ref="BF6:BN6" si="7">IF(BF7="",NA(),BF7)</f>
        <v>101.39</v>
      </c>
      <c r="BG6" s="22">
        <f t="shared" si="7"/>
        <v>71.44</v>
      </c>
      <c r="BH6" s="22">
        <f t="shared" si="7"/>
        <v>53.98</v>
      </c>
      <c r="BI6" s="22">
        <f t="shared" si="7"/>
        <v>40.53</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104.96</v>
      </c>
      <c r="BQ6" s="22">
        <f t="shared" ref="BQ6:BY6" si="8">IF(BQ7="",NA(),BQ7)</f>
        <v>108.73</v>
      </c>
      <c r="BR6" s="22">
        <f t="shared" si="8"/>
        <v>118.95</v>
      </c>
      <c r="BS6" s="22">
        <f t="shared" si="8"/>
        <v>120.82</v>
      </c>
      <c r="BT6" s="22">
        <f t="shared" si="8"/>
        <v>114.36</v>
      </c>
      <c r="BU6" s="22">
        <f t="shared" si="8"/>
        <v>82.78</v>
      </c>
      <c r="BV6" s="22">
        <f t="shared" si="8"/>
        <v>84.82</v>
      </c>
      <c r="BW6" s="22">
        <f t="shared" si="8"/>
        <v>82.29</v>
      </c>
      <c r="BX6" s="22">
        <f t="shared" si="8"/>
        <v>84.16</v>
      </c>
      <c r="BY6" s="22">
        <f t="shared" si="8"/>
        <v>81.45</v>
      </c>
      <c r="BZ6" s="21" t="str">
        <f>IF(BZ7="","",IF(BZ7="-","【-】","【"&amp;SUBSTITUTE(TEXT(BZ7,"#,##0.00"),"-","△")&amp;"】"))</f>
        <v>【97.59】</v>
      </c>
      <c r="CA6" s="22">
        <f>IF(CA7="",NA(),CA7)</f>
        <v>161.09</v>
      </c>
      <c r="CB6" s="22">
        <f t="shared" ref="CB6:CJ6" si="9">IF(CB7="",NA(),CB7)</f>
        <v>154.57</v>
      </c>
      <c r="CC6" s="22">
        <f t="shared" si="9"/>
        <v>139.55000000000001</v>
      </c>
      <c r="CD6" s="22">
        <f t="shared" si="9"/>
        <v>136.71</v>
      </c>
      <c r="CE6" s="22">
        <f t="shared" si="9"/>
        <v>145.1</v>
      </c>
      <c r="CF6" s="22">
        <f t="shared" si="9"/>
        <v>225.09</v>
      </c>
      <c r="CG6" s="22">
        <f t="shared" si="9"/>
        <v>224.82</v>
      </c>
      <c r="CH6" s="22">
        <f t="shared" si="9"/>
        <v>230.85</v>
      </c>
      <c r="CI6" s="22">
        <f t="shared" si="9"/>
        <v>230.21</v>
      </c>
      <c r="CJ6" s="22">
        <f t="shared" si="9"/>
        <v>240.31</v>
      </c>
      <c r="CK6" s="21" t="str">
        <f>IF(CK7="","",IF(CK7="-","【-】","【"&amp;SUBSTITUTE(TEXT(CK7,"#,##0.00"),"-","△")&amp;"】"))</f>
        <v>【181.66】</v>
      </c>
      <c r="CL6" s="22">
        <f>IF(CL7="",NA(),CL7)</f>
        <v>38.35</v>
      </c>
      <c r="CM6" s="22">
        <f t="shared" ref="CM6:CU6" si="10">IF(CM7="",NA(),CM7)</f>
        <v>40.090000000000003</v>
      </c>
      <c r="CN6" s="22">
        <f t="shared" si="10"/>
        <v>41.64</v>
      </c>
      <c r="CO6" s="22">
        <f t="shared" si="10"/>
        <v>42.81</v>
      </c>
      <c r="CP6" s="22">
        <f t="shared" si="10"/>
        <v>53.79</v>
      </c>
      <c r="CQ6" s="22">
        <f t="shared" si="10"/>
        <v>49.38</v>
      </c>
      <c r="CR6" s="22">
        <f t="shared" si="10"/>
        <v>50.09</v>
      </c>
      <c r="CS6" s="22">
        <f t="shared" si="10"/>
        <v>50.1</v>
      </c>
      <c r="CT6" s="22">
        <f t="shared" si="10"/>
        <v>49.76</v>
      </c>
      <c r="CU6" s="22">
        <f t="shared" si="10"/>
        <v>49.74</v>
      </c>
      <c r="CV6" s="21" t="str">
        <f>IF(CV7="","",IF(CV7="-","【-】","【"&amp;SUBSTITUTE(TEXT(CV7,"#,##0.00"),"-","△")&amp;"】"))</f>
        <v>【60.21】</v>
      </c>
      <c r="CW6" s="22">
        <f>IF(CW7="",NA(),CW7)</f>
        <v>50.3</v>
      </c>
      <c r="CX6" s="22">
        <f t="shared" ref="CX6:DF6" si="11">IF(CX7="",NA(),CX7)</f>
        <v>50.04</v>
      </c>
      <c r="CY6" s="22">
        <f t="shared" si="11"/>
        <v>52.41</v>
      </c>
      <c r="CZ6" s="22">
        <f t="shared" si="11"/>
        <v>52.12</v>
      </c>
      <c r="DA6" s="22">
        <f t="shared" si="11"/>
        <v>41.17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61.21</v>
      </c>
      <c r="DI6" s="22">
        <f t="shared" ref="DI6:DQ6" si="12">IF(DI7="",NA(),DI7)</f>
        <v>62.44</v>
      </c>
      <c r="DJ6" s="22">
        <f t="shared" si="12"/>
        <v>63.85</v>
      </c>
      <c r="DK6" s="22">
        <f t="shared" si="12"/>
        <v>65.39</v>
      </c>
      <c r="DL6" s="22">
        <f t="shared" si="12"/>
        <v>66.83</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154610</v>
      </c>
      <c r="D7" s="24">
        <v>46</v>
      </c>
      <c r="E7" s="24">
        <v>1</v>
      </c>
      <c r="F7" s="24">
        <v>0</v>
      </c>
      <c r="G7" s="24">
        <v>1</v>
      </c>
      <c r="H7" s="24" t="s">
        <v>93</v>
      </c>
      <c r="I7" s="24" t="s">
        <v>94</v>
      </c>
      <c r="J7" s="24" t="s">
        <v>95</v>
      </c>
      <c r="K7" s="24" t="s">
        <v>96</v>
      </c>
      <c r="L7" s="24" t="s">
        <v>97</v>
      </c>
      <c r="M7" s="24" t="s">
        <v>98</v>
      </c>
      <c r="N7" s="25" t="s">
        <v>99</v>
      </c>
      <c r="O7" s="25">
        <v>95.87</v>
      </c>
      <c r="P7" s="25">
        <v>88.46</v>
      </c>
      <c r="Q7" s="25">
        <v>2640</v>
      </c>
      <c r="R7" s="25">
        <v>8268</v>
      </c>
      <c r="S7" s="25">
        <v>357.29</v>
      </c>
      <c r="T7" s="25">
        <v>23.14</v>
      </c>
      <c r="U7" s="25">
        <v>7236</v>
      </c>
      <c r="V7" s="25">
        <v>10.57</v>
      </c>
      <c r="W7" s="25">
        <v>684.58</v>
      </c>
      <c r="X7" s="25">
        <v>106.43</v>
      </c>
      <c r="Y7" s="25">
        <v>109.02</v>
      </c>
      <c r="Z7" s="25">
        <v>117.05</v>
      </c>
      <c r="AA7" s="25">
        <v>118.7</v>
      </c>
      <c r="AB7" s="25">
        <v>112.47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334.91</v>
      </c>
      <c r="AU7" s="25">
        <v>458.04</v>
      </c>
      <c r="AV7" s="25">
        <v>634.71</v>
      </c>
      <c r="AW7" s="25">
        <v>846.12</v>
      </c>
      <c r="AX7" s="25">
        <v>1014.71</v>
      </c>
      <c r="AY7" s="25">
        <v>305.08</v>
      </c>
      <c r="AZ7" s="25">
        <v>305.33999999999997</v>
      </c>
      <c r="BA7" s="25">
        <v>310.01</v>
      </c>
      <c r="BB7" s="25">
        <v>311.12</v>
      </c>
      <c r="BC7" s="25">
        <v>293.51</v>
      </c>
      <c r="BD7" s="25">
        <v>239.69</v>
      </c>
      <c r="BE7" s="25">
        <v>140</v>
      </c>
      <c r="BF7" s="25">
        <v>101.39</v>
      </c>
      <c r="BG7" s="25">
        <v>71.44</v>
      </c>
      <c r="BH7" s="25">
        <v>53.98</v>
      </c>
      <c r="BI7" s="25">
        <v>40.53</v>
      </c>
      <c r="BJ7" s="25">
        <v>585.59</v>
      </c>
      <c r="BK7" s="25">
        <v>561.34</v>
      </c>
      <c r="BL7" s="25">
        <v>538.33000000000004</v>
      </c>
      <c r="BM7" s="25">
        <v>515.14</v>
      </c>
      <c r="BN7" s="25">
        <v>498.34</v>
      </c>
      <c r="BO7" s="25">
        <v>264.86</v>
      </c>
      <c r="BP7" s="25">
        <v>104.96</v>
      </c>
      <c r="BQ7" s="25">
        <v>108.73</v>
      </c>
      <c r="BR7" s="25">
        <v>118.95</v>
      </c>
      <c r="BS7" s="25">
        <v>120.82</v>
      </c>
      <c r="BT7" s="25">
        <v>114.36</v>
      </c>
      <c r="BU7" s="25">
        <v>82.78</v>
      </c>
      <c r="BV7" s="25">
        <v>84.82</v>
      </c>
      <c r="BW7" s="25">
        <v>82.29</v>
      </c>
      <c r="BX7" s="25">
        <v>84.16</v>
      </c>
      <c r="BY7" s="25">
        <v>81.45</v>
      </c>
      <c r="BZ7" s="25">
        <v>97.59</v>
      </c>
      <c r="CA7" s="25">
        <v>161.09</v>
      </c>
      <c r="CB7" s="25">
        <v>154.57</v>
      </c>
      <c r="CC7" s="25">
        <v>139.55000000000001</v>
      </c>
      <c r="CD7" s="25">
        <v>136.71</v>
      </c>
      <c r="CE7" s="25">
        <v>145.1</v>
      </c>
      <c r="CF7" s="25">
        <v>225.09</v>
      </c>
      <c r="CG7" s="25">
        <v>224.82</v>
      </c>
      <c r="CH7" s="25">
        <v>230.85</v>
      </c>
      <c r="CI7" s="25">
        <v>230.21</v>
      </c>
      <c r="CJ7" s="25">
        <v>240.31</v>
      </c>
      <c r="CK7" s="25">
        <v>181.66</v>
      </c>
      <c r="CL7" s="25">
        <v>38.35</v>
      </c>
      <c r="CM7" s="25">
        <v>40.090000000000003</v>
      </c>
      <c r="CN7" s="25">
        <v>41.64</v>
      </c>
      <c r="CO7" s="25">
        <v>42.81</v>
      </c>
      <c r="CP7" s="25">
        <v>53.79</v>
      </c>
      <c r="CQ7" s="25">
        <v>49.38</v>
      </c>
      <c r="CR7" s="25">
        <v>50.09</v>
      </c>
      <c r="CS7" s="25">
        <v>50.1</v>
      </c>
      <c r="CT7" s="25">
        <v>49.76</v>
      </c>
      <c r="CU7" s="25">
        <v>49.74</v>
      </c>
      <c r="CV7" s="25">
        <v>60.21</v>
      </c>
      <c r="CW7" s="25">
        <v>50.3</v>
      </c>
      <c r="CX7" s="25">
        <v>50.04</v>
      </c>
      <c r="CY7" s="25">
        <v>52.41</v>
      </c>
      <c r="CZ7" s="25">
        <v>52.12</v>
      </c>
      <c r="DA7" s="25">
        <v>41.17</v>
      </c>
      <c r="DB7" s="25">
        <v>78.010000000000005</v>
      </c>
      <c r="DC7" s="25">
        <v>77.599999999999994</v>
      </c>
      <c r="DD7" s="25">
        <v>77.3</v>
      </c>
      <c r="DE7" s="25">
        <v>76.64</v>
      </c>
      <c r="DF7" s="25">
        <v>75.37</v>
      </c>
      <c r="DG7" s="25">
        <v>89.21</v>
      </c>
      <c r="DH7" s="25">
        <v>61.21</v>
      </c>
      <c r="DI7" s="25">
        <v>62.44</v>
      </c>
      <c r="DJ7" s="25">
        <v>63.85</v>
      </c>
      <c r="DK7" s="25">
        <v>65.39</v>
      </c>
      <c r="DL7" s="25">
        <v>66.83</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2026-01-26T07:39:10Z</dcterms:modified>
</cp:coreProperties>
</file>