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erver\建設課\○下水道\調査・通知\調査\経営比較分析表\R7\【経営比較分析表】2024_155047_47_1718\"/>
    </mc:Choice>
  </mc:AlternateContent>
  <xr:revisionPtr revIDLastSave="0" documentId="13_ncr:1_{A37D0028-C173-483F-B4CF-A29FA979EDD5}" xr6:coauthVersionLast="47" xr6:coauthVersionMax="47" xr10:uidLastSave="{00000000-0000-0000-0000-000000000000}"/>
  <workbookProtection workbookAlgorithmName="SHA-512" workbookHashValue="Vx22R22pP8AiTdRQVUAwPQ17dR1bekZDHtPH3kS8jgNw6v5Oz4SI0KVLj/hfYp30wMNZhMCxl3Yl7Ro4gqRTIg==" workbookSaltValue="tgbrv3aRt0Kaj6wh9G3kMA==" workbookSpinCount="100000" lockStructure="1"/>
  <bookViews>
    <workbookView xWindow="-120" yWindow="-163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T8" i="4"/>
  <c r="W8" i="4"/>
  <c r="P8"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<sst xmlns="http://schemas.openxmlformats.org/spreadsheetml/2006/main" count="236" uniqueCount="120">
  <si>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</si>
  <si>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</si>
  <si>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</si>
  <si>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</si>
  <si>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</si>
  <si>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</si>
  <si>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</si>
  <si>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</si>
  <si>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</si>
  <si>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</si>
  <si>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</si>
  <si>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</si>
  <si>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</si>
  <si>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</si>
  <si>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</si>
  <si>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</si>
  <si>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</si>
  <si>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</si>
  <si>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</si>
  <si>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</si>
  <si>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</si>
  <si>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</si>
  <si>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</si>
  <si>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</si>
  <si>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</si>
  <si>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</si>
  <si>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</si>
  <si>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</si>
  <si>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</si>
  <si>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</si>
  <si>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</si>
  <si>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</si>
  <si>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</si>
  <si>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</si>
  <si>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</si>
  <si>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</si>
  <si>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</si>
  <si>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</si>
  <si>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</si>
  <si>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</si>
  <si>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</si>
  <si>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</si>
  <si>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</si>
  <si>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</si>
  <si>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</si>
  <si>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</si>
  <si>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</si>
  <si>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</si>
  <si>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</si>
  <si>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</si>
  <si>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</si>
  <si>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</si>
  <si>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</si>
  <si>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</si>
  <si>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</si>
  <si>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</si>
  <si>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</si>
  <si>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</si>
  <si>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</si>
  <si>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</si>
  <si>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</si>
  <si>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</si>
  <si>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</si>
  <si>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</si>
  <si>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</si>
  <si>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</si>
  <si>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</si>
  <si>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</si>
  <si>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</si>
  <si>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</si>
  <si>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</si>
  <si>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</si>
  <si>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</si>
  <si>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</si>
  <si>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</si>
  <si>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</si>
  <si>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</si>
  <si>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</si>
  <si>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</si>
  <si>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</si>
  <si>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</si>
  <si>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</si>
  <si>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</si>
  <si>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</si>
  <si>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</si>
  <si>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</si>
  <si>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</si>
  <si>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</si>
  <si>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</si>
  <si>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</si>
  <si>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</si>
  <si>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</si>
  <si>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</si>
  <si>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</si>
  <si>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</si>
  <si>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</si>
  <si>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</si>
  <si>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</si>
  <si>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刈羽村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</si>
  <si>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</si>
  <si>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</si>
  <si>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</si>
  <si>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</si>
  <si>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</si>
  <si>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</si>
  <si>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</si>
  <si>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</si>
  <si>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</si>
  <si>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</si>
  <si>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</si>
  <si>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</si>
  <si>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</si>
  <si>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</si>
  <si>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</si>
  <si>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</si>
  <si>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</si>
  <si>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</si>
  <si>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管渠については耐用年数を経過しているものはなく、基本的に現状維持を中心とした管理を継続し、それ以上の対応が必要となった際に臨機応変に対応することでコスト削減に努める。
　施設については耐用年数を超過しているものはなく、設備についても機能強化事業の実施により更新済みである。今後についても計画的に更新するよう努める。</t>
    <phoneticPr fontId="4"/>
  </si>
  <si>
    <t>①収益的収支比率について
　グラフに波があり安定しないのは事業費として工事費の占める割合が大きく、その年の工事量に左右されるためと推測できる。一定の工事費を保つことは困難であるが、計画的に工事を行うよう努めたい。
④企業債残高対事業規模比率について
　平成10年度以降起債しておらず今後も起債見込みはない。企業債残高対事業費規模比率は今後も健全な値を維持できると考える。
⑤経費回収率
　新型コロナ対策及び物価高騰対策によりR2・R4年度は使用料を2か月分、R5・R6年度では1か月分免除したため経費回収率の平均値を下回っている。効率的な維持管理と処理コストの削減により経費回収率の上昇に努めたい。
⑥汚水処理原価について
　類似団体と比較して高い水準にあることから、維持管理費の低減に努めたい。
⑦施設利用率について
　本管整備は完了しており今後も安定した利用率が見込まれる。類似団体と比較しても高い利用率であり効率的な運営ができていると考える。
⑧水洗化率について
　水洗化は概ね完了しているが新築住宅建設や単独浄化槽からの切り替えにより今後もわずかながら上昇していくと考える。</t>
    <rPh sb="194" eb="196">
      <t>シンガタ</t>
    </rPh>
    <rPh sb="199" eb="201">
      <t>タイサク</t>
    </rPh>
    <rPh sb="201" eb="202">
      <t>オヨ</t>
    </rPh>
    <rPh sb="203" eb="205">
      <t>ブッカ</t>
    </rPh>
    <rPh sb="205" eb="207">
      <t>コウトウ</t>
    </rPh>
    <rPh sb="217" eb="219">
      <t>ネンド</t>
    </rPh>
    <rPh sb="234" eb="236">
      <t>ネンド</t>
    </rPh>
    <rPh sb="248" eb="250">
      <t>ケイヒ</t>
    </rPh>
    <rPh sb="250" eb="253">
      <t>カイシュウリツ</t>
    </rPh>
    <rPh sb="254" eb="257">
      <t>ヘイキンチ</t>
    </rPh>
    <rPh sb="258" eb="260">
      <t>シタマワ</t>
    </rPh>
    <rPh sb="324" eb="326">
      <t>スイジュン</t>
    </rPh>
    <rPh sb="334" eb="336">
      <t>イジ</t>
    </rPh>
    <rPh sb="336" eb="339">
      <t>カンリヒ</t>
    </rPh>
    <rPh sb="340" eb="342">
      <t>テイゲン</t>
    </rPh>
    <rPh sb="343" eb="344">
      <t>ツト</t>
    </rPh>
    <phoneticPr fontId="4"/>
  </si>
  <si>
    <t>（ア）急速な人口減少に伴うサービス需要の減少
住基人口は減少傾向にあるが、社員寮の新設や建て替えなどがあったことから、今後サービス需要の減少は弱まる見通し。
（イ）施設の老朽化に伴う更新需要の増大
計画的に機能強化工事を実施してきたことで、施設・管渠ともに更新需要は想定内。
（ウ）公営企業に携わる人材確保の困難
現時点では特段困難さを感じてはいない。将来的な課題と認識している。
（エ）近年の職員給与費の増加や物価高騰による営業費用の増加の影響
増加傾向にある営業費用については、下水道使用料の改定を行っていないため、主に一般会計からの繰入金でまかなわれる。事業実施への影響はない。
・施設、管渠ともに概ね整備が完了しており経費回収率も安定している。企業債も起債の見込みがないため、可能な限り自主財源で事業運営ができるよう計画的な運営を行うよう努める。また、計画的な運営を行ってもなお収支比率が悪化する場合は料金改定について検討することも必要と考える。
・経営戦略については、平成30年度中に策定済であり、可能な限り計画的な事業運営に努めたい。
・広域化・共同化については県の計画を基に近隣市町村と連携していきたい。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</si>
</sst>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D0-4BCA-A3BA-058CC676877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AD0-4BCA-A3BA-058CC676877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65.790000000000006</c:v>
                </c:pt>
                <c:pt idx="1">
                  <c:v>64.010000000000005</c:v>
                </c:pt>
                <c:pt idx="2">
                  <c:v>62.23</c:v>
                </c:pt>
                <c:pt idx="3">
                  <c:v>63.3</c:v>
                </c:pt>
                <c:pt idx="4">
                  <c:v>65.790000000000006</c:v>
                </c:pt>
              </c:numCache>
            </c:numRef>
          </c:val>
          <c:extLst>
            <c:ext xmlns:c16="http://schemas.microsoft.com/office/drawing/2014/chart" uri="{C3380CC4-5D6E-409C-BE32-E72D297353CC}">
              <c16:uniqueId val="{00000000-3792-4626-9610-7DBDE689509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3792-4626-9610-7DBDE689509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c:v>
                </c:pt>
                <c:pt idx="1">
                  <c:v>97.74</c:v>
                </c:pt>
                <c:pt idx="2">
                  <c:v>98.05</c:v>
                </c:pt>
                <c:pt idx="3">
                  <c:v>98.09</c:v>
                </c:pt>
                <c:pt idx="4">
                  <c:v>98.13</c:v>
                </c:pt>
              </c:numCache>
            </c:numRef>
          </c:val>
          <c:extLst>
            <c:ext xmlns:c16="http://schemas.microsoft.com/office/drawing/2014/chart" uri="{C3380CC4-5D6E-409C-BE32-E72D297353CC}">
              <c16:uniqueId val="{00000000-A554-475D-9C28-19D28248ABA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A554-475D-9C28-19D28248ABA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96.89</c:v>
                </c:pt>
                <c:pt idx="1">
                  <c:v>101.71</c:v>
                </c:pt>
                <c:pt idx="2">
                  <c:v>93.95</c:v>
                </c:pt>
                <c:pt idx="3">
                  <c:v>95.13</c:v>
                </c:pt>
                <c:pt idx="4">
                  <c:v>99.18</c:v>
                </c:pt>
              </c:numCache>
            </c:numRef>
          </c:val>
          <c:extLst>
            <c:ext xmlns:c16="http://schemas.microsoft.com/office/drawing/2014/chart" uri="{C3380CC4-5D6E-409C-BE32-E72D297353CC}">
              <c16:uniqueId val="{00000000-DDF6-475E-AEFE-B04ED755760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6-475E-AEFE-B04ED755760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46-4023-9417-08D44AC2385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46-4023-9417-08D44AC2385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1B-4903-AA20-757F62D959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1B-4903-AA20-757F62D959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F1-44A4-AAC2-873A33EBE9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F1-44A4-AAC2-873A33EBE9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5-4AD8-8E4B-E585B1561D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5-4AD8-8E4B-E585B1561D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50-419E-ACB7-99BA56B1E1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050-419E-ACB7-99BA56B1E1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54.11</c:v>
                </c:pt>
                <c:pt idx="1">
                  <c:v>60.99</c:v>
                </c:pt>
                <c:pt idx="2">
                  <c:v>50.16</c:v>
                </c:pt>
                <c:pt idx="3">
                  <c:v>52.93</c:v>
                </c:pt>
                <c:pt idx="4">
                  <c:v>56.05</c:v>
                </c:pt>
              </c:numCache>
            </c:numRef>
          </c:val>
          <c:extLst>
            <c:ext xmlns:c16="http://schemas.microsoft.com/office/drawing/2014/chart" uri="{C3380CC4-5D6E-409C-BE32-E72D297353CC}">
              <c16:uniqueId val="{00000000-7259-400F-B76C-4F38BA3ECC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7259-400F-B76C-4F38BA3ECC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282.29000000000002</c:v>
                </c:pt>
                <c:pt idx="1">
                  <c:v>301.11</c:v>
                </c:pt>
                <c:pt idx="2">
                  <c:v>306.83999999999997</c:v>
                </c:pt>
                <c:pt idx="3">
                  <c:v>319.75</c:v>
                </c:pt>
                <c:pt idx="4">
                  <c:v>302.58</c:v>
                </c:pt>
              </c:numCache>
            </c:numRef>
          </c:val>
          <c:extLst>
            <c:ext xmlns:c16="http://schemas.microsoft.com/office/drawing/2014/chart" uri="{C3380CC4-5D6E-409C-BE32-E72D297353CC}">
              <c16:uniqueId val="{00000000-93AD-479E-9EBA-A5700FEF1D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3AD-479E-9EBA-A5700FEF1D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I43" zoomScaleNormal="100" workbookViewId="0">
      <selection activeCell="BL83" sqref="BL8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新潟県　刈羽村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0">
        <f>データ!S6</f>
        <v>4222</v>
      </c>
      <c r="AM8" s="50"/>
      <c r="AN8" s="50"/>
      <c r="AO8" s="50"/>
      <c r="AP8" s="50"/>
      <c r="AQ8" s="50"/>
      <c r="AR8" s="50"/>
      <c r="AS8" s="50"/>
      <c r="AT8" s="51">
        <f>データ!T6</f>
        <v>26.27</v>
      </c>
      <c r="AU8" s="51"/>
      <c r="AV8" s="51"/>
      <c r="AW8" s="51"/>
      <c r="AX8" s="51"/>
      <c r="AY8" s="51"/>
      <c r="AZ8" s="51"/>
      <c r="BA8" s="51"/>
      <c r="BB8" s="51">
        <f>データ!U6</f>
        <v>160.72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95.51</v>
      </c>
      <c r="Q10" s="51"/>
      <c r="R10" s="51"/>
      <c r="S10" s="51"/>
      <c r="T10" s="51"/>
      <c r="U10" s="51"/>
      <c r="V10" s="51"/>
      <c r="W10" s="51">
        <f>データ!Q6</f>
        <v>85.98</v>
      </c>
      <c r="X10" s="51"/>
      <c r="Y10" s="51"/>
      <c r="Z10" s="51"/>
      <c r="AA10" s="51"/>
      <c r="AB10" s="51"/>
      <c r="AC10" s="51"/>
      <c r="AD10" s="50">
        <f>データ!R6</f>
        <v>3410</v>
      </c>
      <c r="AE10" s="50"/>
      <c r="AF10" s="50"/>
      <c r="AG10" s="50"/>
      <c r="AH10" s="50"/>
      <c r="AI10" s="50"/>
      <c r="AJ10" s="50"/>
      <c r="AK10" s="2"/>
      <c r="AL10" s="50">
        <f>データ!V6</f>
        <v>4018</v>
      </c>
      <c r="AM10" s="50"/>
      <c r="AN10" s="50"/>
      <c r="AO10" s="50"/>
      <c r="AP10" s="50"/>
      <c r="AQ10" s="50"/>
      <c r="AR10" s="50"/>
      <c r="AS10" s="50"/>
      <c r="AT10" s="51">
        <f>データ!W6</f>
        <v>2.27</v>
      </c>
      <c r="AU10" s="51"/>
      <c r="AV10" s="51"/>
      <c r="AW10" s="51"/>
      <c r="AX10" s="51"/>
      <c r="AY10" s="51"/>
      <c r="AZ10" s="51"/>
      <c r="BA10" s="51"/>
      <c r="BB10" s="51">
        <f>データ!X6</f>
        <v>1770.04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119</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【798.10】</v>
      </c>
      <c r="I86" s="12" t="str">
        <f>データ!CA6</f>
        <v>【54.51】</v>
      </c>
      <c r="J86" s="12" t="str">
        <f>データ!CL6</f>
        <v>【286.33】</v>
      </c>
      <c r="K86" s="12" t="str">
        <f>データ!CW6</f>
        <v>【49.92】</v>
      </c>
      <c r="L86" s="12" t="str">
        <f>データ!DH6</f>
        <v>【87.80】</v>
      </c>
      <c r="M86" s="12" t="s">
        <v>44</v>
      </c>
      <c r="N86" s="12" t="s">
        <v>43</v>
      </c>
      <c r="O86" s="12" t="str">
        <f>データ!EO6</f>
        <v>【0.02】</v>
      </c>
    </row>
  </sheetData>
  <sheetProtection algorithmName="SHA-512" hashValue="a8OjlfDdIaJot5CiONPqjLZwG+1J+Cb8JYlcNP5awPyojeAmFdUIDLgkepzRK4v4bvjujdMaVhstR5ACZcKjGQ==" saltValue="S0SbPDRstD274cYoQDt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155047</v>
      </c>
      <c r="D6" s="19">
        <f t="shared" si="3"/>
        <v>47</v>
      </c>
      <c r="E6" s="19">
        <f t="shared" si="3"/>
        <v>17</v>
      </c>
      <c r="F6" s="19">
        <f t="shared" si="3"/>
        <v>5</v>
      </c>
      <c r="G6" s="19">
        <f t="shared" si="3"/>
        <v>0</v>
      </c>
      <c r="H6" s="19" t="str">
        <f t="shared" si="3"/>
        <v>新潟県　刈羽村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95.51</v>
      </c>
      <c r="Q6" s="20">
        <f t="shared" si="3"/>
        <v>85.98</v>
      </c>
      <c r="R6" s="20">
        <f t="shared" si="3"/>
        <v>3410</v>
      </c>
      <c r="S6" s="20">
        <f t="shared" si="3"/>
        <v>4222</v>
      </c>
      <c r="T6" s="20">
        <f t="shared" si="3"/>
        <v>26.27</v>
      </c>
      <c r="U6" s="20">
        <f t="shared" si="3"/>
        <v>160.72</v>
      </c>
      <c r="V6" s="20">
        <f t="shared" si="3"/>
        <v>4018</v>
      </c>
      <c r="W6" s="20">
        <f t="shared" si="3"/>
        <v>2.27</v>
      </c>
      <c r="X6" s="20">
        <f t="shared" si="3"/>
        <v>1770.04</v>
      </c>
      <c r="Y6" s="21">
        <f>IF(Y7="",NA(),Y7)</f>
        <v>96.89</v>
      </c>
      <c r="Z6" s="21">
        <f t="shared" ref="Z6:AH6" si="4">IF(Z7="",NA(),Z7)</f>
        <v>101.71</v>
      </c>
      <c r="AA6" s="21">
        <f t="shared" si="4"/>
        <v>93.95</v>
      </c>
      <c r="AB6" s="21">
        <f t="shared" si="4"/>
        <v>95.13</v>
      </c>
      <c r="AC6" s="21">
        <f t="shared" si="4"/>
        <v>99.18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54.11</v>
      </c>
      <c r="BR6" s="21">
        <f t="shared" ref="BR6:BZ6" si="8">IF(BR7="",NA(),BR7)</f>
        <v>60.99</v>
      </c>
      <c r="BS6" s="21">
        <f t="shared" si="8"/>
        <v>50.16</v>
      </c>
      <c r="BT6" s="21">
        <f t="shared" si="8"/>
        <v>52.93</v>
      </c>
      <c r="BU6" s="21">
        <f t="shared" si="8"/>
        <v>56.05</v>
      </c>
      <c r="BV6" s="21">
        <f t="shared" si="8"/>
        <v>68.11</v>
      </c>
      <c r="BW6" s="21">
        <f t="shared" si="8"/>
        <v>67.23</v>
      </c>
      <c r="BX6" s="21">
        <f t="shared" si="8"/>
        <v>61.82</v>
      </c>
      <c r="BY6" s="21">
        <f t="shared" si="8"/>
        <v>61.15</v>
      </c>
      <c r="BZ6" s="21">
        <f t="shared" si="8"/>
        <v>58.41</v>
      </c>
      <c r="CA6" s="20" t="str">
        <f>IF(CA7="","",IF(CA7="-","【-】","【"&amp;SUBSTITUTE(TEXT(CA7,"#,##0.00"),"-","△")&amp;"】"))</f>
        <v>【54.51】</v>
      </c>
      <c r="CB6" s="21">
        <f>IF(CB7="",NA(),CB7)</f>
        <v>282.29000000000002</v>
      </c>
      <c r="CC6" s="21">
        <f t="shared" ref="CC6:CK6" si="9">IF(CC7="",NA(),CC7)</f>
        <v>301.11</v>
      </c>
      <c r="CD6" s="21">
        <f t="shared" si="9"/>
        <v>306.83999999999997</v>
      </c>
      <c r="CE6" s="21">
        <f t="shared" si="9"/>
        <v>319.75</v>
      </c>
      <c r="CF6" s="21">
        <f t="shared" si="9"/>
        <v>302.58</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65.790000000000006</v>
      </c>
      <c r="CN6" s="21">
        <f t="shared" ref="CN6:CV6" si="10">IF(CN7="",NA(),CN7)</f>
        <v>64.010000000000005</v>
      </c>
      <c r="CO6" s="21">
        <f t="shared" si="10"/>
        <v>62.23</v>
      </c>
      <c r="CP6" s="21">
        <f t="shared" si="10"/>
        <v>63.3</v>
      </c>
      <c r="CQ6" s="21">
        <f t="shared" si="10"/>
        <v>65.790000000000006</v>
      </c>
      <c r="CR6" s="21">
        <f t="shared" si="10"/>
        <v>55.26</v>
      </c>
      <c r="CS6" s="21">
        <f t="shared" si="10"/>
        <v>54.54</v>
      </c>
      <c r="CT6" s="21">
        <f t="shared" si="10"/>
        <v>52.9</v>
      </c>
      <c r="CU6" s="21">
        <f t="shared" si="10"/>
        <v>52.63</v>
      </c>
      <c r="CV6" s="21">
        <f t="shared" si="10"/>
        <v>52.34</v>
      </c>
      <c r="CW6" s="20" t="str">
        <f>IF(CW7="","",IF(CW7="-","【-】","【"&amp;SUBSTITUTE(TEXT(CW7,"#,##0.00"),"-","△")&amp;"】"))</f>
        <v>【49.92】</v>
      </c>
      <c r="CX6" s="21">
        <f>IF(CX7="",NA(),CX7)</f>
        <v>97.6</v>
      </c>
      <c r="CY6" s="21">
        <f t="shared" ref="CY6:DG6" si="11">IF(CY7="",NA(),CY7)</f>
        <v>97.74</v>
      </c>
      <c r="CZ6" s="21">
        <f t="shared" si="11"/>
        <v>98.05</v>
      </c>
      <c r="DA6" s="21">
        <f t="shared" si="11"/>
        <v>98.09</v>
      </c>
      <c r="DB6" s="21">
        <f t="shared" si="11"/>
        <v>98.13</v>
      </c>
      <c r="DC6" s="21">
        <f t="shared" si="11"/>
        <v>90.52</v>
      </c>
      <c r="DD6" s="21">
        <f t="shared" si="11"/>
        <v>90.3</v>
      </c>
      <c r="DE6" s="21">
        <f t="shared" si="11"/>
        <v>90.3</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5" s="22" customFormat="1" x14ac:dyDescent="0.2">
      <c r="A7" s="14"/>
      <c r="B7" s="23">
        <v>2024</v>
      </c>
      <c r="C7" s="23">
        <v>155047</v>
      </c>
      <c r="D7" s="23">
        <v>47</v>
      </c>
      <c r="E7" s="23">
        <v>17</v>
      </c>
      <c r="F7" s="23">
        <v>5</v>
      </c>
      <c r="G7" s="23">
        <v>0</v>
      </c>
      <c r="H7" s="23" t="s">
        <v>98</v>
      </c>
      <c r="I7" s="23" t="s">
        <v>99</v>
      </c>
      <c r="J7" s="23" t="s">
        <v>100</v>
      </c>
      <c r="K7" s="23" t="s">
        <v>101</v>
      </c>
      <c r="L7" s="23" t="s">
        <v>102</v>
      </c>
      <c r="M7" s="23" t="s">
        <v>103</v>
      </c>
      <c r="N7" s="24" t="s">
        <v>104</v>
      </c>
      <c r="O7" s="24" t="s">
        <v>105</v>
      </c>
      <c r="P7" s="24">
        <v>95.51</v>
      </c>
      <c r="Q7" s="24">
        <v>85.98</v>
      </c>
      <c r="R7" s="24">
        <v>3410</v>
      </c>
      <c r="S7" s="24">
        <v>4222</v>
      </c>
      <c r="T7" s="24">
        <v>26.27</v>
      </c>
      <c r="U7" s="24">
        <v>160.72</v>
      </c>
      <c r="V7" s="24">
        <v>4018</v>
      </c>
      <c r="W7" s="24">
        <v>2.27</v>
      </c>
      <c r="X7" s="24">
        <v>1770.04</v>
      </c>
      <c r="Y7" s="24">
        <v>96.89</v>
      </c>
      <c r="Z7" s="24">
        <v>101.71</v>
      </c>
      <c r="AA7" s="24">
        <v>93.95</v>
      </c>
      <c r="AB7" s="24">
        <v>95.13</v>
      </c>
      <c r="AC7" s="24">
        <v>99.18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783.8</v>
      </c>
      <c r="BL7" s="24">
        <v>778.81</v>
      </c>
      <c r="BM7" s="24">
        <v>718.49</v>
      </c>
      <c r="BN7" s="24">
        <v>743.31</v>
      </c>
      <c r="BO7" s="24">
        <v>796.8</v>
      </c>
      <c r="BP7" s="24">
        <v>798.1</v>
      </c>
      <c r="BQ7" s="24">
        <v>54.11</v>
      </c>
      <c r="BR7" s="24">
        <v>60.99</v>
      </c>
      <c r="BS7" s="24">
        <v>50.16</v>
      </c>
      <c r="BT7" s="24">
        <v>52.93</v>
      </c>
      <c r="BU7" s="24">
        <v>56.05</v>
      </c>
      <c r="BV7" s="24">
        <v>68.11</v>
      </c>
      <c r="BW7" s="24">
        <v>67.23</v>
      </c>
      <c r="BX7" s="24">
        <v>61.82</v>
      </c>
      <c r="BY7" s="24">
        <v>61.15</v>
      </c>
      <c r="BZ7" s="24">
        <v>58.41</v>
      </c>
      <c r="CA7" s="24">
        <v>54.51</v>
      </c>
      <c r="CB7" s="24">
        <v>282.29000000000002</v>
      </c>
      <c r="CC7" s="24">
        <v>301.11</v>
      </c>
      <c r="CD7" s="24">
        <v>306.83999999999997</v>
      </c>
      <c r="CE7" s="24">
        <v>319.75</v>
      </c>
      <c r="CF7" s="24">
        <v>302.58</v>
      </c>
      <c r="CG7" s="24">
        <v>222.41</v>
      </c>
      <c r="CH7" s="24">
        <v>228.21</v>
      </c>
      <c r="CI7" s="24">
        <v>246.9</v>
      </c>
      <c r="CJ7" s="24">
        <v>250.43</v>
      </c>
      <c r="CK7" s="24">
        <v>267.33999999999997</v>
      </c>
      <c r="CL7" s="24">
        <v>286.33</v>
      </c>
      <c r="CM7" s="24">
        <v>65.790000000000006</v>
      </c>
      <c r="CN7" s="24">
        <v>64.010000000000005</v>
      </c>
      <c r="CO7" s="24">
        <v>62.23</v>
      </c>
      <c r="CP7" s="24">
        <v>63.3</v>
      </c>
      <c r="CQ7" s="24">
        <v>65.790000000000006</v>
      </c>
      <c r="CR7" s="24">
        <v>55.26</v>
      </c>
      <c r="CS7" s="24">
        <v>54.54</v>
      </c>
      <c r="CT7" s="24">
        <v>52.9</v>
      </c>
      <c r="CU7" s="24">
        <v>52.63</v>
      </c>
      <c r="CV7" s="24">
        <v>52.34</v>
      </c>
      <c r="CW7" s="24">
        <v>49.92</v>
      </c>
      <c r="CX7" s="24">
        <v>97.6</v>
      </c>
      <c r="CY7" s="24">
        <v>97.74</v>
      </c>
      <c r="CZ7" s="24">
        <v>98.05</v>
      </c>
      <c r="DA7" s="24">
        <v>98.09</v>
      </c>
      <c r="DB7" s="24">
        <v>98.13</v>
      </c>
      <c r="DC7" s="24">
        <v>90.52</v>
      </c>
      <c r="DD7" s="24">
        <v>90.3</v>
      </c>
      <c r="DE7" s="24">
        <v>90.3</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0.02</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入澤徹</cp:lastModifiedBy>
  <cp:lastPrinted>2026-01-22T01:15:08Z</cp:lastPrinted>
  <dcterms:modified xsi:type="dcterms:W3CDTF">2026-02-16T08:16:12Z</dcterms:modified>
</cp:coreProperties>
</file>