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INFO-SEKISAN-24323\Desktop\R06\【経営比較分析表】2024_155811_46_010\"/>
    </mc:Choice>
  </mc:AlternateContent>
  <xr:revisionPtr revIDLastSave="0" documentId="13_ncr:1_{ECD32311-1671-4FFD-8313-A5E7D28C9120}" xr6:coauthVersionLast="47" xr6:coauthVersionMax="47" xr10:uidLastSave="{00000000-0000-0000-0000-000000000000}"/>
  <workbookProtection workbookAlgorithmName="SHA-512" workbookHashValue="Uz3qSk54ivX+7eeyWBWZpLwQxlDDi5d05OlRhsZ+sv7BM9GvusvpNOnjSikw8AXXezcEYgl07WaR8chLsPYGQA==" workbookSaltValue="nVcVF0IZS3Lez2+qCkMOvA=="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BB10" i="4"/>
  <c r="AT10" i="4"/>
  <c r="AL10" i="4"/>
  <c r="I10" i="4"/>
  <c r="B10" i="4"/>
  <c r="BB8" i="4"/>
  <c r="AT8" i="4"/>
  <c r="AL8"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<sst xmlns="http://schemas.openxmlformats.org/spreadsheetml/2006/main" count="228" uniqueCount="113">
  <si>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</si>
  <si>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</si>
  <si>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</si>
  <si>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</si>
  <si>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</si>
  <si>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</si>
  <si>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</si>
  <si>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</si>
  <si>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</si>
  <si>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</si>
  <si>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</si>
  <si>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</si>
  <si>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</si>
  <si>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</si>
  <si>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</si>
  <si>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</si>
  <si>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</si>
  <si>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</si>
  <si>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</si>
  <si>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</si>
  <si>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</si>
  <si>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</si>
  <si>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</si>
  <si>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</si>
  <si>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</si>
  <si>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</si>
  <si>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</si>
  <si>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</si>
  <si>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</si>
  <si>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</si>
  <si>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</si>
  <si>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</si>
  <si>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</si>
  <si>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</si>
  <si>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</si>
  <si>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</si>
  <si>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</si>
  <si>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</si>
  <si>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</si>
  <si>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</si>
  <si>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</si>
  <si>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</si>
  <si>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</si>
  <si>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</si>
  <si>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</si>
  <si>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</si>
  <si>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</si>
  <si>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</si>
  <si>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</si>
  <si>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</si>
  <si>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</si>
  <si>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</si>
  <si>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</si>
  <si>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</si>
  <si>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</si>
  <si>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</si>
  <si>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</si>
  <si>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</si>
  <si>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</si>
  <si>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</si>
  <si>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</si>
  <si>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</si>
  <si>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</si>
  <si>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</si>
  <si>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</si>
  <si>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</si>
  <si>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</si>
  <si>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</si>
  <si>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</si>
  <si>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</si>
  <si>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</si>
  <si>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</si>
  <si>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</si>
  <si>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</si>
  <si>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</si>
  <si>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</si>
  <si>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</si>
  <si>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</si>
  <si>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</si>
  <si>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</si>
  <si>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</si>
  <si>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</si>
  <si>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</si>
  <si>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</si>
  <si>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</si>
  <si>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</si>
  <si>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</si>
  <si>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</si>
  <si>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</si>
  <si>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</si>
  <si>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</si>
  <si>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</si>
  <si>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</si>
  <si>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関川村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</si>
  <si>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</si>
  <si>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</si>
  <si>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</si>
  <si>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</si>
  <si>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</si>
  <si>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</si>
  <si>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</si>
  <si>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</si>
  <si>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</si>
  <si>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</si>
  <si>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</si>
  <si>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</si>
  <si>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</si>
  <si>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</si>
  <si>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</si>
  <si>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</si>
  <si>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過去4年間すべてで100％を上回っているものの、一般会計からの基準外繰入が含まれた結果の値であり、簡易水道事業単独での経常収支比率は100％を下回る。累積欠損金比率は、累積欠損金が発生していないため0％である。流動比率は近年上昇している一方で、類似団体では減少傾向であることから今年度は類似団体の値を上回った。企業債残高対給水収益比率は、今年度大型工事の借入を行ったことで企業債現在高が増加したことで増加し、類似団体を上回った。料金回収率は、類似団体と比較すると高い値となっているが、近年は70～75％程度を推移している。給水原価については、近年同水準で推移し、類似団体と比べても低い値となっている。一方で、人口減少による水需要の低下が原因となり、施設利用率が昨年比▲5.14％減少し50.74％となった。有収率は、大規模な漏水が無かったことで総配水量が減少したため、80%を上回り近年で最も高くなった。</t>
    <rPh sb="1" eb="7">
      <t>ケイジョウシュウシヒリツ</t>
    </rPh>
    <rPh sb="9" eb="11">
      <t>カコ</t>
    </rPh>
    <rPh sb="12" eb="14">
      <t>ネンカン</t>
    </rPh>
    <rPh sb="23" eb="25">
      <t>ウワマワ</t>
    </rPh>
    <rPh sb="33" eb="37">
      <t>イッパンカイケイ</t>
    </rPh>
    <rPh sb="40" eb="43">
      <t>キジュンガイ</t>
    </rPh>
    <rPh sb="43" eb="45">
      <t>クリイレ</t>
    </rPh>
    <rPh sb="46" eb="47">
      <t>フク</t>
    </rPh>
    <rPh sb="50" eb="52">
      <t>ケッカ</t>
    </rPh>
    <rPh sb="53" eb="54">
      <t>アタイ</t>
    </rPh>
    <rPh sb="58" eb="64">
      <t>カンイスイドウジギョウ</t>
    </rPh>
    <rPh sb="64" eb="66">
      <t>タンドク</t>
    </rPh>
    <rPh sb="68" eb="74">
      <t>ケイジョウシュウシヒリツ</t>
    </rPh>
    <rPh sb="80" eb="82">
      <t>シタマワ</t>
    </rPh>
    <rPh sb="84" eb="86">
      <t>ルイセキ</t>
    </rPh>
    <rPh sb="86" eb="88">
      <t>ケッソン</t>
    </rPh>
    <rPh sb="88" eb="89">
      <t>キン</t>
    </rPh>
    <rPh sb="89" eb="91">
      <t>ヒリツ</t>
    </rPh>
    <rPh sb="114" eb="118">
      <t>リュウドウヒリツ</t>
    </rPh>
    <rPh sb="119" eb="121">
      <t>キンネン</t>
    </rPh>
    <rPh sb="121" eb="123">
      <t>ジョウショウ</t>
    </rPh>
    <rPh sb="127" eb="129">
      <t>イッポウ</t>
    </rPh>
    <rPh sb="137" eb="141">
      <t>ゲンショウケイコウ</t>
    </rPh>
    <rPh sb="148" eb="151">
      <t>コンネンド</t>
    </rPh>
    <rPh sb="152" eb="156">
      <t>ルイジダンタイ</t>
    </rPh>
    <rPh sb="157" eb="158">
      <t>アタイ</t>
    </rPh>
    <rPh sb="159" eb="161">
      <t>ウワマワ</t>
    </rPh>
    <rPh sb="178" eb="181">
      <t>コンネンド</t>
    </rPh>
    <rPh sb="181" eb="185">
      <t>オオガタコウジ</t>
    </rPh>
    <rPh sb="186" eb="188">
      <t>カリイレ</t>
    </rPh>
    <rPh sb="189" eb="190">
      <t>オコナ</t>
    </rPh>
    <rPh sb="195" eb="198">
      <t>コンネンド</t>
    </rPh>
    <rPh sb="199" eb="201">
      <t>ゲンショウ</t>
    </rPh>
    <rPh sb="202" eb="204">
      <t>ゾウカ</t>
    </rPh>
    <rPh sb="209" eb="211">
      <t>ゾウカ</t>
    </rPh>
    <rPh sb="215" eb="217">
      <t>ヒカク</t>
    </rPh>
    <rPh sb="222" eb="224">
      <t>カイシュウ</t>
    </rPh>
    <rPh sb="224" eb="225">
      <t>リツ</t>
    </rPh>
    <rPh sb="227" eb="231">
      <t>ルイジダンタイ</t>
    </rPh>
    <rPh sb="232" eb="234">
      <t>ヒカク</t>
    </rPh>
    <rPh sb="237" eb="238">
      <t>タカ</t>
    </rPh>
    <rPh sb="239" eb="240">
      <t>アタイ</t>
    </rPh>
    <rPh sb="267" eb="269">
      <t>キュウスイ</t>
    </rPh>
    <rPh sb="269" eb="271">
      <t>ゲンカ</t>
    </rPh>
    <rPh sb="277" eb="279">
      <t>サクネン</t>
    </rPh>
    <rPh sb="280" eb="285">
      <t>キンネンドウスイジュン</t>
    </rPh>
    <rPh sb="286" eb="288">
      <t>スイイ</t>
    </rPh>
    <rPh sb="292" eb="293">
      <t>クラ</t>
    </rPh>
    <rPh sb="296" eb="297">
      <t>ヒク</t>
    </rPh>
    <rPh sb="298" eb="299">
      <t>アタイ</t>
    </rPh>
    <phoneticPr fontId="4"/>
  </si>
  <si>
    <t>　有形固定資産減価償却率は、施設の老朽化に伴い年々増加傾向となっていて、類似団体と比較しても償却率の増加が大きい。一方で、令和6年度は、老朽化した配水管の更新工事や水管橋の更新を行ったことで、管路更新率は例年に比べ増加たが、管路経年化率は横ばいとなっている。</t>
    <rPh sb="14" eb="16">
      <t>シセツ</t>
    </rPh>
    <rPh sb="17" eb="20">
      <t>ロウキュウカ</t>
    </rPh>
    <rPh sb="21" eb="22">
      <t>トモナ</t>
    </rPh>
    <rPh sb="27" eb="29">
      <t>ケイコウ</t>
    </rPh>
    <rPh sb="36" eb="40">
      <t>ルイジダンタイ</t>
    </rPh>
    <rPh sb="41" eb="43">
      <t>ヒカク</t>
    </rPh>
    <rPh sb="46" eb="49">
      <t>ショウキャクリツ</t>
    </rPh>
    <rPh sb="50" eb="52">
      <t>ゾウカ</t>
    </rPh>
    <rPh sb="53" eb="54">
      <t>オオ</t>
    </rPh>
    <rPh sb="57" eb="59">
      <t>イッポウ</t>
    </rPh>
    <rPh sb="61" eb="63">
      <t>レイワ</t>
    </rPh>
    <rPh sb="64" eb="66">
      <t>ネンド</t>
    </rPh>
    <rPh sb="68" eb="71">
      <t>ロウキュウカ</t>
    </rPh>
    <rPh sb="73" eb="76">
      <t>ハイスイカン</t>
    </rPh>
    <rPh sb="77" eb="81">
      <t>コウシンコウジ</t>
    </rPh>
    <rPh sb="82" eb="85">
      <t>スイカンキョウ</t>
    </rPh>
    <rPh sb="86" eb="88">
      <t>コウシン</t>
    </rPh>
    <rPh sb="89" eb="90">
      <t>オコナ</t>
    </rPh>
    <rPh sb="96" eb="101">
      <t>カンロコウシンリツ</t>
    </rPh>
    <rPh sb="102" eb="104">
      <t>レイネン</t>
    </rPh>
    <rPh sb="105" eb="106">
      <t>クラ</t>
    </rPh>
    <rPh sb="107" eb="109">
      <t>ゾウカ</t>
    </rPh>
    <rPh sb="112" eb="114">
      <t>カンロ</t>
    </rPh>
    <rPh sb="114" eb="118">
      <t>ケイネンカリツ</t>
    </rPh>
    <rPh sb="119" eb="120">
      <t>ヨコ</t>
    </rPh>
    <phoneticPr fontId="4"/>
  </si>
  <si>
    <t>　人口減少に伴い料金収入が減る一方で、老朽施設の更新や物価の上昇による費用の増加が続いている。令和6年度は、水管橋の更新工事に多額の費用が必要となった。今後も老朽管対策や物価の上昇により経営の厳しさは増していくことが予想されるため、長期的な視点での事業収支計画に基づき経営の健全化を目指す。
　また、給水原価と実際の水道料金には大きな乖離があることから、令和7年10月に料金改定を行った。今後も引き続き適正な料金水準について検討していく必要がある。</t>
    <rPh sb="47" eb="49">
      <t>レイワ</t>
    </rPh>
    <rPh sb="50" eb="52">
      <t>ネンド</t>
    </rPh>
    <rPh sb="69" eb="71">
      <t>ヒツヨウ</t>
    </rPh>
    <rPh sb="79" eb="84">
      <t>ロウキュウカンタイサク</t>
    </rPh>
    <rPh sb="85" eb="87">
      <t>ブッカ</t>
    </rPh>
    <rPh sb="88" eb="90">
      <t>ジョウショウ</t>
    </rPh>
    <rPh sb="108" eb="110">
      <t>ヨソウ</t>
    </rPh>
    <rPh sb="141" eb="143">
      <t>メザ</t>
    </rPh>
    <rPh sb="177" eb="179">
      <t>レイワ</t>
    </rPh>
    <rPh sb="180" eb="181">
      <t>ネン</t>
    </rPh>
    <rPh sb="183" eb="184">
      <t>ガツ</t>
    </rPh>
    <rPh sb="185" eb="189">
      <t>リョウキンカイテイ</t>
    </rPh>
    <rPh sb="190" eb="191">
      <t>オコナ</t>
    </rPh>
    <rPh sb="194" eb="196">
      <t>コンゴ</t>
    </rPh>
    <rPh sb="197" eb="198">
      <t>ヒ</t>
    </rPh>
    <rPh sb="199" eb="200">
      <t>ツヅ</t>
    </rPh>
    <rPh sb="201" eb="203">
      <t>テキセイ</t>
    </rPh>
    <rPh sb="204" eb="206">
      <t>リョウキン</t>
    </rPh>
    <rPh sb="206" eb="208">
      <t>スイジュン</t>
    </rPh>
    <rPh sb="212" eb="21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</si>
</sst>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0.01</c:v>
                </c:pt>
                <c:pt idx="1">
                  <c:v>7.0000000000000007E-2</c:v>
                </c:pt>
                <c:pt idx="2">
                  <c:v>0.01</c:v>
                </c:pt>
                <c:pt idx="3">
                  <c:v>0.25</c:v>
                </c:pt>
                <c:pt idx="4">
                  <c:v>0.95</c:v>
                </c:pt>
              </c:numCache>
            </c:numRef>
          </c:val>
          <c:extLst>
            <c:ext xmlns:c16="http://schemas.microsoft.com/office/drawing/2014/chart" uri="{C3380CC4-5D6E-409C-BE32-E72D297353CC}">
              <c16:uniqueId val="{00000000-6179-4E33-8C39-8688AB7B394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6179-4E33-8C39-8688AB7B394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60.26</c:v>
                </c:pt>
                <c:pt idx="1">
                  <c:v>60.72</c:v>
                </c:pt>
                <c:pt idx="2">
                  <c:v>61.98</c:v>
                </c:pt>
                <c:pt idx="3">
                  <c:v>55.88</c:v>
                </c:pt>
                <c:pt idx="4">
                  <c:v>50.74</c:v>
                </c:pt>
              </c:numCache>
            </c:numRef>
          </c:val>
          <c:extLst>
            <c:ext xmlns:c16="http://schemas.microsoft.com/office/drawing/2014/chart" uri="{C3380CC4-5D6E-409C-BE32-E72D297353CC}">
              <c16:uniqueId val="{00000000-5E42-435B-92CF-2039D6B9449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5E42-435B-92CF-2039D6B9449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77.89</c:v>
                </c:pt>
                <c:pt idx="1">
                  <c:v>75.989999999999995</c:v>
                </c:pt>
                <c:pt idx="2">
                  <c:v>68.37</c:v>
                </c:pt>
                <c:pt idx="3">
                  <c:v>78.400000000000006</c:v>
                </c:pt>
                <c:pt idx="4">
                  <c:v>81.5</c:v>
                </c:pt>
              </c:numCache>
            </c:numRef>
          </c:val>
          <c:extLst>
            <c:ext xmlns:c16="http://schemas.microsoft.com/office/drawing/2014/chart" uri="{C3380CC4-5D6E-409C-BE32-E72D297353CC}">
              <c16:uniqueId val="{00000000-BC36-484A-8AA0-07746A5E287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BC36-484A-8AA0-07746A5E287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109.9</c:v>
                </c:pt>
                <c:pt idx="1">
                  <c:v>109.64</c:v>
                </c:pt>
                <c:pt idx="2">
                  <c:v>126.1</c:v>
                </c:pt>
                <c:pt idx="3">
                  <c:v>118.83</c:v>
                </c:pt>
                <c:pt idx="4">
                  <c:v>127.05</c:v>
                </c:pt>
              </c:numCache>
            </c:numRef>
          </c:val>
          <c:extLst>
            <c:ext xmlns:c16="http://schemas.microsoft.com/office/drawing/2014/chart" uri="{C3380CC4-5D6E-409C-BE32-E72D297353CC}">
              <c16:uniqueId val="{00000000-AD40-4799-933A-514C9ACEBD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AD40-4799-933A-514C9ACEBD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44.22</c:v>
                </c:pt>
                <c:pt idx="1">
                  <c:v>47.58</c:v>
                </c:pt>
                <c:pt idx="2">
                  <c:v>50.33</c:v>
                </c:pt>
                <c:pt idx="3">
                  <c:v>52.06</c:v>
                </c:pt>
                <c:pt idx="4">
                  <c:v>52.18</c:v>
                </c:pt>
              </c:numCache>
            </c:numRef>
          </c:val>
          <c:extLst>
            <c:ext xmlns:c16="http://schemas.microsoft.com/office/drawing/2014/chart" uri="{C3380CC4-5D6E-409C-BE32-E72D297353CC}">
              <c16:uniqueId val="{00000000-60BC-477F-8C11-C409882483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60BC-477F-8C11-C409882483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20.38</c:v>
                </c:pt>
                <c:pt idx="1">
                  <c:v>24.84</c:v>
                </c:pt>
                <c:pt idx="2">
                  <c:v>32.89</c:v>
                </c:pt>
                <c:pt idx="3">
                  <c:v>32.65</c:v>
                </c:pt>
                <c:pt idx="4">
                  <c:v>33.58</c:v>
                </c:pt>
              </c:numCache>
            </c:numRef>
          </c:val>
          <c:extLst>
            <c:ext xmlns:c16="http://schemas.microsoft.com/office/drawing/2014/chart" uri="{C3380CC4-5D6E-409C-BE32-E72D297353CC}">
              <c16:uniqueId val="{00000000-E408-4617-A20B-28B312F99A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E408-4617-A20B-28B312F99A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B5-4210-8141-E64B13582C5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CFB5-4210-8141-E64B13582C5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178.85</c:v>
                </c:pt>
                <c:pt idx="1">
                  <c:v>160.38999999999999</c:v>
                </c:pt>
                <c:pt idx="2">
                  <c:v>165.79</c:v>
                </c:pt>
                <c:pt idx="3">
                  <c:v>188.48</c:v>
                </c:pt>
                <c:pt idx="4">
                  <c:v>213.56</c:v>
                </c:pt>
              </c:numCache>
            </c:numRef>
          </c:val>
          <c:extLst>
            <c:ext xmlns:c16="http://schemas.microsoft.com/office/drawing/2014/chart" uri="{C3380CC4-5D6E-409C-BE32-E72D297353CC}">
              <c16:uniqueId val="{00000000-2A97-4D70-9E42-1E1A531EB7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2A97-4D70-9E42-1E1A531EB7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1087.0999999999999</c:v>
                </c:pt>
                <c:pt idx="1">
                  <c:v>1007.88</c:v>
                </c:pt>
                <c:pt idx="2">
                  <c:v>998.97</c:v>
                </c:pt>
                <c:pt idx="3">
                  <c:v>956.57</c:v>
                </c:pt>
                <c:pt idx="4">
                  <c:v>1126.53</c:v>
                </c:pt>
              </c:numCache>
            </c:numRef>
          </c:val>
          <c:extLst>
            <c:ext xmlns:c16="http://schemas.microsoft.com/office/drawing/2014/chart" uri="{C3380CC4-5D6E-409C-BE32-E72D297353CC}">
              <c16:uniqueId val="{00000000-B23D-4638-B511-E2478060B82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B23D-4638-B511-E2478060B82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75.52</c:v>
                </c:pt>
                <c:pt idx="1">
                  <c:v>70.78</c:v>
                </c:pt>
                <c:pt idx="2">
                  <c:v>69.64</c:v>
                </c:pt>
                <c:pt idx="3">
                  <c:v>75.84</c:v>
                </c:pt>
                <c:pt idx="4">
                  <c:v>72.42</c:v>
                </c:pt>
              </c:numCache>
            </c:numRef>
          </c:val>
          <c:extLst>
            <c:ext xmlns:c16="http://schemas.microsoft.com/office/drawing/2014/chart" uri="{C3380CC4-5D6E-409C-BE32-E72D297353CC}">
              <c16:uniqueId val="{00000000-E9CC-4A84-BAB5-3049D97D71B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E9CC-4A84-BAB5-3049D97D71B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221.8</c:v>
                </c:pt>
                <c:pt idx="1">
                  <c:v>237.46</c:v>
                </c:pt>
                <c:pt idx="2">
                  <c:v>241.79</c:v>
                </c:pt>
                <c:pt idx="3">
                  <c:v>223.83</c:v>
                </c:pt>
                <c:pt idx="4">
                  <c:v>236.01</c:v>
                </c:pt>
              </c:numCache>
            </c:numRef>
          </c:val>
          <c:extLst>
            <c:ext xmlns:c16="http://schemas.microsoft.com/office/drawing/2014/chart" uri="{C3380CC4-5D6E-409C-BE32-E72D297353CC}">
              <c16:uniqueId val="{00000000-906C-4F63-9A0A-F9D04E27D1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906C-4F63-9A0A-F9D04E27D1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K46" zoomScale="85" zoomScaleNormal="85" workbookViewId="0">
      <selection activeCell="BI80" sqref="BI8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新潟県　関川村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4691</v>
      </c>
      <c r="AM8" s="44"/>
      <c r="AN8" s="44"/>
      <c r="AO8" s="44"/>
      <c r="AP8" s="44"/>
      <c r="AQ8" s="44"/>
      <c r="AR8" s="44"/>
      <c r="AS8" s="44"/>
      <c r="AT8" s="45">
        <f>データ!$S$6</f>
        <v>299.61</v>
      </c>
      <c r="AU8" s="46"/>
      <c r="AV8" s="46"/>
      <c r="AW8" s="46"/>
      <c r="AX8" s="46"/>
      <c r="AY8" s="46"/>
      <c r="AZ8" s="46"/>
      <c r="BA8" s="46"/>
      <c r="BB8" s="47">
        <f>データ!$T$6</f>
        <v>15.66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62.26</v>
      </c>
      <c r="J10" s="46"/>
      <c r="K10" s="46"/>
      <c r="L10" s="46"/>
      <c r="M10" s="46"/>
      <c r="N10" s="46"/>
      <c r="O10" s="80"/>
      <c r="P10" s="47">
        <f>データ!$P$6</f>
        <v>93.86</v>
      </c>
      <c r="Q10" s="47"/>
      <c r="R10" s="47"/>
      <c r="S10" s="47"/>
      <c r="T10" s="47"/>
      <c r="U10" s="47"/>
      <c r="V10" s="47"/>
      <c r="W10" s="44">
        <f>データ!$Q$6</f>
        <v>3300</v>
      </c>
      <c r="X10" s="44"/>
      <c r="Y10" s="44"/>
      <c r="Z10" s="44"/>
      <c r="AA10" s="44"/>
      <c r="AB10" s="44"/>
      <c r="AC10" s="44"/>
      <c r="AD10" s="2"/>
      <c r="AE10" s="2"/>
      <c r="AF10" s="2"/>
      <c r="AG10" s="2"/>
      <c r="AH10" s="2"/>
      <c r="AI10" s="2"/>
      <c r="AJ10" s="2"/>
      <c r="AK10" s="2"/>
      <c r="AL10" s="44">
        <f>データ!$U$6</f>
        <v>4340</v>
      </c>
      <c r="AM10" s="44"/>
      <c r="AN10" s="44"/>
      <c r="AO10" s="44"/>
      <c r="AP10" s="44"/>
      <c r="AQ10" s="44"/>
      <c r="AR10" s="44"/>
      <c r="AS10" s="44"/>
      <c r="AT10" s="45">
        <f>データ!$V$6</f>
        <v>38.6</v>
      </c>
      <c r="AU10" s="46"/>
      <c r="AV10" s="46"/>
      <c r="AW10" s="46"/>
      <c r="AX10" s="46"/>
      <c r="AY10" s="46"/>
      <c r="AZ10" s="46"/>
      <c r="BA10" s="46"/>
      <c r="BB10" s="47">
        <f>データ!$W$6</f>
        <v>112.44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newSW9HMQtHCc8UkwRAJyzys2ysdFZhUqb+bxLXNZ8JUvC5Of5dS+1nvlOvkh/jNdklDCAqSMnvrKiW6KF6/7g==" saltValue="HxLV+6ifCVz9Xir1C4XdU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155811</v>
      </c>
      <c r="D6" s="20">
        <f t="shared" si="3"/>
        <v>46</v>
      </c>
      <c r="E6" s="20">
        <f t="shared" si="3"/>
        <v>1</v>
      </c>
      <c r="F6" s="20">
        <f t="shared" si="3"/>
        <v>0</v>
      </c>
      <c r="G6" s="20">
        <f t="shared" si="3"/>
        <v>5</v>
      </c>
      <c r="H6" s="20" t="str">
        <f t="shared" si="3"/>
        <v>新潟県　関川村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62.26</v>
      </c>
      <c r="P6" s="21">
        <f t="shared" si="3"/>
        <v>93.86</v>
      </c>
      <c r="Q6" s="21">
        <f t="shared" si="3"/>
        <v>3300</v>
      </c>
      <c r="R6" s="21">
        <f t="shared" si="3"/>
        <v>4691</v>
      </c>
      <c r="S6" s="21">
        <f t="shared" si="3"/>
        <v>299.61</v>
      </c>
      <c r="T6" s="21">
        <f t="shared" si="3"/>
        <v>15.66</v>
      </c>
      <c r="U6" s="21">
        <f t="shared" si="3"/>
        <v>4340</v>
      </c>
      <c r="V6" s="21">
        <f t="shared" si="3"/>
        <v>38.6</v>
      </c>
      <c r="W6" s="21">
        <f t="shared" si="3"/>
        <v>112.44</v>
      </c>
      <c r="X6" s="22">
        <f>IF(X7="",NA(),X7)</f>
        <v>109.9</v>
      </c>
      <c r="Y6" s="22">
        <f t="shared" ref="Y6:AG6" si="4">IF(Y7="",NA(),Y7)</f>
        <v>109.64</v>
      </c>
      <c r="Z6" s="22">
        <f t="shared" si="4"/>
        <v>126.1</v>
      </c>
      <c r="AA6" s="22">
        <f t="shared" si="4"/>
        <v>118.83</v>
      </c>
      <c r="AB6" s="22">
        <f t="shared" si="4"/>
        <v>127.05</v>
      </c>
      <c r="AC6" s="22">
        <f t="shared" si="4"/>
        <v>103.82</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178.85</v>
      </c>
      <c r="AU6" s="22">
        <f t="shared" ref="AU6:BC6" si="6">IF(AU7="",NA(),AU7)</f>
        <v>160.38999999999999</v>
      </c>
      <c r="AV6" s="22">
        <f t="shared" si="6"/>
        <v>165.79</v>
      </c>
      <c r="AW6" s="22">
        <f t="shared" si="6"/>
        <v>188.48</v>
      </c>
      <c r="AX6" s="22">
        <f t="shared" si="6"/>
        <v>213.56</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1087.0999999999999</v>
      </c>
      <c r="BF6" s="22">
        <f t="shared" ref="BF6:BN6" si="7">IF(BF7="",NA(),BF7)</f>
        <v>1007.88</v>
      </c>
      <c r="BG6" s="22">
        <f t="shared" si="7"/>
        <v>998.97</v>
      </c>
      <c r="BH6" s="22">
        <f t="shared" si="7"/>
        <v>956.57</v>
      </c>
      <c r="BI6" s="22">
        <f t="shared" si="7"/>
        <v>1126.53</v>
      </c>
      <c r="BJ6" s="22">
        <f t="shared" si="7"/>
        <v>970.36</v>
      </c>
      <c r="BK6" s="22">
        <f t="shared" si="7"/>
        <v>940.22</v>
      </c>
      <c r="BL6" s="22">
        <f t="shared" si="7"/>
        <v>922.05</v>
      </c>
      <c r="BM6" s="22">
        <f t="shared" si="7"/>
        <v>916.17</v>
      </c>
      <c r="BN6" s="22">
        <f t="shared" si="7"/>
        <v>958.97</v>
      </c>
      <c r="BO6" s="21" t="str">
        <f>IF(BO7="","",IF(BO7="-","【-】","【"&amp;SUBSTITUTE(TEXT(BO7,"#,##0.00"),"-","△")&amp;"】"))</f>
        <v>【1,043.36】</v>
      </c>
      <c r="BP6" s="22">
        <f>IF(BP7="",NA(),BP7)</f>
        <v>75.52</v>
      </c>
      <c r="BQ6" s="22">
        <f t="shared" ref="BQ6:BY6" si="8">IF(BQ7="",NA(),BQ7)</f>
        <v>70.78</v>
      </c>
      <c r="BR6" s="22">
        <f t="shared" si="8"/>
        <v>69.64</v>
      </c>
      <c r="BS6" s="22">
        <f t="shared" si="8"/>
        <v>75.84</v>
      </c>
      <c r="BT6" s="22">
        <f t="shared" si="8"/>
        <v>72.42</v>
      </c>
      <c r="BU6" s="22">
        <f t="shared" si="8"/>
        <v>64.52</v>
      </c>
      <c r="BV6" s="22">
        <f t="shared" si="8"/>
        <v>66.8</v>
      </c>
      <c r="BW6" s="22">
        <f t="shared" si="8"/>
        <v>64.39</v>
      </c>
      <c r="BX6" s="22">
        <f t="shared" si="8"/>
        <v>63.95</v>
      </c>
      <c r="BY6" s="22">
        <f t="shared" si="8"/>
        <v>61.25</v>
      </c>
      <c r="BZ6" s="21" t="str">
        <f>IF(BZ7="","",IF(BZ7="-","【-】","【"&amp;SUBSTITUTE(TEXT(BZ7,"#,##0.00"),"-","△")&amp;"】"))</f>
        <v>【56.19】</v>
      </c>
      <c r="CA6" s="22">
        <f>IF(CA7="",NA(),CA7)</f>
        <v>221.8</v>
      </c>
      <c r="CB6" s="22">
        <f t="shared" ref="CB6:CJ6" si="9">IF(CB7="",NA(),CB7)</f>
        <v>237.46</v>
      </c>
      <c r="CC6" s="22">
        <f t="shared" si="9"/>
        <v>241.79</v>
      </c>
      <c r="CD6" s="22">
        <f t="shared" si="9"/>
        <v>223.83</v>
      </c>
      <c r="CE6" s="22">
        <f t="shared" si="9"/>
        <v>236.01</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60.26</v>
      </c>
      <c r="CM6" s="22">
        <f t="shared" ref="CM6:CU6" si="10">IF(CM7="",NA(),CM7)</f>
        <v>60.72</v>
      </c>
      <c r="CN6" s="22">
        <f t="shared" si="10"/>
        <v>61.98</v>
      </c>
      <c r="CO6" s="22">
        <f t="shared" si="10"/>
        <v>55.88</v>
      </c>
      <c r="CP6" s="22">
        <f t="shared" si="10"/>
        <v>50.74</v>
      </c>
      <c r="CQ6" s="22">
        <f t="shared" si="10"/>
        <v>48.86</v>
      </c>
      <c r="CR6" s="22">
        <f t="shared" si="10"/>
        <v>49</v>
      </c>
      <c r="CS6" s="22">
        <f t="shared" si="10"/>
        <v>50.07</v>
      </c>
      <c r="CT6" s="22">
        <f t="shared" si="10"/>
        <v>53.4</v>
      </c>
      <c r="CU6" s="22">
        <f t="shared" si="10"/>
        <v>54.69</v>
      </c>
      <c r="CV6" s="21" t="str">
        <f>IF(CV7="","",IF(CV7="-","【-】","【"&amp;SUBSTITUTE(TEXT(CV7,"#,##0.00"),"-","△")&amp;"】"))</f>
        <v>【48.33】</v>
      </c>
      <c r="CW6" s="22">
        <f>IF(CW7="",NA(),CW7)</f>
        <v>77.89</v>
      </c>
      <c r="CX6" s="22">
        <f t="shared" ref="CX6:DF6" si="11">IF(CX7="",NA(),CX7)</f>
        <v>75.989999999999995</v>
      </c>
      <c r="CY6" s="22">
        <f t="shared" si="11"/>
        <v>68.37</v>
      </c>
      <c r="CZ6" s="22">
        <f t="shared" si="11"/>
        <v>78.400000000000006</v>
      </c>
      <c r="DA6" s="22">
        <f t="shared" si="11"/>
        <v>81.5</v>
      </c>
      <c r="DB6" s="22">
        <f t="shared" si="11"/>
        <v>76.48</v>
      </c>
      <c r="DC6" s="22">
        <f t="shared" si="11"/>
        <v>75.64</v>
      </c>
      <c r="DD6" s="22">
        <f t="shared" si="11"/>
        <v>75.7</v>
      </c>
      <c r="DE6" s="22">
        <f t="shared" si="11"/>
        <v>72.53</v>
      </c>
      <c r="DF6" s="22">
        <f t="shared" si="11"/>
        <v>71.44</v>
      </c>
      <c r="DG6" s="21" t="str">
        <f>IF(DG7="","",IF(DG7="-","【-】","【"&amp;SUBSTITUTE(TEXT(DG7,"#,##0.00"),"-","△")&amp;"】"))</f>
        <v>【70.34】</v>
      </c>
      <c r="DH6" s="22">
        <f>IF(DH7="",NA(),DH7)</f>
        <v>44.22</v>
      </c>
      <c r="DI6" s="22">
        <f t="shared" ref="DI6:DQ6" si="12">IF(DI7="",NA(),DI7)</f>
        <v>47.58</v>
      </c>
      <c r="DJ6" s="22">
        <f t="shared" si="12"/>
        <v>50.33</v>
      </c>
      <c r="DK6" s="22">
        <f t="shared" si="12"/>
        <v>52.06</v>
      </c>
      <c r="DL6" s="22">
        <f t="shared" si="12"/>
        <v>52.18</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20.38</v>
      </c>
      <c r="DT6" s="22">
        <f t="shared" ref="DT6:EB6" si="13">IF(DT7="",NA(),DT7)</f>
        <v>24.84</v>
      </c>
      <c r="DU6" s="22">
        <f t="shared" si="13"/>
        <v>32.89</v>
      </c>
      <c r="DV6" s="22">
        <f t="shared" si="13"/>
        <v>32.65</v>
      </c>
      <c r="DW6" s="22">
        <f t="shared" si="13"/>
        <v>33.58</v>
      </c>
      <c r="DX6" s="22">
        <f t="shared" si="13"/>
        <v>20.97</v>
      </c>
      <c r="DY6" s="22">
        <f t="shared" si="13"/>
        <v>21.65</v>
      </c>
      <c r="DZ6" s="22">
        <f t="shared" si="13"/>
        <v>23.24</v>
      </c>
      <c r="EA6" s="22">
        <f t="shared" si="13"/>
        <v>22.77</v>
      </c>
      <c r="EB6" s="22">
        <f t="shared" si="13"/>
        <v>18.22</v>
      </c>
      <c r="EC6" s="21" t="str">
        <f>IF(EC7="","",IF(EC7="-","【-】","【"&amp;SUBSTITUTE(TEXT(EC7,"#,##0.00"),"-","△")&amp;"】"))</f>
        <v>【16.16】</v>
      </c>
      <c r="ED6" s="22">
        <f>IF(ED7="",NA(),ED7)</f>
        <v>0.01</v>
      </c>
      <c r="EE6" s="22">
        <f t="shared" ref="EE6:EM6" si="14">IF(EE7="",NA(),EE7)</f>
        <v>7.0000000000000007E-2</v>
      </c>
      <c r="EF6" s="22">
        <f t="shared" si="14"/>
        <v>0.01</v>
      </c>
      <c r="EG6" s="22">
        <f t="shared" si="14"/>
        <v>0.25</v>
      </c>
      <c r="EH6" s="22">
        <f t="shared" si="14"/>
        <v>0.95</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2">
      <c r="A7" s="15"/>
      <c r="B7" s="24">
        <v>2024</v>
      </c>
      <c r="C7" s="24">
        <v>155811</v>
      </c>
      <c r="D7" s="24">
        <v>46</v>
      </c>
      <c r="E7" s="24">
        <v>1</v>
      </c>
      <c r="F7" s="24">
        <v>0</v>
      </c>
      <c r="G7" s="24">
        <v>5</v>
      </c>
      <c r="H7" s="24" t="s">
        <v>93</v>
      </c>
      <c r="I7" s="24" t="s">
        <v>94</v>
      </c>
      <c r="J7" s="24" t="s">
        <v>95</v>
      </c>
      <c r="K7" s="24" t="s">
        <v>96</v>
      </c>
      <c r="L7" s="24" t="s">
        <v>97</v>
      </c>
      <c r="M7" s="24" t="s">
        <v>98</v>
      </c>
      <c r="N7" s="25" t="s">
        <v>99</v>
      </c>
      <c r="O7" s="25">
        <v>62.26</v>
      </c>
      <c r="P7" s="25">
        <v>93.86</v>
      </c>
      <c r="Q7" s="25">
        <v>3300</v>
      </c>
      <c r="R7" s="25">
        <v>4691</v>
      </c>
      <c r="S7" s="25">
        <v>299.61</v>
      </c>
      <c r="T7" s="25">
        <v>15.66</v>
      </c>
      <c r="U7" s="25">
        <v>4340</v>
      </c>
      <c r="V7" s="25">
        <v>38.6</v>
      </c>
      <c r="W7" s="25">
        <v>112.44</v>
      </c>
      <c r="X7" s="25">
        <v>109.9</v>
      </c>
      <c r="Y7" s="25">
        <v>109.64</v>
      </c>
      <c r="Z7" s="25">
        <v>126.1</v>
      </c>
      <c r="AA7" s="25">
        <v>118.83</v>
      </c>
      <c r="AB7" s="25">
        <v>127.05</v>
      </c>
      <c r="AC7" s="25">
        <v>103.82</v>
      </c>
      <c r="AD7" s="25">
        <v>105.75</v>
      </c>
      <c r="AE7" s="25">
        <v>105.52</v>
      </c>
      <c r="AF7" s="25">
        <v>103.1</v>
      </c>
      <c r="AG7" s="25">
        <v>101.77</v>
      </c>
      <c r="AH7" s="25">
        <v>102.02</v>
      </c>
      <c r="AI7" s="25">
        <v>0</v>
      </c>
      <c r="AJ7" s="25">
        <v>0</v>
      </c>
      <c r="AK7" s="25">
        <v>0</v>
      </c>
      <c r="AL7" s="25">
        <v>0</v>
      </c>
      <c r="AM7" s="25">
        <v>0</v>
      </c>
      <c r="AN7" s="25">
        <v>31.54</v>
      </c>
      <c r="AO7" s="25">
        <v>31.15</v>
      </c>
      <c r="AP7" s="25">
        <v>30.01</v>
      </c>
      <c r="AQ7" s="25">
        <v>27.32</v>
      </c>
      <c r="AR7" s="25">
        <v>16.12</v>
      </c>
      <c r="AS7" s="25">
        <v>26.96</v>
      </c>
      <c r="AT7" s="25">
        <v>178.85</v>
      </c>
      <c r="AU7" s="25">
        <v>160.38999999999999</v>
      </c>
      <c r="AV7" s="25">
        <v>165.79</v>
      </c>
      <c r="AW7" s="25">
        <v>188.48</v>
      </c>
      <c r="AX7" s="25">
        <v>213.56</v>
      </c>
      <c r="AY7" s="25">
        <v>302.22000000000003</v>
      </c>
      <c r="AZ7" s="25">
        <v>263.45</v>
      </c>
      <c r="BA7" s="25">
        <v>249.43</v>
      </c>
      <c r="BB7" s="25">
        <v>217.55</v>
      </c>
      <c r="BC7" s="25">
        <v>157.71</v>
      </c>
      <c r="BD7" s="25">
        <v>142.38999999999999</v>
      </c>
      <c r="BE7" s="25">
        <v>1087.0999999999999</v>
      </c>
      <c r="BF7" s="25">
        <v>1007.88</v>
      </c>
      <c r="BG7" s="25">
        <v>998.97</v>
      </c>
      <c r="BH7" s="25">
        <v>956.57</v>
      </c>
      <c r="BI7" s="25">
        <v>1126.53</v>
      </c>
      <c r="BJ7" s="25">
        <v>970.36</v>
      </c>
      <c r="BK7" s="25">
        <v>940.22</v>
      </c>
      <c r="BL7" s="25">
        <v>922.05</v>
      </c>
      <c r="BM7" s="25">
        <v>916.17</v>
      </c>
      <c r="BN7" s="25">
        <v>958.97</v>
      </c>
      <c r="BO7" s="25">
        <v>1043.3599999999999</v>
      </c>
      <c r="BP7" s="25">
        <v>75.52</v>
      </c>
      <c r="BQ7" s="25">
        <v>70.78</v>
      </c>
      <c r="BR7" s="25">
        <v>69.64</v>
      </c>
      <c r="BS7" s="25">
        <v>75.84</v>
      </c>
      <c r="BT7" s="25">
        <v>72.42</v>
      </c>
      <c r="BU7" s="25">
        <v>64.52</v>
      </c>
      <c r="BV7" s="25">
        <v>66.8</v>
      </c>
      <c r="BW7" s="25">
        <v>64.39</v>
      </c>
      <c r="BX7" s="25">
        <v>63.95</v>
      </c>
      <c r="BY7" s="25">
        <v>61.25</v>
      </c>
      <c r="BZ7" s="25">
        <v>56.19</v>
      </c>
      <c r="CA7" s="25">
        <v>221.8</v>
      </c>
      <c r="CB7" s="25">
        <v>237.46</v>
      </c>
      <c r="CC7" s="25">
        <v>241.79</v>
      </c>
      <c r="CD7" s="25">
        <v>223.83</v>
      </c>
      <c r="CE7" s="25">
        <v>236.01</v>
      </c>
      <c r="CF7" s="25">
        <v>270.68</v>
      </c>
      <c r="CG7" s="25">
        <v>268.88</v>
      </c>
      <c r="CH7" s="25">
        <v>258.89999999999998</v>
      </c>
      <c r="CI7" s="25">
        <v>263.56</v>
      </c>
      <c r="CJ7" s="25">
        <v>279.83</v>
      </c>
      <c r="CK7" s="25">
        <v>285.60000000000002</v>
      </c>
      <c r="CL7" s="25">
        <v>60.26</v>
      </c>
      <c r="CM7" s="25">
        <v>60.72</v>
      </c>
      <c r="CN7" s="25">
        <v>61.98</v>
      </c>
      <c r="CO7" s="25">
        <v>55.88</v>
      </c>
      <c r="CP7" s="25">
        <v>50.74</v>
      </c>
      <c r="CQ7" s="25">
        <v>48.86</v>
      </c>
      <c r="CR7" s="25">
        <v>49</v>
      </c>
      <c r="CS7" s="25">
        <v>50.07</v>
      </c>
      <c r="CT7" s="25">
        <v>53.4</v>
      </c>
      <c r="CU7" s="25">
        <v>54.69</v>
      </c>
      <c r="CV7" s="25">
        <v>48.33</v>
      </c>
      <c r="CW7" s="25">
        <v>77.89</v>
      </c>
      <c r="CX7" s="25">
        <v>75.989999999999995</v>
      </c>
      <c r="CY7" s="25">
        <v>68.37</v>
      </c>
      <c r="CZ7" s="25">
        <v>78.400000000000006</v>
      </c>
      <c r="DA7" s="25">
        <v>81.5</v>
      </c>
      <c r="DB7" s="25">
        <v>76.48</v>
      </c>
      <c r="DC7" s="25">
        <v>75.64</v>
      </c>
      <c r="DD7" s="25">
        <v>75.7</v>
      </c>
      <c r="DE7" s="25">
        <v>72.53</v>
      </c>
      <c r="DF7" s="25">
        <v>71.44</v>
      </c>
      <c r="DG7" s="25">
        <v>70.34</v>
      </c>
      <c r="DH7" s="25">
        <v>44.22</v>
      </c>
      <c r="DI7" s="25">
        <v>47.58</v>
      </c>
      <c r="DJ7" s="25">
        <v>50.33</v>
      </c>
      <c r="DK7" s="25">
        <v>52.06</v>
      </c>
      <c r="DL7" s="25">
        <v>52.18</v>
      </c>
      <c r="DM7" s="25">
        <v>39.409999999999997</v>
      </c>
      <c r="DN7" s="25">
        <v>41.18</v>
      </c>
      <c r="DO7" s="25">
        <v>42.98</v>
      </c>
      <c r="DP7" s="25">
        <v>40.46</v>
      </c>
      <c r="DQ7" s="25">
        <v>37.1</v>
      </c>
      <c r="DR7" s="25">
        <v>35.5</v>
      </c>
      <c r="DS7" s="25">
        <v>20.38</v>
      </c>
      <c r="DT7" s="25">
        <v>24.84</v>
      </c>
      <c r="DU7" s="25">
        <v>32.89</v>
      </c>
      <c r="DV7" s="25">
        <v>32.65</v>
      </c>
      <c r="DW7" s="25">
        <v>33.58</v>
      </c>
      <c r="DX7" s="25">
        <v>20.97</v>
      </c>
      <c r="DY7" s="25">
        <v>21.65</v>
      </c>
      <c r="DZ7" s="25">
        <v>23.24</v>
      </c>
      <c r="EA7" s="25">
        <v>22.77</v>
      </c>
      <c r="EB7" s="25">
        <v>18.22</v>
      </c>
      <c r="EC7" s="25">
        <v>16.16</v>
      </c>
      <c r="ED7" s="25">
        <v>0.01</v>
      </c>
      <c r="EE7" s="25">
        <v>7.0000000000000007E-2</v>
      </c>
      <c r="EF7" s="25">
        <v>0.01</v>
      </c>
      <c r="EG7" s="25">
        <v>0.25</v>
      </c>
      <c r="EH7" s="25">
        <v>0.95</v>
      </c>
      <c r="EI7" s="25">
        <v>1.1499999999999999</v>
      </c>
      <c r="EJ7" s="25">
        <v>0.28999999999999998</v>
      </c>
      <c r="EK7" s="25">
        <v>0.39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INFO-SEKISAN-24323</cp:lastModifiedBy>
  <dcterms:modified xsi:type="dcterms:W3CDTF">2026-01-28T00:39:53Z</dcterms:modified>
</cp:coreProperties>
</file>