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s-takahashi\Desktop\"/>
    </mc:Choice>
  </mc:AlternateContent>
  <xr:revisionPtr revIDLastSave="0" documentId="13_ncr:1_{581BBC6C-F37E-492F-99FF-FF6577459B8F}" xr6:coauthVersionLast="47" xr6:coauthVersionMax="47" xr10:uidLastSave="{00000000-0000-0000-0000-000000000000}"/>
  <workbookProtection workbookAlgorithmName="SHA-512" workbookHashValue="XGTozwFQrK5VANmECyLEM344TnFOxwUQFjn0bOLKwz0khrkS0kniiKRR/PvlNBIs9rZaaGtPrQx2Tm6Mo5hAgQ==" workbookSaltValue="5LGKYEtl6GHzEDHgm5YwgA==" workbookSpinCount="100000" lockStructure="1"/>
  <bookViews>
    <workbookView xWindow="-120" yWindow="-120" windowWidth="20730" windowHeight="110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AL10" i="4" s="1"/>
  <c r="T6" i="5"/>
  <c r="S6" i="5"/>
  <c r="R6" i="5"/>
  <c r="AL8" i="4" s="1"/>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J85" i="4"/>
  <c r="H85" i="4"/>
  <c r="F85" i="4"/>
  <c r="W10" i="4"/>
  <c r="I10" i="4"/>
  <c r="B10" i="4"/>
  <c r="BB8" i="4"/>
  <c r="AT8" i="4"/>
  <c r="AD8" i="4"/>
  <c r="W8" i="4"/>
  <c r="P8" i="4"/>
  <c r="I8" i="4"/>
  <c r="B8" i="4"/>
  <c r="B6" i="4"/>
</calcChain>
</file>

<file path=xl/sharedStrings.xml><?xml version="1.0" encoding="utf-8"?>
<sst xmlns="http://schemas.openxmlformats.org/spreadsheetml/2006/main" count="231" uniqueCount="114">
  <si>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</si>
  <si>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</si>
  <si>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</si>
  <si>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</si>
  <si>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</si>
  <si>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</si>
  <si>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</si>
  <si>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</si>
  <si>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</si>
  <si>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</si>
  <si>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</si>
  <si>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</si>
  <si>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</si>
  <si>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</si>
  <si>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</si>
  <si>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</si>
  <si>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</si>
  <si>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</si>
  <si>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</si>
  <si>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</si>
  <si>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</si>
  <si>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</si>
  <si>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</si>
  <si>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</si>
  <si>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</si>
  <si>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</si>
  <si>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</si>
  <si>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</si>
  <si>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</si>
  <si>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</si>
  <si>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</si>
  <si>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</si>
  <si>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</si>
  <si>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</si>
  <si>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</si>
  <si>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</si>
  <si>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</si>
  <si>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</si>
  <si>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</si>
  <si>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</si>
  <si>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</si>
  <si>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</si>
  <si>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</si>
  <si>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</si>
  <si>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</si>
  <si>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</si>
  <si>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</si>
  <si>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</si>
  <si>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</si>
  <si>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</si>
  <si>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</si>
  <si>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</si>
  <si>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</si>
  <si>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</si>
  <si>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</si>
  <si>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</si>
  <si>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</si>
  <si>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</si>
  <si>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</si>
  <si>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</si>
  <si>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</si>
  <si>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</si>
  <si>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</si>
  <si>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</si>
  <si>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</si>
  <si>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</si>
  <si>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</si>
  <si>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</si>
  <si>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</si>
  <si>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</si>
  <si>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</si>
  <si>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</si>
  <si>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</si>
  <si>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</si>
  <si>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</si>
  <si>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</si>
  <si>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</si>
  <si>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</si>
  <si>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</si>
  <si>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</si>
  <si>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</si>
  <si>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</si>
  <si>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</si>
  <si>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</si>
  <si>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</si>
  <si>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</si>
  <si>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</si>
  <si>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</si>
  <si>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</si>
  <si>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</si>
  <si>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</si>
  <si>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</si>
  <si>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</si>
  <si>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三条地域水道用水供給企業団</t>
  </si>
  <si>
    <t>法適用</t>
  </si>
  <si>
    <t>水道事業</t>
  </si>
  <si>
    <t>用水供給事業</t>
  </si>
  <si>
    <t>B</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</si>
  <si>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</si>
  <si>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</si>
  <si>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</si>
  <si>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</si>
  <si>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</si>
  <si>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</si>
  <si>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</si>
  <si>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</si>
  <si>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</si>
  <si>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</si>
  <si>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</si>
  <si>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</si>
  <si>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</si>
  <si>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構成団体の受水量申込が責任水量制となっていることにより給水収益は安定しています。これまでには、企業債償還額がピークに達して経営の厳しい時期もありましたが、維持管理経費の節減等を図りながら、現在は、継続して利益を確保しています。　　　　　　　　今後は、創設残事業及び既存施設の更新なども織り込んで平成30年度に策定した中期経営計画に基づき創設事業を完了に向けて着実に進展するとともに安定した経営の持続に努めます。</t>
    <rPh sb="0" eb="4">
      <t>コウセイダンタイ</t>
    </rPh>
    <rPh sb="5" eb="8">
      <t>ジュスイリョウ</t>
    </rPh>
    <rPh sb="8" eb="10">
      <t>モウシコ</t>
    </rPh>
    <rPh sb="11" eb="13">
      <t>セキニン</t>
    </rPh>
    <rPh sb="13" eb="16">
      <t>スイリョウセイ</t>
    </rPh>
    <rPh sb="27" eb="31">
      <t>キュウスイシュウエキ</t>
    </rPh>
    <rPh sb="32" eb="34">
      <t>アンテイ</t>
    </rPh>
    <rPh sb="47" eb="50">
      <t>キギョウサイ</t>
    </rPh>
    <rPh sb="50" eb="53">
      <t>ショウカンガク</t>
    </rPh>
    <rPh sb="58" eb="59">
      <t>タッ</t>
    </rPh>
    <rPh sb="61" eb="63">
      <t>ケイエイ</t>
    </rPh>
    <rPh sb="64" eb="65">
      <t>キビ</t>
    </rPh>
    <rPh sb="67" eb="69">
      <t>ジキ</t>
    </rPh>
    <phoneticPr fontId="4"/>
  </si>
  <si>
    <t>「①有形固定資産減価償却率」「②管路経年化率」「③管路更新率」…導、送水管路について、供用開始から29年経過していますが、耐用年数を超過した管路は無いため、当面は更新の必要性は低い状況にあります。又、経年劣化した電気、機械設備等については、計画的に更新を行っています。</t>
    <rPh sb="2" eb="8">
      <t>ユウケイコテイシサン</t>
    </rPh>
    <rPh sb="8" eb="10">
      <t>ゲンカ</t>
    </rPh>
    <rPh sb="10" eb="11">
      <t>ショウ</t>
    </rPh>
    <rPh sb="11" eb="12">
      <t>キャク</t>
    </rPh>
    <rPh sb="12" eb="13">
      <t>リツ</t>
    </rPh>
    <rPh sb="16" eb="22">
      <t>カンロケイネンカリツ</t>
    </rPh>
    <rPh sb="25" eb="30">
      <t>カンロコウシンリツ</t>
    </rPh>
    <rPh sb="32" eb="33">
      <t>ドウ</t>
    </rPh>
    <rPh sb="34" eb="38">
      <t>ソウスイカンロ</t>
    </rPh>
    <rPh sb="43" eb="47">
      <t>キョウヨウカイシ</t>
    </rPh>
    <rPh sb="51" eb="54">
      <t>ネンケイカ</t>
    </rPh>
    <rPh sb="61" eb="65">
      <t>タイヨウネンスウ</t>
    </rPh>
    <rPh sb="66" eb="68">
      <t>チョウカ</t>
    </rPh>
    <rPh sb="70" eb="72">
      <t>カンロ</t>
    </rPh>
    <rPh sb="73" eb="74">
      <t>ナ</t>
    </rPh>
    <rPh sb="78" eb="80">
      <t>トウメン</t>
    </rPh>
    <rPh sb="81" eb="83">
      <t>コウシン</t>
    </rPh>
    <rPh sb="84" eb="87">
      <t>ヒツヨウセイ</t>
    </rPh>
    <rPh sb="88" eb="89">
      <t>ヒク</t>
    </rPh>
    <rPh sb="90" eb="92">
      <t>ジョウキョウ</t>
    </rPh>
    <rPh sb="98" eb="99">
      <t>マタ</t>
    </rPh>
    <rPh sb="100" eb="104">
      <t>ケイネンレッカ</t>
    </rPh>
    <rPh sb="106" eb="108">
      <t>デンキ</t>
    </rPh>
    <rPh sb="109" eb="113">
      <t>キカイセツビ</t>
    </rPh>
    <rPh sb="113" eb="114">
      <t>トウ</t>
    </rPh>
    <rPh sb="120" eb="123">
      <t>ケイカクテキ</t>
    </rPh>
    <rPh sb="124" eb="126">
      <t>コウシン</t>
    </rPh>
    <rPh sb="127" eb="128">
      <t>オコナ</t>
    </rPh>
    <phoneticPr fontId="4"/>
  </si>
  <si>
    <t>「①経常収支比率」…100%以上で推移し、収益が費用を上回っています。　　　　　　　　　　　　　 「②累積欠損金比率」…累積欠損金はありません。　　　　　　　　　　　　　　　　　　　「③流動比率」…企業債元利償還金が逓減しているので流動比率は改善し上昇傾向にあります。　　　　　　　　　　　　　　　　「④企業債残高対給水収益比率」…企業債発行額に比べ企業債償還額が上回っているため、企業債残高が徐々に減少し、④は減少傾向にありますが、令和５年度が閏年だったことにより、給水収益が１日減となったため、若干上回りました。　　　　　 　「⑤料金回収率」…100%以上を維持し、給水に係る費用を給水収益で賄えています。　　　　　　 　　「⑥給水原価」…類似団体平均を下回っています。　　　　　　　　　　　　　　　　　　　　「⑦施設利用率」…類似団体平均を上回って推移しており、効率性を確保しています。　　　   　　　「⑧有収率」…責任水量制であり、継続して100%となっています。</t>
    <rPh sb="217" eb="219">
      <t>レイワ</t>
    </rPh>
    <rPh sb="220" eb="222">
      <t>ネンド</t>
    </rPh>
    <rPh sb="223" eb="225">
      <t>ウルウドシ</t>
    </rPh>
    <rPh sb="234" eb="238">
      <t>キュウスイシュウエキ</t>
    </rPh>
    <rPh sb="240" eb="242">
      <t>ニチゲン</t>
    </rPh>
    <rPh sb="249" eb="251">
      <t>ジャッカン</t>
    </rPh>
    <rPh sb="251" eb="253">
      <t>ウワマワ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</si>
</sst>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DE5-4054-886A-11B590EA943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0.32</c:v>
                </c:pt>
                <c:pt idx="1">
                  <c:v>0.28000000000000003</c:v>
                </c:pt>
                <c:pt idx="2">
                  <c:v>0.4</c:v>
                </c:pt>
                <c:pt idx="3">
                  <c:v>0.27</c:v>
                </c:pt>
                <c:pt idx="4">
                  <c:v>0.34</c:v>
                </c:pt>
              </c:numCache>
            </c:numRef>
          </c:val>
          <c:smooth val="0"/>
          <c:extLst>
            <c:ext xmlns:c16="http://schemas.microsoft.com/office/drawing/2014/chart" uri="{C3380CC4-5D6E-409C-BE32-E72D297353CC}">
              <c16:uniqueId val="{00000001-9DE5-4054-886A-11B590EA943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97.36</c:v>
                </c:pt>
                <c:pt idx="1">
                  <c:v>97.25</c:v>
                </c:pt>
                <c:pt idx="2">
                  <c:v>96.64</c:v>
                </c:pt>
                <c:pt idx="3">
                  <c:v>97.18</c:v>
                </c:pt>
                <c:pt idx="4">
                  <c:v>97.09</c:v>
                </c:pt>
              </c:numCache>
            </c:numRef>
          </c:val>
          <c:extLst>
            <c:ext xmlns:c16="http://schemas.microsoft.com/office/drawing/2014/chart" uri="{C3380CC4-5D6E-409C-BE32-E72D297353CC}">
              <c16:uniqueId val="{00000000-DCFC-46B3-894F-4DAF5097B80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62.26</c:v>
                </c:pt>
                <c:pt idx="1">
                  <c:v>62.22</c:v>
                </c:pt>
                <c:pt idx="2">
                  <c:v>61.45</c:v>
                </c:pt>
                <c:pt idx="3">
                  <c:v>61.63</c:v>
                </c:pt>
                <c:pt idx="4">
                  <c:v>61.54</c:v>
                </c:pt>
              </c:numCache>
            </c:numRef>
          </c:val>
          <c:smooth val="0"/>
          <c:extLst>
            <c:ext xmlns:c16="http://schemas.microsoft.com/office/drawing/2014/chart" uri="{C3380CC4-5D6E-409C-BE32-E72D297353CC}">
              <c16:uniqueId val="{00000001-DCFC-46B3-894F-4DAF5097B80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7D91-4E55-BEEE-292A5873931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100.16</c:v>
                </c:pt>
                <c:pt idx="1">
                  <c:v>100.28</c:v>
                </c:pt>
                <c:pt idx="2">
                  <c:v>100.29</c:v>
                </c:pt>
                <c:pt idx="3">
                  <c:v>100.36</c:v>
                </c:pt>
                <c:pt idx="4">
                  <c:v>100.31</c:v>
                </c:pt>
              </c:numCache>
            </c:numRef>
          </c:val>
          <c:smooth val="0"/>
          <c:extLst>
            <c:ext xmlns:c16="http://schemas.microsoft.com/office/drawing/2014/chart" uri="{C3380CC4-5D6E-409C-BE32-E72D297353CC}">
              <c16:uniqueId val="{00000001-7D91-4E55-BEEE-292A5873931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145.59</c:v>
                </c:pt>
                <c:pt idx="1">
                  <c:v>143.08000000000001</c:v>
                </c:pt>
                <c:pt idx="2">
                  <c:v>140.87</c:v>
                </c:pt>
                <c:pt idx="3">
                  <c:v>141.68</c:v>
                </c:pt>
                <c:pt idx="4">
                  <c:v>140.13999999999999</c:v>
                </c:pt>
              </c:numCache>
            </c:numRef>
          </c:val>
          <c:extLst>
            <c:ext xmlns:c16="http://schemas.microsoft.com/office/drawing/2014/chart" uri="{C3380CC4-5D6E-409C-BE32-E72D297353CC}">
              <c16:uniqueId val="{00000000-7C95-464F-8F55-EC6FFB55FD1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111.13</c:v>
                </c:pt>
                <c:pt idx="1">
                  <c:v>112.49</c:v>
                </c:pt>
                <c:pt idx="2">
                  <c:v>107.33</c:v>
                </c:pt>
                <c:pt idx="3">
                  <c:v>108.93</c:v>
                </c:pt>
                <c:pt idx="4">
                  <c:v>107.62</c:v>
                </c:pt>
              </c:numCache>
            </c:numRef>
          </c:val>
          <c:smooth val="0"/>
          <c:extLst>
            <c:ext xmlns:c16="http://schemas.microsoft.com/office/drawing/2014/chart" uri="{C3380CC4-5D6E-409C-BE32-E72D297353CC}">
              <c16:uniqueId val="{00000001-7C95-464F-8F55-EC6FFB55FD1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54.2</c:v>
                </c:pt>
                <c:pt idx="1">
                  <c:v>55.51</c:v>
                </c:pt>
                <c:pt idx="2">
                  <c:v>57.22</c:v>
                </c:pt>
                <c:pt idx="3">
                  <c:v>59.02</c:v>
                </c:pt>
                <c:pt idx="4">
                  <c:v>60.81</c:v>
                </c:pt>
              </c:numCache>
            </c:numRef>
          </c:val>
          <c:extLst>
            <c:ext xmlns:c16="http://schemas.microsoft.com/office/drawing/2014/chart" uri="{C3380CC4-5D6E-409C-BE32-E72D297353CC}">
              <c16:uniqueId val="{00000000-B86B-4143-BD40-B6C50A9F968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57.5</c:v>
                </c:pt>
                <c:pt idx="1">
                  <c:v>58.52</c:v>
                </c:pt>
                <c:pt idx="2">
                  <c:v>59.51</c:v>
                </c:pt>
                <c:pt idx="3">
                  <c:v>60.24</c:v>
                </c:pt>
                <c:pt idx="4">
                  <c:v>60.8</c:v>
                </c:pt>
              </c:numCache>
            </c:numRef>
          </c:val>
          <c:smooth val="0"/>
          <c:extLst>
            <c:ext xmlns:c16="http://schemas.microsoft.com/office/drawing/2014/chart" uri="{C3380CC4-5D6E-409C-BE32-E72D297353CC}">
              <c16:uniqueId val="{00000001-B86B-4143-BD40-B6C50A9F968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B8A-4D43-9059-4C98B92C436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30.3</c:v>
                </c:pt>
                <c:pt idx="1">
                  <c:v>31.74</c:v>
                </c:pt>
                <c:pt idx="2">
                  <c:v>32.380000000000003</c:v>
                </c:pt>
                <c:pt idx="3">
                  <c:v>34.479999999999997</c:v>
                </c:pt>
                <c:pt idx="4">
                  <c:v>38.24</c:v>
                </c:pt>
              </c:numCache>
            </c:numRef>
          </c:val>
          <c:smooth val="0"/>
          <c:extLst>
            <c:ext xmlns:c16="http://schemas.microsoft.com/office/drawing/2014/chart" uri="{C3380CC4-5D6E-409C-BE32-E72D297353CC}">
              <c16:uniqueId val="{00000001-8B8A-4D43-9059-4C98B92C436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0CF-46A6-A56D-F993116DE9B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12.29</c:v>
                </c:pt>
                <c:pt idx="1">
                  <c:v>8.77</c:v>
                </c:pt>
                <c:pt idx="2">
                  <c:v>8.81</c:v>
                </c:pt>
                <c:pt idx="3">
                  <c:v>8.48</c:v>
                </c:pt>
                <c:pt idx="4">
                  <c:v>11</c:v>
                </c:pt>
              </c:numCache>
            </c:numRef>
          </c:val>
          <c:smooth val="0"/>
          <c:extLst>
            <c:ext xmlns:c16="http://schemas.microsoft.com/office/drawing/2014/chart" uri="{C3380CC4-5D6E-409C-BE32-E72D297353CC}">
              <c16:uniqueId val="{00000001-00CF-46A6-A56D-F993116DE9B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48.76</c:v>
                </c:pt>
                <c:pt idx="1">
                  <c:v>53.16</c:v>
                </c:pt>
                <c:pt idx="2">
                  <c:v>66.86</c:v>
                </c:pt>
                <c:pt idx="3">
                  <c:v>84.53</c:v>
                </c:pt>
                <c:pt idx="4">
                  <c:v>95.51</c:v>
                </c:pt>
              </c:numCache>
            </c:numRef>
          </c:val>
          <c:extLst>
            <c:ext xmlns:c16="http://schemas.microsoft.com/office/drawing/2014/chart" uri="{C3380CC4-5D6E-409C-BE32-E72D297353CC}">
              <c16:uniqueId val="{00000000-41EE-4F7D-B77B-6A77BC31A8F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284.45</c:v>
                </c:pt>
                <c:pt idx="1">
                  <c:v>309.23</c:v>
                </c:pt>
                <c:pt idx="2">
                  <c:v>313.43</c:v>
                </c:pt>
                <c:pt idx="3">
                  <c:v>303.10000000000002</c:v>
                </c:pt>
                <c:pt idx="4">
                  <c:v>318.89999999999998</c:v>
                </c:pt>
              </c:numCache>
            </c:numRef>
          </c:val>
          <c:smooth val="0"/>
          <c:extLst>
            <c:ext xmlns:c16="http://schemas.microsoft.com/office/drawing/2014/chart" uri="{C3380CC4-5D6E-409C-BE32-E72D297353CC}">
              <c16:uniqueId val="{00000001-41EE-4F7D-B77B-6A77BC31A8F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1670.27</c:v>
                </c:pt>
                <c:pt idx="1">
                  <c:v>1648.85</c:v>
                </c:pt>
                <c:pt idx="2">
                  <c:v>1627.49</c:v>
                </c:pt>
                <c:pt idx="3">
                  <c:v>1617.48</c:v>
                </c:pt>
                <c:pt idx="4">
                  <c:v>1621.21</c:v>
                </c:pt>
              </c:numCache>
            </c:numRef>
          </c:val>
          <c:extLst>
            <c:ext xmlns:c16="http://schemas.microsoft.com/office/drawing/2014/chart" uri="{C3380CC4-5D6E-409C-BE32-E72D297353CC}">
              <c16:uniqueId val="{00000000-F938-42ED-A96F-FDAF0661DA5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260.95999999999998</c:v>
                </c:pt>
                <c:pt idx="1">
                  <c:v>240.07</c:v>
                </c:pt>
                <c:pt idx="2">
                  <c:v>224.81</c:v>
                </c:pt>
                <c:pt idx="3">
                  <c:v>210.83</c:v>
                </c:pt>
                <c:pt idx="4">
                  <c:v>204.34</c:v>
                </c:pt>
              </c:numCache>
            </c:numRef>
          </c:val>
          <c:smooth val="0"/>
          <c:extLst>
            <c:ext xmlns:c16="http://schemas.microsoft.com/office/drawing/2014/chart" uri="{C3380CC4-5D6E-409C-BE32-E72D297353CC}">
              <c16:uniqueId val="{00000001-F938-42ED-A96F-FDAF0661DA5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152.4</c:v>
                </c:pt>
                <c:pt idx="1">
                  <c:v>151.68</c:v>
                </c:pt>
                <c:pt idx="2">
                  <c:v>148.93</c:v>
                </c:pt>
                <c:pt idx="3">
                  <c:v>149.97999999999999</c:v>
                </c:pt>
                <c:pt idx="4">
                  <c:v>147.72</c:v>
                </c:pt>
              </c:numCache>
            </c:numRef>
          </c:val>
          <c:extLst>
            <c:ext xmlns:c16="http://schemas.microsoft.com/office/drawing/2014/chart" uri="{C3380CC4-5D6E-409C-BE32-E72D297353CC}">
              <c16:uniqueId val="{00000000-BE06-4B41-95F9-15EF5B57282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110.77</c:v>
                </c:pt>
                <c:pt idx="1">
                  <c:v>112.35</c:v>
                </c:pt>
                <c:pt idx="2">
                  <c:v>106.47</c:v>
                </c:pt>
                <c:pt idx="3">
                  <c:v>107.7</c:v>
                </c:pt>
                <c:pt idx="4">
                  <c:v>106.29</c:v>
                </c:pt>
              </c:numCache>
            </c:numRef>
          </c:val>
          <c:smooth val="0"/>
          <c:extLst>
            <c:ext xmlns:c16="http://schemas.microsoft.com/office/drawing/2014/chart" uri="{C3380CC4-5D6E-409C-BE32-E72D297353CC}">
              <c16:uniqueId val="{00000001-BE06-4B41-95F9-15EF5B57282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60.04</c:v>
                </c:pt>
                <c:pt idx="1">
                  <c:v>60.36</c:v>
                </c:pt>
                <c:pt idx="2">
                  <c:v>61.86</c:v>
                </c:pt>
                <c:pt idx="3">
                  <c:v>61.09</c:v>
                </c:pt>
                <c:pt idx="4">
                  <c:v>62.08</c:v>
                </c:pt>
              </c:numCache>
            </c:numRef>
          </c:val>
          <c:extLst>
            <c:ext xmlns:c16="http://schemas.microsoft.com/office/drawing/2014/chart" uri="{C3380CC4-5D6E-409C-BE32-E72D297353CC}">
              <c16:uniqueId val="{00000000-7BBA-4BEF-978F-22266CA6644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73.180000000000007</c:v>
                </c:pt>
                <c:pt idx="1">
                  <c:v>73.05</c:v>
                </c:pt>
                <c:pt idx="2">
                  <c:v>77.53</c:v>
                </c:pt>
                <c:pt idx="3">
                  <c:v>76.25</c:v>
                </c:pt>
                <c:pt idx="4">
                  <c:v>77.75</c:v>
                </c:pt>
              </c:numCache>
            </c:numRef>
          </c:val>
          <c:smooth val="0"/>
          <c:extLst>
            <c:ext xmlns:c16="http://schemas.microsoft.com/office/drawing/2014/chart" uri="{C3380CC4-5D6E-409C-BE32-E72D297353CC}">
              <c16:uniqueId val="{00000001-7BBA-4BEF-978F-22266CA6644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【318.90】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【60.80】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【38.24】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4"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新潟県　三条地域水道用水供給企業団</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用水供給事業</v>
      </c>
      <c r="Q8" s="43"/>
      <c r="R8" s="43"/>
      <c r="S8" s="43"/>
      <c r="T8" s="43"/>
      <c r="U8" s="43"/>
      <c r="V8" s="43"/>
      <c r="W8" s="43" t="str">
        <f>データ!$L$6</f>
        <v>B</v>
      </c>
      <c r="X8" s="43"/>
      <c r="Y8" s="43"/>
      <c r="Z8" s="43"/>
      <c r="AA8" s="43"/>
      <c r="AB8" s="43"/>
      <c r="AC8" s="43"/>
      <c r="AD8" s="43" t="str">
        <f>データ!$M$6</f>
        <v>その他</v>
      </c>
      <c r="AE8" s="43"/>
      <c r="AF8" s="43"/>
      <c r="AG8" s="43"/>
      <c r="AH8" s="43"/>
      <c r="AI8" s="43"/>
      <c r="AJ8" s="43"/>
      <c r="AK8" s="2"/>
      <c r="AL8" s="44" t="str">
        <f>データ!$R$6</f>
        <v>-</v>
      </c>
      <c r="AM8" s="44"/>
      <c r="AN8" s="44"/>
      <c r="AO8" s="44"/>
      <c r="AP8" s="44"/>
      <c r="AQ8" s="44"/>
      <c r="AR8" s="44"/>
      <c r="AS8" s="44"/>
      <c r="AT8" s="45" t="str">
        <f>データ!$S$6</f>
        <v>-</v>
      </c>
      <c r="AU8" s="46"/>
      <c r="AV8" s="46"/>
      <c r="AW8" s="46"/>
      <c r="AX8" s="46"/>
      <c r="AY8" s="46"/>
      <c r="AZ8" s="46"/>
      <c r="BA8" s="46"/>
      <c r="BB8" s="47" t="str">
        <f>データ!$T$6</f>
        <v>-</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56.59</v>
      </c>
      <c r="J10" s="46"/>
      <c r="K10" s="46"/>
      <c r="L10" s="46"/>
      <c r="M10" s="46"/>
      <c r="N10" s="46"/>
      <c r="O10" s="80"/>
      <c r="P10" s="47">
        <f>データ!$P$6</f>
        <v>99.83</v>
      </c>
      <c r="Q10" s="47"/>
      <c r="R10" s="47"/>
      <c r="S10" s="47"/>
      <c r="T10" s="47"/>
      <c r="U10" s="47"/>
      <c r="V10" s="47"/>
      <c r="W10" s="44">
        <f>データ!$Q$6</f>
        <v>0</v>
      </c>
      <c r="X10" s="44"/>
      <c r="Y10" s="44"/>
      <c r="Z10" s="44"/>
      <c r="AA10" s="44"/>
      <c r="AB10" s="44"/>
      <c r="AC10" s="44"/>
      <c r="AD10" s="2"/>
      <c r="AE10" s="2"/>
      <c r="AF10" s="2"/>
      <c r="AG10" s="2"/>
      <c r="AH10" s="2"/>
      <c r="AI10" s="2"/>
      <c r="AJ10" s="2"/>
      <c r="AK10" s="2"/>
      <c r="AL10" s="44">
        <f>データ!$U$6</f>
        <v>124805</v>
      </c>
      <c r="AM10" s="44"/>
      <c r="AN10" s="44"/>
      <c r="AO10" s="44"/>
      <c r="AP10" s="44"/>
      <c r="AQ10" s="44"/>
      <c r="AR10" s="44"/>
      <c r="AS10" s="44"/>
      <c r="AT10" s="45">
        <f>データ!$V$6</f>
        <v>211.96</v>
      </c>
      <c r="AU10" s="46"/>
      <c r="AV10" s="46"/>
      <c r="AW10" s="46"/>
      <c r="AX10" s="46"/>
      <c r="AY10" s="46"/>
      <c r="AZ10" s="46"/>
      <c r="BA10" s="46"/>
      <c r="BB10" s="47">
        <f>データ!$W$6</f>
        <v>588.80999999999995</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113</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112</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【107.62】</v>
      </c>
      <c r="F85" s="13" t="str">
        <f>データ!AS6</f>
        <v>【11.00】</v>
      </c>
      <c r="G85" s="13" t="str">
        <f>データ!BD6</f>
        <v>【318.90】</v>
      </c>
      <c r="H85" s="13" t="str">
        <f>データ!BO6</f>
        <v>【204.34】</v>
      </c>
      <c r="I85" s="13" t="str">
        <f>データ!BZ6</f>
        <v>【106.29】</v>
      </c>
      <c r="J85" s="13" t="str">
        <f>データ!CK6</f>
        <v>【77.75】</v>
      </c>
      <c r="K85" s="13" t="str">
        <f>データ!CV6</f>
        <v>【61.54】</v>
      </c>
      <c r="L85" s="13" t="str">
        <f>データ!DG6</f>
        <v>【100.31】</v>
      </c>
      <c r="M85" s="13" t="str">
        <f>データ!DR6</f>
        <v>【60.80】</v>
      </c>
      <c r="N85" s="13" t="str">
        <f>データ!EC6</f>
        <v>【38.24】</v>
      </c>
      <c r="O85" s="13" t="str">
        <f>データ!EN6</f>
        <v>【0.34】</v>
      </c>
    </row>
  </sheetData>
  <sheetProtection algorithmName="SHA-512" hashValue="OUZ34xDnnFGyoQH1W/FtFLr8bqILnS9KsZVqoLDQM+5Vv5vnmakYo+UzBm8sVaq2L49DrqWDiab2rIngeARStQ==" saltValue="VcS+1U5RRxV5Z2xKpiFKi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159352</v>
      </c>
      <c r="D6" s="20">
        <f t="shared" si="3"/>
        <v>46</v>
      </c>
      <c r="E6" s="20">
        <f t="shared" si="3"/>
        <v>1</v>
      </c>
      <c r="F6" s="20">
        <f t="shared" si="3"/>
        <v>0</v>
      </c>
      <c r="G6" s="20">
        <f t="shared" si="3"/>
        <v>2</v>
      </c>
      <c r="H6" s="20" t="str">
        <f t="shared" si="3"/>
        <v>新潟県　三条地域水道用水供給企業団</v>
      </c>
      <c r="I6" s="20" t="str">
        <f t="shared" si="3"/>
        <v>法適用</v>
      </c>
      <c r="J6" s="20" t="str">
        <f t="shared" si="3"/>
        <v>水道事業</v>
      </c>
      <c r="K6" s="20" t="str">
        <f t="shared" si="3"/>
        <v>用水供給事業</v>
      </c>
      <c r="L6" s="20" t="str">
        <f t="shared" si="3"/>
        <v>B</v>
      </c>
      <c r="M6" s="20" t="str">
        <f t="shared" si="3"/>
        <v>その他</v>
      </c>
      <c r="N6" s="21" t="str">
        <f t="shared" si="3"/>
        <v>-</v>
      </c>
      <c r="O6" s="21">
        <f t="shared" si="3"/>
        <v>56.59</v>
      </c>
      <c r="P6" s="21">
        <f t="shared" si="3"/>
        <v>99.83</v>
      </c>
      <c r="Q6" s="21">
        <f t="shared" si="3"/>
        <v>0</v>
      </c>
      <c r="R6" s="21" t="str">
        <f t="shared" si="3"/>
        <v>-</v>
      </c>
      <c r="S6" s="21" t="str">
        <f t="shared" si="3"/>
        <v>-</v>
      </c>
      <c r="T6" s="21" t="str">
        <f t="shared" si="3"/>
        <v>-</v>
      </c>
      <c r="U6" s="21">
        <f t="shared" si="3"/>
        <v>124805</v>
      </c>
      <c r="V6" s="21">
        <f t="shared" si="3"/>
        <v>211.96</v>
      </c>
      <c r="W6" s="21">
        <f t="shared" si="3"/>
        <v>588.80999999999995</v>
      </c>
      <c r="X6" s="22">
        <f>IF(X7="",NA(),X7)</f>
        <v>145.59</v>
      </c>
      <c r="Y6" s="22">
        <f t="shared" ref="Y6:AG6" si="4">IF(Y7="",NA(),Y7)</f>
        <v>143.08000000000001</v>
      </c>
      <c r="Z6" s="22">
        <f t="shared" si="4"/>
        <v>140.87</v>
      </c>
      <c r="AA6" s="22">
        <f t="shared" si="4"/>
        <v>141.68</v>
      </c>
      <c r="AB6" s="22">
        <f t="shared" si="4"/>
        <v>140.13999999999999</v>
      </c>
      <c r="AC6" s="22">
        <f t="shared" si="4"/>
        <v>111.13</v>
      </c>
      <c r="AD6" s="22">
        <f t="shared" si="4"/>
        <v>112.49</v>
      </c>
      <c r="AE6" s="22">
        <f t="shared" si="4"/>
        <v>107.33</v>
      </c>
      <c r="AF6" s="22">
        <f t="shared" si="4"/>
        <v>108.93</v>
      </c>
      <c r="AG6" s="22">
        <f t="shared" si="4"/>
        <v>107.62</v>
      </c>
      <c r="AH6" s="21" t="str">
        <f>IF(AH7="","",IF(AH7="-","【-】","【"&amp;SUBSTITUTE(TEXT(AH7,"#,##0.00"),"-","△")&amp;"】"))</f>
        <v>【107.62】</v>
      </c>
      <c r="AI6" s="21">
        <f>IF(AI7="",NA(),AI7)</f>
        <v>0</v>
      </c>
      <c r="AJ6" s="21">
        <f t="shared" ref="AJ6:AR6" si="5">IF(AJ7="",NA(),AJ7)</f>
        <v>0</v>
      </c>
      <c r="AK6" s="21">
        <f t="shared" si="5"/>
        <v>0</v>
      </c>
      <c r="AL6" s="21">
        <f t="shared" si="5"/>
        <v>0</v>
      </c>
      <c r="AM6" s="21">
        <f t="shared" si="5"/>
        <v>0</v>
      </c>
      <c r="AN6" s="22">
        <f t="shared" si="5"/>
        <v>12.29</v>
      </c>
      <c r="AO6" s="22">
        <f t="shared" si="5"/>
        <v>8.77</v>
      </c>
      <c r="AP6" s="22">
        <f t="shared" si="5"/>
        <v>8.81</v>
      </c>
      <c r="AQ6" s="22">
        <f t="shared" si="5"/>
        <v>8.48</v>
      </c>
      <c r="AR6" s="22">
        <f t="shared" si="5"/>
        <v>11</v>
      </c>
      <c r="AS6" s="21" t="str">
        <f>IF(AS7="","",IF(AS7="-","【-】","【"&amp;SUBSTITUTE(TEXT(AS7,"#,##0.00"),"-","△")&amp;"】"))</f>
        <v>【11.00】</v>
      </c>
      <c r="AT6" s="22">
        <f>IF(AT7="",NA(),AT7)</f>
        <v>48.76</v>
      </c>
      <c r="AU6" s="22">
        <f t="shared" ref="AU6:BC6" si="6">IF(AU7="",NA(),AU7)</f>
        <v>53.16</v>
      </c>
      <c r="AV6" s="22">
        <f t="shared" si="6"/>
        <v>66.86</v>
      </c>
      <c r="AW6" s="22">
        <f t="shared" si="6"/>
        <v>84.53</v>
      </c>
      <c r="AX6" s="22">
        <f t="shared" si="6"/>
        <v>95.51</v>
      </c>
      <c r="AY6" s="22">
        <f t="shared" si="6"/>
        <v>284.45</v>
      </c>
      <c r="AZ6" s="22">
        <f t="shared" si="6"/>
        <v>309.23</v>
      </c>
      <c r="BA6" s="22">
        <f t="shared" si="6"/>
        <v>313.43</v>
      </c>
      <c r="BB6" s="22">
        <f t="shared" si="6"/>
        <v>303.10000000000002</v>
      </c>
      <c r="BC6" s="22">
        <f t="shared" si="6"/>
        <v>318.89999999999998</v>
      </c>
      <c r="BD6" s="21" t="str">
        <f>IF(BD7="","",IF(BD7="-","【-】","【"&amp;SUBSTITUTE(TEXT(BD7,"#,##0.00"),"-","△")&amp;"】"))</f>
        <v>【318.90】</v>
      </c>
      <c r="BE6" s="22">
        <f>IF(BE7="",NA(),BE7)</f>
        <v>1670.27</v>
      </c>
      <c r="BF6" s="22">
        <f t="shared" ref="BF6:BN6" si="7">IF(BF7="",NA(),BF7)</f>
        <v>1648.85</v>
      </c>
      <c r="BG6" s="22">
        <f t="shared" si="7"/>
        <v>1627.49</v>
      </c>
      <c r="BH6" s="22">
        <f t="shared" si="7"/>
        <v>1617.48</v>
      </c>
      <c r="BI6" s="22">
        <f t="shared" si="7"/>
        <v>1621.21</v>
      </c>
      <c r="BJ6" s="22">
        <f t="shared" si="7"/>
        <v>260.95999999999998</v>
      </c>
      <c r="BK6" s="22">
        <f t="shared" si="7"/>
        <v>240.07</v>
      </c>
      <c r="BL6" s="22">
        <f t="shared" si="7"/>
        <v>224.81</v>
      </c>
      <c r="BM6" s="22">
        <f t="shared" si="7"/>
        <v>210.83</v>
      </c>
      <c r="BN6" s="22">
        <f t="shared" si="7"/>
        <v>204.34</v>
      </c>
      <c r="BO6" s="21" t="str">
        <f>IF(BO7="","",IF(BO7="-","【-】","【"&amp;SUBSTITUTE(TEXT(BO7,"#,##0.00"),"-","△")&amp;"】"))</f>
        <v>【204.34】</v>
      </c>
      <c r="BP6" s="22">
        <f>IF(BP7="",NA(),BP7)</f>
        <v>152.4</v>
      </c>
      <c r="BQ6" s="22">
        <f t="shared" ref="BQ6:BY6" si="8">IF(BQ7="",NA(),BQ7)</f>
        <v>151.68</v>
      </c>
      <c r="BR6" s="22">
        <f t="shared" si="8"/>
        <v>148.93</v>
      </c>
      <c r="BS6" s="22">
        <f t="shared" si="8"/>
        <v>149.97999999999999</v>
      </c>
      <c r="BT6" s="22">
        <f t="shared" si="8"/>
        <v>147.72</v>
      </c>
      <c r="BU6" s="22">
        <f t="shared" si="8"/>
        <v>110.77</v>
      </c>
      <c r="BV6" s="22">
        <f t="shared" si="8"/>
        <v>112.35</v>
      </c>
      <c r="BW6" s="22">
        <f t="shared" si="8"/>
        <v>106.47</v>
      </c>
      <c r="BX6" s="22">
        <f t="shared" si="8"/>
        <v>107.7</v>
      </c>
      <c r="BY6" s="22">
        <f t="shared" si="8"/>
        <v>106.29</v>
      </c>
      <c r="BZ6" s="21" t="str">
        <f>IF(BZ7="","",IF(BZ7="-","【-】","【"&amp;SUBSTITUTE(TEXT(BZ7,"#,##0.00"),"-","△")&amp;"】"))</f>
        <v>【106.29】</v>
      </c>
      <c r="CA6" s="22">
        <f>IF(CA7="",NA(),CA7)</f>
        <v>60.04</v>
      </c>
      <c r="CB6" s="22">
        <f t="shared" ref="CB6:CJ6" si="9">IF(CB7="",NA(),CB7)</f>
        <v>60.36</v>
      </c>
      <c r="CC6" s="22">
        <f t="shared" si="9"/>
        <v>61.86</v>
      </c>
      <c r="CD6" s="22">
        <f t="shared" si="9"/>
        <v>61.09</v>
      </c>
      <c r="CE6" s="22">
        <f t="shared" si="9"/>
        <v>62.08</v>
      </c>
      <c r="CF6" s="22">
        <f t="shared" si="9"/>
        <v>73.180000000000007</v>
      </c>
      <c r="CG6" s="22">
        <f t="shared" si="9"/>
        <v>73.05</v>
      </c>
      <c r="CH6" s="22">
        <f t="shared" si="9"/>
        <v>77.53</v>
      </c>
      <c r="CI6" s="22">
        <f t="shared" si="9"/>
        <v>76.25</v>
      </c>
      <c r="CJ6" s="22">
        <f t="shared" si="9"/>
        <v>77.75</v>
      </c>
      <c r="CK6" s="21" t="str">
        <f>IF(CK7="","",IF(CK7="-","【-】","【"&amp;SUBSTITUTE(TEXT(CK7,"#,##0.00"),"-","△")&amp;"】"))</f>
        <v>【77.75】</v>
      </c>
      <c r="CL6" s="22">
        <f>IF(CL7="",NA(),CL7)</f>
        <v>97.36</v>
      </c>
      <c r="CM6" s="22">
        <f t="shared" ref="CM6:CU6" si="10">IF(CM7="",NA(),CM7)</f>
        <v>97.25</v>
      </c>
      <c r="CN6" s="22">
        <f t="shared" si="10"/>
        <v>96.64</v>
      </c>
      <c r="CO6" s="22">
        <f t="shared" si="10"/>
        <v>97.18</v>
      </c>
      <c r="CP6" s="22">
        <f t="shared" si="10"/>
        <v>97.09</v>
      </c>
      <c r="CQ6" s="22">
        <f t="shared" si="10"/>
        <v>62.26</v>
      </c>
      <c r="CR6" s="22">
        <f t="shared" si="10"/>
        <v>62.22</v>
      </c>
      <c r="CS6" s="22">
        <f t="shared" si="10"/>
        <v>61.45</v>
      </c>
      <c r="CT6" s="22">
        <f t="shared" si="10"/>
        <v>61.63</v>
      </c>
      <c r="CU6" s="22">
        <f t="shared" si="10"/>
        <v>61.54</v>
      </c>
      <c r="CV6" s="21" t="str">
        <f>IF(CV7="","",IF(CV7="-","【-】","【"&amp;SUBSTITUTE(TEXT(CV7,"#,##0.00"),"-","△")&amp;"】"))</f>
        <v>【61.54】</v>
      </c>
      <c r="CW6" s="22">
        <f>IF(CW7="",NA(),CW7)</f>
        <v>100</v>
      </c>
      <c r="CX6" s="22">
        <f t="shared" ref="CX6:DF6" si="11">IF(CX7="",NA(),CX7)</f>
        <v>100</v>
      </c>
      <c r="CY6" s="22">
        <f t="shared" si="11"/>
        <v>100</v>
      </c>
      <c r="CZ6" s="22">
        <f t="shared" si="11"/>
        <v>100</v>
      </c>
      <c r="DA6" s="22">
        <f t="shared" si="11"/>
        <v>100</v>
      </c>
      <c r="DB6" s="22">
        <f t="shared" si="11"/>
        <v>100.16</v>
      </c>
      <c r="DC6" s="22">
        <f t="shared" si="11"/>
        <v>100.28</v>
      </c>
      <c r="DD6" s="22">
        <f t="shared" si="11"/>
        <v>100.29</v>
      </c>
      <c r="DE6" s="22">
        <f t="shared" si="11"/>
        <v>100.36</v>
      </c>
      <c r="DF6" s="22">
        <f t="shared" si="11"/>
        <v>100.31</v>
      </c>
      <c r="DG6" s="21" t="str">
        <f>IF(DG7="","",IF(DG7="-","【-】","【"&amp;SUBSTITUTE(TEXT(DG7,"#,##0.00"),"-","△")&amp;"】"))</f>
        <v>【100.31】</v>
      </c>
      <c r="DH6" s="22">
        <f>IF(DH7="",NA(),DH7)</f>
        <v>54.2</v>
      </c>
      <c r="DI6" s="22">
        <f t="shared" ref="DI6:DQ6" si="12">IF(DI7="",NA(),DI7)</f>
        <v>55.51</v>
      </c>
      <c r="DJ6" s="22">
        <f t="shared" si="12"/>
        <v>57.22</v>
      </c>
      <c r="DK6" s="22">
        <f t="shared" si="12"/>
        <v>59.02</v>
      </c>
      <c r="DL6" s="22">
        <f t="shared" si="12"/>
        <v>60.81</v>
      </c>
      <c r="DM6" s="22">
        <f t="shared" si="12"/>
        <v>57.5</v>
      </c>
      <c r="DN6" s="22">
        <f t="shared" si="12"/>
        <v>58.52</v>
      </c>
      <c r="DO6" s="22">
        <f t="shared" si="12"/>
        <v>59.51</v>
      </c>
      <c r="DP6" s="22">
        <f t="shared" si="12"/>
        <v>60.24</v>
      </c>
      <c r="DQ6" s="22">
        <f t="shared" si="12"/>
        <v>60.8</v>
      </c>
      <c r="DR6" s="21" t="str">
        <f>IF(DR7="","",IF(DR7="-","【-】","【"&amp;SUBSTITUTE(TEXT(DR7,"#,##0.00"),"-","△")&amp;"】"))</f>
        <v>【60.80】</v>
      </c>
      <c r="DS6" s="21">
        <f>IF(DS7="",NA(),DS7)</f>
        <v>0</v>
      </c>
      <c r="DT6" s="21">
        <f t="shared" ref="DT6:EB6" si="13">IF(DT7="",NA(),DT7)</f>
        <v>0</v>
      </c>
      <c r="DU6" s="21">
        <f t="shared" si="13"/>
        <v>0</v>
      </c>
      <c r="DV6" s="21">
        <f t="shared" si="13"/>
        <v>0</v>
      </c>
      <c r="DW6" s="21">
        <f t="shared" si="13"/>
        <v>0</v>
      </c>
      <c r="DX6" s="22">
        <f t="shared" si="13"/>
        <v>30.3</v>
      </c>
      <c r="DY6" s="22">
        <f t="shared" si="13"/>
        <v>31.74</v>
      </c>
      <c r="DZ6" s="22">
        <f t="shared" si="13"/>
        <v>32.380000000000003</v>
      </c>
      <c r="EA6" s="22">
        <f t="shared" si="13"/>
        <v>34.479999999999997</v>
      </c>
      <c r="EB6" s="22">
        <f t="shared" si="13"/>
        <v>38.24</v>
      </c>
      <c r="EC6" s="21" t="str">
        <f>IF(EC7="","",IF(EC7="-","【-】","【"&amp;SUBSTITUTE(TEXT(EC7,"#,##0.00"),"-","△")&amp;"】"))</f>
        <v>【38.24】</v>
      </c>
      <c r="ED6" s="21">
        <f>IF(ED7="",NA(),ED7)</f>
        <v>0</v>
      </c>
      <c r="EE6" s="21">
        <f t="shared" ref="EE6:EM6" si="14">IF(EE7="",NA(),EE7)</f>
        <v>0</v>
      </c>
      <c r="EF6" s="21">
        <f t="shared" si="14"/>
        <v>0</v>
      </c>
      <c r="EG6" s="21">
        <f t="shared" si="14"/>
        <v>0</v>
      </c>
      <c r="EH6" s="21">
        <f t="shared" si="14"/>
        <v>0</v>
      </c>
      <c r="EI6" s="22">
        <f t="shared" si="14"/>
        <v>0.32</v>
      </c>
      <c r="EJ6" s="22">
        <f t="shared" si="14"/>
        <v>0.28000000000000003</v>
      </c>
      <c r="EK6" s="22">
        <f t="shared" si="14"/>
        <v>0.4</v>
      </c>
      <c r="EL6" s="22">
        <f t="shared" si="14"/>
        <v>0.27</v>
      </c>
      <c r="EM6" s="22">
        <f t="shared" si="14"/>
        <v>0.34</v>
      </c>
      <c r="EN6" s="21" t="str">
        <f>IF(EN7="","",IF(EN7="-","【-】","【"&amp;SUBSTITUTE(TEXT(EN7,"#,##0.00"),"-","△")&amp;"】"))</f>
        <v>【0.34】</v>
      </c>
    </row>
    <row r="7" spans="1:144" s="23" customFormat="1" x14ac:dyDescent="0.15">
      <c r="A7" s="15"/>
      <c r="B7" s="24">
        <v>2024</v>
      </c>
      <c r="C7" s="24">
        <v>159352</v>
      </c>
      <c r="D7" s="24">
        <v>46</v>
      </c>
      <c r="E7" s="24">
        <v>1</v>
      </c>
      <c r="F7" s="24">
        <v>0</v>
      </c>
      <c r="G7" s="24">
        <v>2</v>
      </c>
      <c r="H7" s="24" t="s">
        <v>93</v>
      </c>
      <c r="I7" s="24" t="s">
        <v>94</v>
      </c>
      <c r="J7" s="24" t="s">
        <v>95</v>
      </c>
      <c r="K7" s="24" t="s">
        <v>96</v>
      </c>
      <c r="L7" s="24" t="s">
        <v>97</v>
      </c>
      <c r="M7" s="24" t="s">
        <v>98</v>
      </c>
      <c r="N7" s="25" t="s">
        <v>99</v>
      </c>
      <c r="O7" s="25">
        <v>56.59</v>
      </c>
      <c r="P7" s="25">
        <v>99.83</v>
      </c>
      <c r="Q7" s="25">
        <v>0</v>
      </c>
      <c r="R7" s="25" t="s">
        <v>99</v>
      </c>
      <c r="S7" s="25" t="s">
        <v>99</v>
      </c>
      <c r="T7" s="25" t="s">
        <v>99</v>
      </c>
      <c r="U7" s="25">
        <v>124805</v>
      </c>
      <c r="V7" s="25">
        <v>211.96</v>
      </c>
      <c r="W7" s="25">
        <v>588.80999999999995</v>
      </c>
      <c r="X7" s="25">
        <v>145.59</v>
      </c>
      <c r="Y7" s="25">
        <v>143.08000000000001</v>
      </c>
      <c r="Z7" s="25">
        <v>140.87</v>
      </c>
      <c r="AA7" s="25">
        <v>141.68</v>
      </c>
      <c r="AB7" s="25">
        <v>140.13999999999999</v>
      </c>
      <c r="AC7" s="25">
        <v>111.13</v>
      </c>
      <c r="AD7" s="25">
        <v>112.49</v>
      </c>
      <c r="AE7" s="25">
        <v>107.33</v>
      </c>
      <c r="AF7" s="25">
        <v>108.93</v>
      </c>
      <c r="AG7" s="25">
        <v>107.62</v>
      </c>
      <c r="AH7" s="25">
        <v>107.62</v>
      </c>
      <c r="AI7" s="25">
        <v>0</v>
      </c>
      <c r="AJ7" s="25">
        <v>0</v>
      </c>
      <c r="AK7" s="25">
        <v>0</v>
      </c>
      <c r="AL7" s="25">
        <v>0</v>
      </c>
      <c r="AM7" s="25">
        <v>0</v>
      </c>
      <c r="AN7" s="25">
        <v>12.29</v>
      </c>
      <c r="AO7" s="25">
        <v>8.77</v>
      </c>
      <c r="AP7" s="25">
        <v>8.81</v>
      </c>
      <c r="AQ7" s="25">
        <v>8.48</v>
      </c>
      <c r="AR7" s="25">
        <v>11</v>
      </c>
      <c r="AS7" s="25">
        <v>11</v>
      </c>
      <c r="AT7" s="25">
        <v>48.76</v>
      </c>
      <c r="AU7" s="25">
        <v>53.16</v>
      </c>
      <c r="AV7" s="25">
        <v>66.86</v>
      </c>
      <c r="AW7" s="25">
        <v>84.53</v>
      </c>
      <c r="AX7" s="25">
        <v>95.51</v>
      </c>
      <c r="AY7" s="25">
        <v>284.45</v>
      </c>
      <c r="AZ7" s="25">
        <v>309.23</v>
      </c>
      <c r="BA7" s="25">
        <v>313.43</v>
      </c>
      <c r="BB7" s="25">
        <v>303.10000000000002</v>
      </c>
      <c r="BC7" s="25">
        <v>318.89999999999998</v>
      </c>
      <c r="BD7" s="25">
        <v>318.89999999999998</v>
      </c>
      <c r="BE7" s="25">
        <v>1670.27</v>
      </c>
      <c r="BF7" s="25">
        <v>1648.85</v>
      </c>
      <c r="BG7" s="25">
        <v>1627.49</v>
      </c>
      <c r="BH7" s="25">
        <v>1617.48</v>
      </c>
      <c r="BI7" s="25">
        <v>1621.21</v>
      </c>
      <c r="BJ7" s="25">
        <v>260.95999999999998</v>
      </c>
      <c r="BK7" s="25">
        <v>240.07</v>
      </c>
      <c r="BL7" s="25">
        <v>224.81</v>
      </c>
      <c r="BM7" s="25">
        <v>210.83</v>
      </c>
      <c r="BN7" s="25">
        <v>204.34</v>
      </c>
      <c r="BO7" s="25">
        <v>204.34</v>
      </c>
      <c r="BP7" s="25">
        <v>152.4</v>
      </c>
      <c r="BQ7" s="25">
        <v>151.68</v>
      </c>
      <c r="BR7" s="25">
        <v>148.93</v>
      </c>
      <c r="BS7" s="25">
        <v>149.97999999999999</v>
      </c>
      <c r="BT7" s="25">
        <v>147.72</v>
      </c>
      <c r="BU7" s="25">
        <v>110.77</v>
      </c>
      <c r="BV7" s="25">
        <v>112.35</v>
      </c>
      <c r="BW7" s="25">
        <v>106.47</v>
      </c>
      <c r="BX7" s="25">
        <v>107.7</v>
      </c>
      <c r="BY7" s="25">
        <v>106.29</v>
      </c>
      <c r="BZ7" s="25">
        <v>106.29</v>
      </c>
      <c r="CA7" s="25">
        <v>60.04</v>
      </c>
      <c r="CB7" s="25">
        <v>60.36</v>
      </c>
      <c r="CC7" s="25">
        <v>61.86</v>
      </c>
      <c r="CD7" s="25">
        <v>61.09</v>
      </c>
      <c r="CE7" s="25">
        <v>62.08</v>
      </c>
      <c r="CF7" s="25">
        <v>73.180000000000007</v>
      </c>
      <c r="CG7" s="25">
        <v>73.05</v>
      </c>
      <c r="CH7" s="25">
        <v>77.53</v>
      </c>
      <c r="CI7" s="25">
        <v>76.25</v>
      </c>
      <c r="CJ7" s="25">
        <v>77.75</v>
      </c>
      <c r="CK7" s="25">
        <v>77.75</v>
      </c>
      <c r="CL7" s="25">
        <v>97.36</v>
      </c>
      <c r="CM7" s="25">
        <v>97.25</v>
      </c>
      <c r="CN7" s="25">
        <v>96.64</v>
      </c>
      <c r="CO7" s="25">
        <v>97.18</v>
      </c>
      <c r="CP7" s="25">
        <v>97.09</v>
      </c>
      <c r="CQ7" s="25">
        <v>62.26</v>
      </c>
      <c r="CR7" s="25">
        <v>62.22</v>
      </c>
      <c r="CS7" s="25">
        <v>61.45</v>
      </c>
      <c r="CT7" s="25">
        <v>61.63</v>
      </c>
      <c r="CU7" s="25">
        <v>61.54</v>
      </c>
      <c r="CV7" s="25">
        <v>61.54</v>
      </c>
      <c r="CW7" s="25">
        <v>100</v>
      </c>
      <c r="CX7" s="25">
        <v>100</v>
      </c>
      <c r="CY7" s="25">
        <v>100</v>
      </c>
      <c r="CZ7" s="25">
        <v>100</v>
      </c>
      <c r="DA7" s="25">
        <v>100</v>
      </c>
      <c r="DB7" s="25">
        <v>100.16</v>
      </c>
      <c r="DC7" s="25">
        <v>100.28</v>
      </c>
      <c r="DD7" s="25">
        <v>100.29</v>
      </c>
      <c r="DE7" s="25">
        <v>100.36</v>
      </c>
      <c r="DF7" s="25">
        <v>100.31</v>
      </c>
      <c r="DG7" s="25">
        <v>100.31</v>
      </c>
      <c r="DH7" s="25">
        <v>54.2</v>
      </c>
      <c r="DI7" s="25">
        <v>55.51</v>
      </c>
      <c r="DJ7" s="25">
        <v>57.22</v>
      </c>
      <c r="DK7" s="25">
        <v>59.02</v>
      </c>
      <c r="DL7" s="25">
        <v>60.81</v>
      </c>
      <c r="DM7" s="25">
        <v>57.5</v>
      </c>
      <c r="DN7" s="25">
        <v>58.52</v>
      </c>
      <c r="DO7" s="25">
        <v>59.51</v>
      </c>
      <c r="DP7" s="25">
        <v>60.24</v>
      </c>
      <c r="DQ7" s="25">
        <v>60.8</v>
      </c>
      <c r="DR7" s="25">
        <v>60.8</v>
      </c>
      <c r="DS7" s="25">
        <v>0</v>
      </c>
      <c r="DT7" s="25">
        <v>0</v>
      </c>
      <c r="DU7" s="25">
        <v>0</v>
      </c>
      <c r="DV7" s="25">
        <v>0</v>
      </c>
      <c r="DW7" s="25">
        <v>0</v>
      </c>
      <c r="DX7" s="25">
        <v>30.3</v>
      </c>
      <c r="DY7" s="25">
        <v>31.74</v>
      </c>
      <c r="DZ7" s="25">
        <v>32.380000000000003</v>
      </c>
      <c r="EA7" s="25">
        <v>34.479999999999997</v>
      </c>
      <c r="EB7" s="25">
        <v>38.24</v>
      </c>
      <c r="EC7" s="25">
        <v>38.24</v>
      </c>
      <c r="ED7" s="25">
        <v>0</v>
      </c>
      <c r="EE7" s="25">
        <v>0</v>
      </c>
      <c r="EF7" s="25">
        <v>0</v>
      </c>
      <c r="EG7" s="25">
        <v>0</v>
      </c>
      <c r="EH7" s="25">
        <v>0</v>
      </c>
      <c r="EI7" s="25">
        <v>0.32</v>
      </c>
      <c r="EJ7" s="25">
        <v>0.28000000000000003</v>
      </c>
      <c r="EK7" s="25">
        <v>0.4</v>
      </c>
      <c r="EL7" s="25">
        <v>0.27</v>
      </c>
      <c r="EM7" s="25">
        <v>0.34</v>
      </c>
      <c r="EN7" s="25">
        <v>0.34</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