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y_カーボンゼロ推進室\22 エコ事業所\エコ事業所_R7\00_実施要綱・様式\様式\実績報告書\HP掲載\26年3月更新予定\"/>
    </mc:Choice>
  </mc:AlternateContent>
  <xr:revisionPtr revIDLastSave="0" documentId="13_ncr:1_{1E21EAB7-C680-4D7C-A767-F817F2639941}" xr6:coauthVersionLast="47" xr6:coauthVersionMax="47" xr10:uidLastSave="{00000000-0000-0000-0000-000000000000}"/>
  <bookViews>
    <workbookView xWindow="-98" yWindow="-98" windowWidth="20715" windowHeight="13155" xr2:uid="{A0293B9C-2E91-4343-8C76-DB9893919487}"/>
  </bookViews>
  <sheets>
    <sheet name="実績報告書" sheetId="17" r:id="rId1"/>
    <sheet name="別紙１-１" sheetId="22" r:id="rId2"/>
    <sheet name="別紙２（前年度実績）" sheetId="30" r:id="rId3"/>
    <sheet name="別紙２（取組年度実績）" sheetId="31" r:id="rId4"/>
    <sheet name="➡以降のシートは記載不要です" sheetId="32" r:id="rId5"/>
    <sheet name="記載不要" sheetId="26" r:id="rId6"/>
    <sheet name="記載不要【別表】業種一覧表" sheetId="19" r:id="rId7"/>
    <sheet name="【記載不要】集計用" sheetId="33" r:id="rId8"/>
  </sheets>
  <definedNames>
    <definedName name="_xlnm.Print_Area" localSheetId="0">実績報告書!$A$4:$P$64</definedName>
    <definedName name="_xlnm.Print_Area" localSheetId="1">'別紙１-１'!$A$3:$L$37</definedName>
    <definedName name="_xlnm.Print_Area" localSheetId="3">'別紙２（取組年度実績）'!$A$1:$AT$42</definedName>
    <definedName name="_xlnm.Print_Area" localSheetId="2">'別紙２（前年度実績）'!$A$1:$AT$42</definedName>
    <definedName name="市区町村ＣＤ" localSheetId="5">#REF!</definedName>
    <definedName name="市区町村ＣＤ" localSheetId="3">#REF!</definedName>
    <definedName name="市区町村ＣＤ" localSheetId="2">#REF!</definedName>
    <definedName name="市区町村ＣＤ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7" l="1"/>
  <c r="R31" i="17"/>
  <c r="AL4" i="33"/>
  <c r="AM4" i="33" l="1"/>
  <c r="AK4" i="33" l="1"/>
  <c r="AI4" i="33"/>
  <c r="AG4" i="33"/>
  <c r="Z4" i="33"/>
  <c r="FB4" i="33"/>
  <c r="FA4" i="33"/>
  <c r="EZ4" i="33"/>
  <c r="EY4" i="33"/>
  <c r="EX4" i="33"/>
  <c r="EW4" i="33"/>
  <c r="EV4" i="33"/>
  <c r="EU4" i="33"/>
  <c r="ET4" i="33"/>
  <c r="ES4" i="33"/>
  <c r="ER4" i="33"/>
  <c r="EQ4" i="33"/>
  <c r="EP4" i="33"/>
  <c r="EO4" i="33"/>
  <c r="EN4" i="33"/>
  <c r="EM4" i="33"/>
  <c r="EL4" i="33"/>
  <c r="EK4" i="33"/>
  <c r="EJ4" i="33"/>
  <c r="EI4" i="33"/>
  <c r="EH4" i="33"/>
  <c r="EG4" i="33"/>
  <c r="EF4" i="33"/>
  <c r="EE4" i="33"/>
  <c r="ED4" i="33"/>
  <c r="EC4" i="33"/>
  <c r="EB4" i="33"/>
  <c r="EA4" i="33"/>
  <c r="DZ4" i="33"/>
  <c r="DY4" i="33"/>
  <c r="DX4" i="33"/>
  <c r="DW4" i="33"/>
  <c r="DV4" i="33"/>
  <c r="DU4" i="33"/>
  <c r="DT4" i="33"/>
  <c r="DS4" i="33"/>
  <c r="DR4" i="33"/>
  <c r="DQ4" i="33"/>
  <c r="DP4" i="33"/>
  <c r="DO4" i="33"/>
  <c r="DN4" i="33"/>
  <c r="DM4" i="33"/>
  <c r="DL4" i="33"/>
  <c r="DK4" i="33"/>
  <c r="DJ4" i="33"/>
  <c r="DI4" i="33"/>
  <c r="DH4" i="33"/>
  <c r="DG4" i="33"/>
  <c r="DF4" i="33"/>
  <c r="DE4" i="33"/>
  <c r="DD4" i="33"/>
  <c r="DC4" i="33"/>
  <c r="DB4" i="33"/>
  <c r="DA4" i="33"/>
  <c r="CZ4" i="33"/>
  <c r="CY4" i="33"/>
  <c r="CX4" i="33"/>
  <c r="CW4" i="33"/>
  <c r="CV4" i="33"/>
  <c r="CU4" i="33"/>
  <c r="CT4" i="33"/>
  <c r="CS4" i="33"/>
  <c r="CR4" i="33"/>
  <c r="CQ4" i="33"/>
  <c r="CP4" i="33"/>
  <c r="CO4" i="33"/>
  <c r="CN4" i="33"/>
  <c r="CM4" i="33"/>
  <c r="CL4" i="33"/>
  <c r="CK4" i="33"/>
  <c r="CJ4" i="33"/>
  <c r="CI4" i="33"/>
  <c r="CH4" i="33"/>
  <c r="CG4" i="33"/>
  <c r="CF4" i="33"/>
  <c r="CE4" i="33"/>
  <c r="CD4" i="33"/>
  <c r="CC4" i="33"/>
  <c r="CB4" i="33"/>
  <c r="CA4" i="33"/>
  <c r="BY4" i="33"/>
  <c r="BX4" i="33"/>
  <c r="BW4" i="33"/>
  <c r="BU4" i="33"/>
  <c r="BT4" i="33"/>
  <c r="BS4" i="33"/>
  <c r="BR4" i="33"/>
  <c r="BQ4" i="33"/>
  <c r="BP4" i="33"/>
  <c r="BO4" i="33"/>
  <c r="BN4" i="33"/>
  <c r="BL4" i="33"/>
  <c r="BJ4" i="33"/>
  <c r="BD4" i="33"/>
  <c r="AQ4" i="33"/>
  <c r="AP4" i="33"/>
  <c r="AO4" i="33"/>
  <c r="AN4" i="33"/>
  <c r="AJ4" i="33"/>
  <c r="AH4" i="33"/>
  <c r="AF4" i="33"/>
  <c r="AE4" i="33"/>
  <c r="AD4" i="33"/>
  <c r="AC4" i="33"/>
  <c r="AB4" i="33"/>
  <c r="AA4" i="33"/>
  <c r="X4" i="33"/>
  <c r="V4" i="33"/>
  <c r="U4" i="33"/>
  <c r="T4" i="33"/>
  <c r="S4" i="33"/>
  <c r="R4" i="33"/>
  <c r="Q4" i="33"/>
  <c r="P4" i="33"/>
  <c r="O4" i="33"/>
  <c r="N4" i="33"/>
  <c r="M4" i="33"/>
  <c r="L4" i="33"/>
  <c r="K4" i="33"/>
  <c r="J4" i="33"/>
  <c r="I4" i="33"/>
  <c r="H4" i="33"/>
  <c r="G4" i="33"/>
  <c r="F4" i="33"/>
  <c r="E4" i="33"/>
  <c r="D4" i="33"/>
  <c r="C4" i="33"/>
  <c r="B4" i="33"/>
  <c r="R5" i="17"/>
  <c r="R7" i="17"/>
  <c r="R39" i="17"/>
  <c r="R49" i="17"/>
  <c r="N8" i="22"/>
  <c r="R52" i="17"/>
  <c r="R51" i="17"/>
  <c r="R50" i="17"/>
  <c r="R48" i="17"/>
  <c r="BH4" i="33" l="1"/>
  <c r="R61" i="17"/>
  <c r="R59" i="17"/>
  <c r="N24" i="22"/>
  <c r="N11" i="22"/>
  <c r="N26" i="22"/>
  <c r="V18" i="22"/>
  <c r="V19" i="22" s="1"/>
  <c r="V29" i="22" l="1"/>
  <c r="AU36" i="31"/>
  <c r="AU35" i="31"/>
  <c r="AT35" i="31"/>
  <c r="AG35" i="31"/>
  <c r="AG33" i="31"/>
  <c r="AU33" i="31" s="1"/>
  <c r="AU32" i="31"/>
  <c r="AU31" i="31"/>
  <c r="AG31" i="31"/>
  <c r="AN31" i="31" s="1"/>
  <c r="AT31" i="31" s="1"/>
  <c r="AU30" i="31"/>
  <c r="AG29" i="31"/>
  <c r="AU29" i="31" s="1"/>
  <c r="AU28" i="31"/>
  <c r="AG27" i="31"/>
  <c r="AU27" i="31" s="1"/>
  <c r="AU26" i="31"/>
  <c r="AU25" i="31"/>
  <c r="AT25" i="31"/>
  <c r="AN25" i="31"/>
  <c r="AG25" i="31"/>
  <c r="AU24" i="31"/>
  <c r="AG23" i="31"/>
  <c r="AU23" i="31" s="1"/>
  <c r="AU22" i="31"/>
  <c r="AG21" i="31"/>
  <c r="AU21" i="31" s="1"/>
  <c r="AU20" i="31"/>
  <c r="AU19" i="31"/>
  <c r="AN19" i="31"/>
  <c r="AT19" i="31" s="1"/>
  <c r="AG19" i="31"/>
  <c r="AG17" i="31"/>
  <c r="AU17" i="31" s="1"/>
  <c r="AU16" i="31"/>
  <c r="AU15" i="31"/>
  <c r="AG15" i="31"/>
  <c r="AN15" i="31" s="1"/>
  <c r="AT15" i="31" s="1"/>
  <c r="AG13" i="31"/>
  <c r="AU14" i="31" s="1"/>
  <c r="AN6" i="31" a="1"/>
  <c r="AN6" i="31" s="1"/>
  <c r="B2" i="31"/>
  <c r="AU16" i="30"/>
  <c r="B2" i="30"/>
  <c r="AU36" i="30"/>
  <c r="AT35" i="30"/>
  <c r="AG35" i="30"/>
  <c r="AU35" i="30" s="1"/>
  <c r="AG33" i="30"/>
  <c r="AN33" i="30" s="1"/>
  <c r="AT33" i="30" s="1"/>
  <c r="AU32" i="30"/>
  <c r="AG31" i="30"/>
  <c r="AU31" i="30" s="1"/>
  <c r="AU30" i="30"/>
  <c r="AU29" i="30"/>
  <c r="AN29" i="30"/>
  <c r="AT29" i="30" s="1"/>
  <c r="AG29" i="30"/>
  <c r="AU28" i="30"/>
  <c r="AN27" i="30"/>
  <c r="AT27" i="30" s="1"/>
  <c r="AG27" i="30"/>
  <c r="AU27" i="30" s="1"/>
  <c r="AU26" i="30"/>
  <c r="AU25" i="30"/>
  <c r="AN25" i="30"/>
  <c r="AT25" i="30" s="1"/>
  <c r="AG25" i="30"/>
  <c r="AU24" i="30"/>
  <c r="AG23" i="30"/>
  <c r="AN23" i="30" s="1"/>
  <c r="AT23" i="30" s="1"/>
  <c r="AU22" i="30"/>
  <c r="AG21" i="30"/>
  <c r="AU21" i="30" s="1"/>
  <c r="AU20" i="30"/>
  <c r="AG19" i="30"/>
  <c r="AU19" i="30" s="1"/>
  <c r="AG17" i="30"/>
  <c r="AN17" i="30" s="1"/>
  <c r="AT17" i="30" s="1"/>
  <c r="AG15" i="30"/>
  <c r="AU15" i="30" s="1"/>
  <c r="AG13" i="30"/>
  <c r="AU14" i="30" s="1"/>
  <c r="AN6" i="30" a="1"/>
  <c r="AN6" i="30" s="1"/>
  <c r="N33" i="22"/>
  <c r="R22" i="17"/>
  <c r="R23" i="17"/>
  <c r="X28" i="22" l="1"/>
  <c r="X29" i="22" s="1"/>
  <c r="AN13" i="30"/>
  <c r="AU13" i="30"/>
  <c r="AN29" i="31"/>
  <c r="AT29" i="31" s="1"/>
  <c r="AN23" i="31"/>
  <c r="AT23" i="31" s="1"/>
  <c r="AN17" i="31"/>
  <c r="AT17" i="31" s="1"/>
  <c r="AN33" i="31"/>
  <c r="AT33" i="31" s="1"/>
  <c r="AN27" i="31"/>
  <c r="AT27" i="31" s="1"/>
  <c r="AU18" i="31"/>
  <c r="AU34" i="31"/>
  <c r="AN13" i="31"/>
  <c r="AT13" i="31" s="1"/>
  <c r="BZ4" i="33" s="1"/>
  <c r="BV4" i="33" s="1"/>
  <c r="AU13" i="31"/>
  <c r="AN21" i="31"/>
  <c r="AT21" i="31" s="1"/>
  <c r="AU18" i="30"/>
  <c r="AU17" i="30"/>
  <c r="AN21" i="30"/>
  <c r="AT21" i="30" s="1"/>
  <c r="AU33" i="30"/>
  <c r="AN15" i="30"/>
  <c r="AT15" i="30" s="1"/>
  <c r="AN31" i="30"/>
  <c r="AT31" i="30" s="1"/>
  <c r="AU34" i="30"/>
  <c r="AU23" i="30"/>
  <c r="AN19" i="30"/>
  <c r="AT19" i="30" s="1"/>
  <c r="AT13" i="30" l="1"/>
  <c r="BM4" i="33" s="1"/>
  <c r="BI4" i="33" s="1"/>
  <c r="BK4" i="33"/>
  <c r="BG4" i="33" s="1"/>
  <c r="AT37" i="31"/>
  <c r="AT40" i="31" s="1"/>
  <c r="BF4" i="33" l="1"/>
  <c r="H17" i="22"/>
  <c r="AT37" i="30"/>
  <c r="AT40" i="30" s="1"/>
  <c r="F17" i="22" s="1"/>
  <c r="H18" i="22" s="1"/>
  <c r="H19" i="22" s="1"/>
  <c r="H28" i="22"/>
  <c r="J28" i="22" s="1"/>
  <c r="J29" i="22" s="1"/>
  <c r="BE4" i="33" l="1"/>
  <c r="F28" i="22"/>
  <c r="N28" i="22" s="1"/>
  <c r="BB4" i="33"/>
  <c r="Y4" i="33"/>
  <c r="H29" i="22" l="1"/>
  <c r="R41" i="17"/>
  <c r="R42" i="17"/>
  <c r="AH39" i="17" l="1"/>
  <c r="AH38" i="17"/>
  <c r="R38" i="17"/>
  <c r="AH43" i="17" l="1"/>
  <c r="AH40" i="17"/>
  <c r="AH35" i="17"/>
  <c r="AH33" i="17"/>
  <c r="AH30" i="17"/>
  <c r="AH29" i="17"/>
  <c r="AH27" i="17"/>
  <c r="AH25" i="17"/>
  <c r="AH24" i="17"/>
  <c r="AH23" i="17"/>
  <c r="AH22" i="17"/>
  <c r="AH15" i="17"/>
  <c r="AH14" i="17"/>
  <c r="AH11" i="17"/>
  <c r="AH9" i="17"/>
  <c r="AH8" i="17"/>
  <c r="AH7" i="17"/>
  <c r="R43" i="17"/>
  <c r="R40" i="17"/>
  <c r="R35" i="17"/>
  <c r="R33" i="17"/>
  <c r="R30" i="17"/>
  <c r="R29" i="17"/>
  <c r="R27" i="17"/>
  <c r="R25" i="17"/>
  <c r="R24" i="17"/>
  <c r="R15" i="17"/>
  <c r="R14" i="17"/>
  <c r="R11" i="17"/>
  <c r="R9" i="17"/>
  <c r="R8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V22" authorId="0" shapeId="0" xr:uid="{DB932D9C-301B-4A2A-9E66-C965FF246C2B}">
      <text>
        <r>
          <rPr>
            <b/>
            <sz val="9"/>
            <color indexed="81"/>
            <rFont val="HG丸ｺﾞｼｯｸM-PRO"/>
            <family val="3"/>
            <charset val="128"/>
          </rPr>
          <t>参加登録している事業所の名称
（○○工場、○○支店　等）</t>
        </r>
      </text>
    </comment>
    <comment ref="X27" authorId="0" shapeId="0" xr:uid="{5ECB7B24-FA38-4C5F-9A35-1100516F3790}">
      <text>
        <r>
          <rPr>
            <b/>
            <sz val="9"/>
            <color indexed="81"/>
            <rFont val="HG丸ｺﾞｼｯｸM-PRO"/>
            <family val="3"/>
            <charset val="128"/>
          </rPr>
          <t>参加事業所の代表者情報（代表取締役、店長、所長　等）</t>
        </r>
      </text>
    </comment>
    <comment ref="T29" authorId="0" shapeId="0" xr:uid="{7D1FAB4E-50A9-47C7-A764-A2DD80947A59}">
      <text>
        <r>
          <rPr>
            <b/>
            <sz val="9"/>
            <color indexed="81"/>
            <rFont val="HG丸ｺﾞｼｯｸM-PRO"/>
            <family val="3"/>
            <charset val="128"/>
          </rPr>
          <t>記載の御担当者様あてに、毎年の取組報告依頼・その他参考情報をご案内いたします</t>
        </r>
      </text>
    </comment>
    <comment ref="V33" authorId="0" shapeId="0" xr:uid="{FCF6C44F-5615-445E-A9E8-69E2D3358E7A}">
      <text>
        <r>
          <rPr>
            <b/>
            <sz val="9"/>
            <color indexed="81"/>
            <rFont val="HG丸ｺﾞｼｯｸM-PRO"/>
            <family val="3"/>
            <charset val="128"/>
          </rPr>
          <t>事業所全体の事業内容を記載</t>
        </r>
      </text>
    </comment>
    <comment ref="D40" authorId="0" shapeId="0" xr:uid="{FAD4D734-5488-4B6C-AC17-7AE459BB77D3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V40" authorId="0" shapeId="0" xr:uid="{3674BAD6-6AEC-4A5B-B421-8CC8B3A0E22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ドロップダウンリストから選択してください</t>
        </r>
      </text>
    </comment>
    <comment ref="D41" authorId="0" shapeId="0" xr:uid="{C89E6A8B-95F9-4127-834A-6385CD11681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1" authorId="0" shapeId="0" xr:uid="{B2854A94-DCEC-4700-9CB2-658884DBE4B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2" authorId="0" shapeId="0" xr:uid="{847266D4-DD48-45FB-8A5C-DC6E349C0E6A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2" authorId="0" shapeId="0" xr:uid="{D26C52CB-CACE-421F-83EA-816D91B01869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3" authorId="0" shapeId="0" xr:uid="{7B49AC80-5948-49C3-9823-BE9E54A703C5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F43" authorId="0" shapeId="0" xr:uid="{8B203BFB-4A18-4F2D-9F2A-1BFC307E1359}">
      <text>
        <r>
          <rPr>
            <sz val="9"/>
            <color indexed="81"/>
            <rFont val="MS P ゴシック"/>
            <family val="3"/>
            <charset val="128"/>
          </rPr>
          <t>その他　がある場合は記載してください</t>
        </r>
      </text>
    </comment>
    <comment ref="V43" authorId="0" shapeId="0" xr:uid="{D739C2F0-D4EE-474D-A5F5-8E6B45D75C2E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X43" authorId="0" shapeId="0" xr:uid="{48A0D0A0-4838-4E88-88C0-2E113C893B3B}">
      <text>
        <r>
          <rPr>
            <b/>
            <sz val="9"/>
            <color indexed="81"/>
            <rFont val="HG丸ｺﾞｼｯｸM-PRO"/>
            <family val="3"/>
            <charset val="128"/>
          </rPr>
          <t>その他　がある場合は記載してください</t>
        </r>
      </text>
    </comment>
    <comment ref="D50" authorId="0" shapeId="0" xr:uid="{A891F425-D5C5-4D94-9123-C77C87CE2A9C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H50" authorId="0" shapeId="0" xr:uid="{ED4BF31C-1C31-4084-AD10-E5DE1EF06F9B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Z50" authorId="0" shapeId="0" xr:uid="{9973FFFC-ED16-412F-A831-8D90469068F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ドロップダウンリストから✓を選択できます</t>
        </r>
      </text>
    </comment>
    <comment ref="D52" authorId="0" shapeId="0" xr:uid="{254F7B20-A6B8-4397-A23A-6BFA7730CB7A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J30" authorId="0" shapeId="0" xr:uid="{1E264A9E-B431-49AF-ABD1-E776A4971B96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  <comment ref="X30" authorId="0" shapeId="0" xr:uid="{EC2465C0-157A-43BE-8A1F-CC1255D3393E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E7F267B3-C105-437B-A810-4776EAF00C5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24B460A7-04BA-46C1-A9E2-FF5DB0AD012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F73B593-DF4C-479E-B282-13195E32644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51EF7C81-CDA8-4E33-9021-B663830C829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B3D9E4E-3A50-46BF-A4C8-E044C5DD3401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A7BEAFF-A654-41AC-B276-C0719659EC5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2D658CFE-029D-4441-80B0-B6B1A5B28A8C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BB30F44-9674-4F32-A012-FD64C4D109FA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E5BD5442-02E0-4323-A6B9-EB108DDDEC4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BB51AB4D-8B78-4348-8969-5B2544B714F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35648058-794D-4DA9-81F6-B64DE4B6F48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6BD343F-ED1D-4850-98ED-E2A5020691F8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68CB27C9-8E1B-48D7-B78A-AE27A8CA37F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7D34FDB3-3CA2-4F8A-B769-91E56759A08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D725DAD7-4F81-4BBB-902A-4803D56E48A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69E9FAED-2442-4A1B-A550-C61E90265CD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E1BC443-F636-46DA-920F-2087F4F5429B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E5FD695-F6F9-4D78-8A8C-2B2DD98B04F1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5EB2E6A0-90E5-4D50-BF89-876A9D34C7C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D22CA9D-4C0A-4953-9305-64E12BBC745C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10E4CDE-2DAD-40B1-90A9-74571ECE0B3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ECAA3137-0D20-411E-AFC4-3D5AF41881B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706D1D3B-CAA0-4FC3-AB9D-C344540E063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934E414-2BE0-4745-A292-BAB9EE3A7457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BL3" authorId="0" shapeId="0" xr:uid="{639E4C6C-A8B8-4456-949B-E8A774AFA566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N3" authorId="0" shapeId="0" xr:uid="{011BD0B1-CA11-4E72-AD0A-E5E40B5DEBE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P3" authorId="0" shapeId="0" xr:uid="{263B93A9-EF69-487A-9953-2E0DB37179D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T3" authorId="0" shapeId="0" xr:uid="{17E3BD3C-7C52-4A48-AA2E-8935CFB3ABC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Y3" authorId="0" shapeId="0" xr:uid="{7B01D51A-DA47-4DDB-889A-EFCE72368CB3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A3" authorId="0" shapeId="0" xr:uid="{3B912DEA-514C-4C49-AA3A-69BD2F250F2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C3" authorId="0" shapeId="0" xr:uid="{55C3F20C-ACAE-4278-B339-81445E0B16BE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G3" authorId="0" shapeId="0" xr:uid="{D72F2101-65B6-4E63-BD9E-550B232D5CC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J3" authorId="0" shapeId="0" xr:uid="{ABB91F93-B1BF-4B09-8E1B-4A067E497DC9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M3" authorId="0" shapeId="0" xr:uid="{B425A2B6-5D46-487A-BBB7-41CF27BD656B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P3" authorId="0" shapeId="0" xr:uid="{13577627-D56F-4067-831E-D12340C8467B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S3" authorId="0" shapeId="0" xr:uid="{F4F0E3A7-C3C0-4C75-83DB-41F2D6BC9E4A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V3" authorId="0" shapeId="0" xr:uid="{80A7A79E-7275-49FD-88A3-3E50C9DCC93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Y3" authorId="0" shapeId="0" xr:uid="{A909A03E-FC1A-4F9F-8255-34FF6CF6380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B3" authorId="0" shapeId="0" xr:uid="{C74A4F90-5277-4297-8C66-86D15869B38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E3" authorId="0" shapeId="0" xr:uid="{CF83D4AE-2205-448C-9243-A5C506C82D45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H3" authorId="0" shapeId="0" xr:uid="{1FE3A195-A647-45B2-9682-26C484F7B36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K3" authorId="0" shapeId="0" xr:uid="{7962BA9F-89A7-4FB5-93A0-6604A2341963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N3" authorId="0" shapeId="0" xr:uid="{8812AE8C-4421-470C-A251-A87C9C3AD76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Q3" authorId="0" shapeId="0" xr:uid="{4DF7B9A0-F704-4A4D-AF67-D519AA00660E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T3" authorId="0" shapeId="0" xr:uid="{9F95B7CD-D03E-4039-8369-8553BF710156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W3" authorId="0" shapeId="0" xr:uid="{226B1363-08F8-4713-BCC0-17ADB64D0012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Z3" authorId="0" shapeId="0" xr:uid="{8C733D17-736B-4E25-8333-0EC549BBC90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EC3" authorId="0" shapeId="0" xr:uid="{1067BDDA-E309-43E9-A4CE-F28DACF8204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<sst xmlns="http://schemas.openxmlformats.org/spreadsheetml/2006/main" count="937" uniqueCount="398">
  <si>
    <t>新潟県知事　殿</t>
  </si>
  <si>
    <t>電話番号</t>
  </si>
  <si>
    <t>連絡先（担当者）</t>
  </si>
  <si>
    <t>事業内容</t>
  </si>
  <si>
    <t>別表（業種一覧表）</t>
  </si>
  <si>
    <t>業種</t>
  </si>
  <si>
    <t>担当部署　　　　　　　　　</t>
    <phoneticPr fontId="5"/>
  </si>
  <si>
    <t>電話番号</t>
    <rPh sb="0" eb="4">
      <t>デンワバンゴウ</t>
    </rPh>
    <phoneticPr fontId="5"/>
  </si>
  <si>
    <t>氏名</t>
    <rPh sb="0" eb="2">
      <t>シメイ</t>
    </rPh>
    <phoneticPr fontId="5"/>
  </si>
  <si>
    <t>E - mail</t>
    <phoneticPr fontId="5"/>
  </si>
  <si>
    <t>年　度</t>
  </si>
  <si>
    <t>①</t>
    <phoneticPr fontId="5"/>
  </si>
  <si>
    <t>②</t>
  </si>
  <si>
    <t>①－②</t>
  </si>
  <si>
    <t>ガソリン</t>
    <phoneticPr fontId="9"/>
  </si>
  <si>
    <t>灯油</t>
  </si>
  <si>
    <t>軽油</t>
    <phoneticPr fontId="9"/>
  </si>
  <si>
    <t>Ａ重油</t>
  </si>
  <si>
    <t>都市ガス</t>
    <phoneticPr fontId="9"/>
  </si>
  <si>
    <t>単位</t>
  </si>
  <si>
    <t>kWh</t>
    <phoneticPr fontId="16"/>
  </si>
  <si>
    <t>L</t>
    <phoneticPr fontId="16"/>
  </si>
  <si>
    <t>Ｂ・Ｃ重油</t>
    <phoneticPr fontId="9"/>
  </si>
  <si>
    <t>〒</t>
    <phoneticPr fontId="9"/>
  </si>
  <si>
    <t>－</t>
    <phoneticPr fontId="5"/>
  </si>
  <si>
    <t>○</t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</si>
  <si>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</si>
  <si>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住　所</t>
    <phoneticPr fontId="5"/>
  </si>
  <si>
    <t>〒</t>
    <phoneticPr fontId="5"/>
  </si>
  <si>
    <t>県</t>
    <rPh sb="0" eb="1">
      <t>ケン</t>
    </rPh>
    <phoneticPr fontId="5"/>
  </si>
  <si>
    <t>法人名称</t>
    <rPh sb="0" eb="4">
      <t>ホウジンメイショウ</t>
    </rPh>
    <phoneticPr fontId="5"/>
  </si>
  <si>
    <t>（法人の場合のみ）</t>
    <phoneticPr fontId="5"/>
  </si>
  <si>
    <t>代表者の職</t>
    <phoneticPr fontId="5"/>
  </si>
  <si>
    <t>代表者氏名</t>
    <rPh sb="0" eb="3">
      <t>ダイヒョウシャ</t>
    </rPh>
    <rPh sb="3" eb="4">
      <t>シ</t>
    </rPh>
    <rPh sb="4" eb="5">
      <t>メイ</t>
    </rPh>
    <phoneticPr fontId="5"/>
  </si>
  <si>
    <t>姓</t>
    <rPh sb="0" eb="1">
      <t>セイ</t>
    </rPh>
    <phoneticPr fontId="5"/>
  </si>
  <si>
    <t>名</t>
    <rPh sb="0" eb="1">
      <t>メイ</t>
    </rPh>
    <phoneticPr fontId="5"/>
  </si>
  <si>
    <t>事業所名称</t>
    <phoneticPr fontId="5"/>
  </si>
  <si>
    <t>所在地</t>
    <phoneticPr fontId="5"/>
  </si>
  <si>
    <t>新潟県</t>
    <rPh sb="0" eb="3">
      <t>ニイガタケン</t>
    </rPh>
    <phoneticPr fontId="5"/>
  </si>
  <si>
    <t>事業所代表者</t>
    <phoneticPr fontId="5"/>
  </si>
  <si>
    <t>職・氏名</t>
    <phoneticPr fontId="5"/>
  </si>
  <si>
    <t>業種
（複数選択可）</t>
    <rPh sb="4" eb="8">
      <t>フクスウセンタク</t>
    </rPh>
    <rPh sb="8" eb="9">
      <t>カ</t>
    </rPh>
    <phoneticPr fontId="5"/>
  </si>
  <si>
    <t>②</t>
    <phoneticPr fontId="5"/>
  </si>
  <si>
    <t>－</t>
  </si>
  <si>
    <t>③</t>
    <phoneticPr fontId="5"/>
  </si>
  <si>
    <t>ISO14001認証取得</t>
    <phoneticPr fontId="5"/>
  </si>
  <si>
    <t>（取得年月　　</t>
    <rPh sb="4" eb="5">
      <t>ゲツ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</si>
  <si>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</si>
  <si>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</si>
  <si>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）</t>
    <phoneticPr fontId="5"/>
  </si>
  <si>
    <t>エコアクション21認証取得</t>
    <phoneticPr fontId="5"/>
  </si>
  <si>
    <t>新潟県エコ事業所表彰制度実績報告書</t>
    <phoneticPr fontId="5"/>
  </si>
  <si>
    <t>　新潟県エコ事業所の取組状況について、新潟県エコ事業所表彰制度実施要綱第６条第１項及び第１０条第３項の規定により報告します。</t>
    <phoneticPr fontId="5"/>
  </si>
  <si>
    <t>登録番号</t>
    <rPh sb="0" eb="4">
      <t>トウロクバンゴウ</t>
    </rPh>
    <phoneticPr fontId="5"/>
  </si>
  <si>
    <t>分類番号</t>
    <rPh sb="2" eb="4">
      <t>バンゴウ</t>
    </rPh>
    <phoneticPr fontId="5"/>
  </si>
  <si>
    <t>1 農業、林業</t>
    <phoneticPr fontId="5"/>
  </si>
  <si>
    <t>2 漁業</t>
    <phoneticPr fontId="5"/>
  </si>
  <si>
    <t>3 鉱業、採石業、砂利採取業</t>
    <phoneticPr fontId="5"/>
  </si>
  <si>
    <t>4 建設業</t>
    <phoneticPr fontId="5"/>
  </si>
  <si>
    <t>5 製造業</t>
    <phoneticPr fontId="5"/>
  </si>
  <si>
    <t>6 電気・ガス・熱供給・水道業</t>
    <rPh sb="12" eb="15">
      <t>スイドウギョウ</t>
    </rPh>
    <phoneticPr fontId="5"/>
  </si>
  <si>
    <t>7 情報通信業</t>
    <rPh sb="2" eb="7">
      <t>ジョウホウツウシンギョウ</t>
    </rPh>
    <phoneticPr fontId="5"/>
  </si>
  <si>
    <t>8 運輸業、郵便業</t>
    <phoneticPr fontId="5"/>
  </si>
  <si>
    <t>9 卸売業、小売業</t>
    <phoneticPr fontId="5"/>
  </si>
  <si>
    <t>10 金融業、保険業</t>
    <phoneticPr fontId="5"/>
  </si>
  <si>
    <t>11 不動産業、物品賃貸業</t>
    <phoneticPr fontId="5"/>
  </si>
  <si>
    <t>12 学術研究、専門・技術サービス業</t>
    <phoneticPr fontId="5"/>
  </si>
  <si>
    <t>13 宿泊業、飲食サービス業</t>
    <phoneticPr fontId="5"/>
  </si>
  <si>
    <t>14 生活関連サービス業、娯楽業</t>
    <phoneticPr fontId="5"/>
  </si>
  <si>
    <t>15 教育、学習支援業</t>
    <phoneticPr fontId="5"/>
  </si>
  <si>
    <t>16 医療、福祉</t>
    <phoneticPr fontId="5"/>
  </si>
  <si>
    <t>17 複合サービス事業</t>
    <phoneticPr fontId="5"/>
  </si>
  <si>
    <t>18 サービス業</t>
    <phoneticPr fontId="5"/>
  </si>
  <si>
    <t>19 公務</t>
    <phoneticPr fontId="5"/>
  </si>
  <si>
    <t>20 分類できない</t>
    <phoneticPr fontId="5"/>
  </si>
  <si>
    <t>使用期間</t>
    <rPh sb="0" eb="4">
      <t>シヨウキカン</t>
    </rPh>
    <phoneticPr fontId="5"/>
  </si>
  <si>
    <t>使用数量</t>
    <rPh sb="0" eb="2">
      <t>シヨウ</t>
    </rPh>
    <rPh sb="2" eb="4">
      <t>スウリョウ</t>
    </rPh>
    <phoneticPr fontId="5"/>
  </si>
  <si>
    <t>使用媒体</t>
    <rPh sb="2" eb="4">
      <t>バイタイ</t>
    </rPh>
    <phoneticPr fontId="5"/>
  </si>
  <si>
    <t>日</t>
    <rPh sb="0" eb="1">
      <t>ニチ</t>
    </rPh>
    <phoneticPr fontId="5"/>
  </si>
  <si>
    <t>○</t>
  </si>
  <si>
    <t>第４号様式（第６条関係、第１０条関係）</t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</si>
  <si>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</si>
  <si>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新潟県</t>
    <rPh sb="0" eb="2">
      <t>ニイガタ</t>
    </rPh>
    <rPh sb="2" eb="3">
      <t>ケン</t>
    </rPh>
    <phoneticPr fontId="5"/>
  </si>
  <si>
    <t>新潟市中央区新光町4番地1</t>
    <phoneticPr fontId="5"/>
  </si>
  <si>
    <t>株式会社エコ事業所表彰</t>
    <rPh sb="0" eb="4">
      <t>カブシキガイシャ</t>
    </rPh>
    <rPh sb="6" eb="9">
      <t>ジギョウショ</t>
    </rPh>
    <rPh sb="9" eb="11">
      <t>ヒョウショウ</t>
    </rPh>
    <phoneticPr fontId="5"/>
  </si>
  <si>
    <t>代表取締役</t>
    <rPh sb="0" eb="5">
      <t>ダイヒョウトリシマリヤク</t>
    </rPh>
    <phoneticPr fontId="5"/>
  </si>
  <si>
    <t>脱炭素</t>
    <phoneticPr fontId="5"/>
  </si>
  <si>
    <t>太郎</t>
    <phoneticPr fontId="5"/>
  </si>
  <si>
    <t>025-285-5511</t>
    <phoneticPr fontId="5"/>
  </si>
  <si>
    <t>株式会社エコ事業所　新潟支店</t>
    <rPh sb="0" eb="4">
      <t>カブシキガイシャ</t>
    </rPh>
    <rPh sb="6" eb="9">
      <t>ジギョウショ</t>
    </rPh>
    <rPh sb="10" eb="14">
      <t>ニイガタシテン</t>
    </rPh>
    <phoneticPr fontId="5"/>
  </si>
  <si>
    <t>E00</t>
    <phoneticPr fontId="5"/>
  </si>
  <si>
    <t>支店長</t>
    <rPh sb="0" eb="3">
      <t>シテンチョウ</t>
    </rPh>
    <phoneticPr fontId="5"/>
  </si>
  <si>
    <t>脱炭素　次郎</t>
    <rPh sb="0" eb="3">
      <t>ダツタンソ</t>
    </rPh>
    <rPh sb="4" eb="6">
      <t>ジロウ</t>
    </rPh>
    <phoneticPr fontId="5"/>
  </si>
  <si>
    <t>カーボンゼロ推進室</t>
    <rPh sb="6" eb="9">
      <t>スイシンシツ</t>
    </rPh>
    <phoneticPr fontId="5"/>
  </si>
  <si>
    <t>025-280-5642</t>
    <phoneticPr fontId="5"/>
  </si>
  <si>
    <t>炭素　三郎</t>
    <rPh sb="0" eb="2">
      <t>タンソ</t>
    </rPh>
    <rPh sb="3" eb="5">
      <t>サブロウ</t>
    </rPh>
    <phoneticPr fontId="5"/>
  </si>
  <si>
    <t>○○○○@△△</t>
    <phoneticPr fontId="5"/>
  </si>
  <si>
    <t>製造業</t>
    <rPh sb="0" eb="3">
      <t>セイゾウギョウ</t>
    </rPh>
    <phoneticPr fontId="5"/>
  </si>
  <si>
    <t>5 製造業</t>
  </si>
  <si>
    <t>理由</t>
    <rPh sb="0" eb="2">
      <t>リユウ</t>
    </rPh>
    <phoneticPr fontId="5"/>
  </si>
  <si>
    <t>】</t>
    <phoneticPr fontId="5"/>
  </si>
  <si>
    <t>電力</t>
    <rPh sb="0" eb="2">
      <t>デンリョク</t>
    </rPh>
    <phoneticPr fontId="16"/>
  </si>
  <si>
    <t>東北電力</t>
    <phoneticPr fontId="5"/>
  </si>
  <si>
    <r>
      <t>ｍ</t>
    </r>
    <r>
      <rPr>
        <vertAlign val="superscript"/>
        <sz val="10"/>
        <rFont val="ＭＳ 明朝"/>
        <family val="1"/>
        <charset val="128"/>
      </rPr>
      <t>３</t>
    </r>
    <phoneticPr fontId="9"/>
  </si>
  <si>
    <t>kg</t>
  </si>
  <si>
    <t>その他の燃料</t>
    <phoneticPr fontId="9"/>
  </si>
  <si>
    <t>【　　　　　　　　　</t>
    <phoneticPr fontId="5"/>
  </si>
  <si>
    <t>％　削減</t>
    <phoneticPr fontId="5"/>
  </si>
  <si>
    <t>千kWh</t>
    <rPh sb="0" eb="1">
      <t>セン</t>
    </rPh>
    <phoneticPr fontId="5"/>
  </si>
  <si>
    <t>kL</t>
    <phoneticPr fontId="5"/>
  </si>
  <si>
    <t>t</t>
    <phoneticPr fontId="5"/>
  </si>
  <si>
    <r>
      <t xml:space="preserve">役職
</t>
    </r>
    <r>
      <rPr>
        <sz val="8"/>
        <color rgb="FF000000"/>
        <rFont val="ＭＳ Ｐゴシック"/>
        <family val="3"/>
        <charset val="128"/>
      </rPr>
      <t>（法人の場合）</t>
    </r>
    <rPh sb="0" eb="2">
      <t>ヤクショクショク</t>
    </rPh>
    <phoneticPr fontId="5"/>
  </si>
  <si>
    <t>○東北電力以外の場合は、電力会社名も記載してください。</t>
    <phoneticPr fontId="5"/>
  </si>
  <si>
    <t>　各欄について、記入しきれない場合は「別添のとおり」等とし、内容を任意様式により添付すること。</t>
  </si>
  <si>
    <t>二酸化炭素排出量(t)</t>
    <rPh sb="0" eb="5">
      <t>ニサンカタンソ</t>
    </rPh>
    <phoneticPr fontId="5"/>
  </si>
  <si>
    <r>
      <t>二酸化炭素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量(t)</t>
    </r>
    <rPh sb="0" eb="5">
      <t>ニサンカタンソ</t>
    </rPh>
    <phoneticPr fontId="5"/>
  </si>
  <si>
    <t>年　度</t>
    <rPh sb="0" eb="1">
      <t>ネン</t>
    </rPh>
    <rPh sb="2" eb="3">
      <t>ド</t>
    </rPh>
    <phoneticPr fontId="5"/>
  </si>
  <si>
    <t>※自動計算されます</t>
    <phoneticPr fontId="5"/>
  </si>
  <si>
    <t>【</t>
  </si>
  <si>
    <t>削減対策の内容</t>
    <rPh sb="0" eb="4">
      <t>サクゲンタイサク</t>
    </rPh>
    <rPh sb="5" eb="7">
      <t>ナイヨウ</t>
    </rPh>
    <phoneticPr fontId="5"/>
  </si>
  <si>
    <t>実施における工夫等</t>
    <rPh sb="0" eb="2">
      <t>ジッシ</t>
    </rPh>
    <rPh sb="6" eb="8">
      <t>クフウ</t>
    </rPh>
    <rPh sb="8" eb="9">
      <t>トウ</t>
    </rPh>
    <phoneticPr fontId="5"/>
  </si>
  <si>
    <t>取組開始年度</t>
    <rPh sb="0" eb="2">
      <t>トリクミ</t>
    </rPh>
    <rPh sb="2" eb="6">
      <t>カイシネンド</t>
    </rPh>
    <phoneticPr fontId="5"/>
  </si>
  <si>
    <t>取組の管理体制</t>
    <rPh sb="0" eb="2">
      <t>トリクミ</t>
    </rPh>
    <rPh sb="3" eb="7">
      <t>カンリタイセイ</t>
    </rPh>
    <phoneticPr fontId="5"/>
  </si>
  <si>
    <t>削減率(%)</t>
  </si>
  <si>
    <t>常時使用する
従業員の数</t>
    <phoneticPr fontId="5"/>
  </si>
  <si>
    <t>（プルダウンリストから選択してください）</t>
    <rPh sb="11" eb="13">
      <t>センタク</t>
    </rPh>
    <phoneticPr fontId="5"/>
  </si>
  <si>
    <t>資本金の額
又は出資の総額</t>
    <phoneticPr fontId="5"/>
  </si>
  <si>
    <t>③</t>
    <phoneticPr fontId="5"/>
  </si>
  <si>
    <t>②－③</t>
    <phoneticPr fontId="5"/>
  </si>
  <si>
    <t>環境関連の第三者認証等取得状況</t>
    <phoneticPr fontId="5"/>
  </si>
  <si>
    <r>
      <t>SBT認定取得</t>
    </r>
    <r>
      <rPr>
        <sz val="8"/>
        <color rgb="FF000000"/>
        <rFont val="ＭＳ Ｐゴシック"/>
        <family val="3"/>
        <charset val="128"/>
      </rPr>
      <t>（中小企業版含む）</t>
    </r>
    <rPh sb="3" eb="5">
      <t>ニンテイ</t>
    </rPh>
    <rPh sb="5" eb="7">
      <t>シュトク</t>
    </rPh>
    <rPh sb="8" eb="13">
      <t>チュウショウキギョウバン</t>
    </rPh>
    <rPh sb="13" eb="14">
      <t>フク</t>
    </rPh>
    <phoneticPr fontId="5"/>
  </si>
  <si>
    <t>月</t>
    <rPh sb="0" eb="1">
      <t>ゲツ</t>
    </rPh>
    <phoneticPr fontId="5"/>
  </si>
  <si>
    <t>その他:　　　　　　　　　　　</t>
    <phoneticPr fontId="5"/>
  </si>
  <si>
    <t>前年度実績</t>
    <rPh sb="3" eb="5">
      <t>ジッセキ</t>
    </rPh>
    <phoneticPr fontId="5"/>
  </si>
  <si>
    <r>
      <rPr>
        <b/>
        <u/>
        <sz val="11"/>
        <color rgb="FFFF0000"/>
        <rFont val="ＭＳ ゴシック"/>
        <family val="3"/>
        <charset val="128"/>
      </rPr>
      <t>2030</t>
    </r>
    <r>
      <rPr>
        <b/>
        <u/>
        <sz val="11"/>
        <color rgb="FF000000"/>
        <rFont val="ＭＳ ゴシック"/>
        <family val="3"/>
        <charset val="128"/>
      </rPr>
      <t>年度</t>
    </r>
    <r>
      <rPr>
        <b/>
        <sz val="11"/>
        <color rgb="FF000000"/>
        <rFont val="ＭＳ ゴシック"/>
        <family val="3"/>
        <charset val="128"/>
      </rPr>
      <t xml:space="preserve">
削減目標【任意】</t>
    </r>
    <rPh sb="7" eb="9">
      <t>サクゲン</t>
    </rPh>
    <rPh sb="9" eb="11">
      <t>モクヒョウ</t>
    </rPh>
    <rPh sb="12" eb="14">
      <t>ニンイ</t>
    </rPh>
    <phoneticPr fontId="5"/>
  </si>
  <si>
    <t>省エネ</t>
    <rPh sb="0" eb="1">
      <t>ショウ</t>
    </rPh>
    <phoneticPr fontId="5"/>
  </si>
  <si>
    <r>
      <t xml:space="preserve">運用管理等
</t>
    </r>
    <r>
      <rPr>
        <b/>
        <sz val="11"/>
        <color rgb="FF000000"/>
        <rFont val="ＭＳ ゴシック"/>
        <family val="3"/>
        <charset val="128"/>
      </rPr>
      <t>（ソフト）</t>
    </r>
    <phoneticPr fontId="5"/>
  </si>
  <si>
    <r>
      <t xml:space="preserve">設備更新等
</t>
    </r>
    <r>
      <rPr>
        <b/>
        <sz val="11"/>
        <color rgb="FF000000"/>
        <rFont val="ＭＳ ゴシック"/>
        <family val="3"/>
        <charset val="128"/>
      </rPr>
      <t>（ハード）</t>
    </r>
    <phoneticPr fontId="5"/>
  </si>
  <si>
    <t>再生可能エネルギーの
活用・創出</t>
    <rPh sb="0" eb="4">
      <t>サイセイカノウ</t>
    </rPh>
    <rPh sb="11" eb="13">
      <t>カツヨウ</t>
    </rPh>
    <rPh sb="14" eb="16">
      <t>ソウシュツ</t>
    </rPh>
    <phoneticPr fontId="5"/>
  </si>
  <si>
    <t>二酸化炭素排出量の取組年度削減実績　</t>
    <phoneticPr fontId="5"/>
  </si>
  <si>
    <t>二酸化炭素排出量の削減目標（次年度）</t>
    <rPh sb="14" eb="15">
      <t>ツギ</t>
    </rPh>
    <phoneticPr fontId="5"/>
  </si>
  <si>
    <t>前年度実績</t>
    <rPh sb="0" eb="3">
      <t>ゼンネンド</t>
    </rPh>
    <rPh sb="3" eb="5">
      <t>ジッセキ</t>
    </rPh>
    <phoneticPr fontId="5"/>
  </si>
  <si>
    <t>取組年度実績</t>
    <rPh sb="0" eb="4">
      <t>トリクミネンド</t>
    </rPh>
    <rPh sb="4" eb="6">
      <t>ジッセキ</t>
    </rPh>
    <phoneticPr fontId="5"/>
  </si>
  <si>
    <t>次年度目標</t>
    <rPh sb="0" eb="3">
      <t>ジネンド</t>
    </rPh>
    <rPh sb="3" eb="5">
      <t>モクヒョウ</t>
    </rPh>
    <phoneticPr fontId="5"/>
  </si>
  <si>
    <t>5,000万円以下</t>
    <rPh sb="5" eb="7">
      <t>マンエン</t>
    </rPh>
    <rPh sb="7" eb="9">
      <t>イカ</t>
    </rPh>
    <phoneticPr fontId="5"/>
  </si>
  <si>
    <t>5人以下</t>
    <rPh sb="1" eb="2">
      <t>ニン</t>
    </rPh>
    <rPh sb="2" eb="4">
      <t>イカ</t>
    </rPh>
    <phoneticPr fontId="5"/>
  </si>
  <si>
    <t>1億円超・3億円以下</t>
    <rPh sb="1" eb="3">
      <t>オクエン</t>
    </rPh>
    <rPh sb="3" eb="4">
      <t>コ</t>
    </rPh>
    <phoneticPr fontId="5"/>
  </si>
  <si>
    <t>5,000万円超・1億円以下</t>
    <rPh sb="5" eb="7">
      <t>マンエン</t>
    </rPh>
    <rPh sb="7" eb="8">
      <t>コ</t>
    </rPh>
    <rPh sb="10" eb="12">
      <t>オクエン</t>
    </rPh>
    <rPh sb="12" eb="14">
      <t>イカ</t>
    </rPh>
    <phoneticPr fontId="5"/>
  </si>
  <si>
    <t>101人～300人</t>
    <rPh sb="3" eb="4">
      <t>ニン</t>
    </rPh>
    <rPh sb="8" eb="9">
      <t>ニン</t>
    </rPh>
    <phoneticPr fontId="5"/>
  </si>
  <si>
    <t>51～100人</t>
    <rPh sb="6" eb="7">
      <t>ニン</t>
    </rPh>
    <phoneticPr fontId="5"/>
  </si>
  <si>
    <t>21～50人</t>
    <rPh sb="5" eb="6">
      <t>ニン</t>
    </rPh>
    <phoneticPr fontId="5"/>
  </si>
  <si>
    <t>6～20人</t>
    <rPh sb="4" eb="5">
      <t>ニン</t>
    </rPh>
    <phoneticPr fontId="5"/>
  </si>
  <si>
    <t>301人以上</t>
    <rPh sb="3" eb="4">
      <t>ニン</t>
    </rPh>
    <rPh sb="4" eb="6">
      <t>イジョウ</t>
    </rPh>
    <phoneticPr fontId="5"/>
  </si>
  <si>
    <t>3億円超</t>
    <rPh sb="1" eb="3">
      <t>オクエン</t>
    </rPh>
    <rPh sb="3" eb="4">
      <t>コ</t>
    </rPh>
    <phoneticPr fontId="5"/>
  </si>
  <si>
    <t>別紙２</t>
    <phoneticPr fontId="5"/>
  </si>
  <si>
    <t>事業所名</t>
    <phoneticPr fontId="5"/>
  </si>
  <si>
    <r>
      <t>○年度（4月～翌3月）の期間で集計してください。決算期等で別期間としたい場合、</t>
    </r>
    <r>
      <rPr>
        <b/>
        <u/>
        <sz val="11"/>
        <color rgb="FFFF0000"/>
        <rFont val="ＭＳ Ｐゴシック"/>
        <family val="3"/>
        <charset val="128"/>
      </rPr>
      <t>理由を記載し、期間を修正</t>
    </r>
    <r>
      <rPr>
        <sz val="11"/>
        <rFont val="ＭＳ Ｐゴシック"/>
        <family val="3"/>
        <charset val="128"/>
      </rPr>
      <t>してください。</t>
    </r>
    <phoneticPr fontId="5"/>
  </si>
  <si>
    <t>（１）エネルギーの使用に伴うCO₂排出量（t-CO2)　　　小計</t>
  </si>
  <si>
    <t>（２）カーボン・オフセットによるCO2削減量（t-CO2)　小計</t>
    <phoneticPr fontId="5"/>
  </si>
  <si>
    <t>（１）－（２）＝　CO2排出量（t-CO2)　　合計</t>
    <phoneticPr fontId="5"/>
  </si>
  <si>
    <t>ホームぺージURL</t>
    <phoneticPr fontId="5"/>
  </si>
  <si>
    <t>（HPがある場合のみ）</t>
    <rPh sb="6" eb="8">
      <t>バアイ</t>
    </rPh>
    <phoneticPr fontId="5"/>
  </si>
  <si>
    <t>　以下の情報を県がホームページで公表することに合意します。</t>
    <rPh sb="1" eb="3">
      <t>イカ</t>
    </rPh>
    <rPh sb="4" eb="6">
      <t>ジョウホウ</t>
    </rPh>
    <rPh sb="7" eb="8">
      <t>ケン</t>
    </rPh>
    <rPh sb="16" eb="18">
      <t>コウヒョウ</t>
    </rPh>
    <rPh sb="23" eb="25">
      <t>ゴウイ</t>
    </rPh>
    <phoneticPr fontId="5"/>
  </si>
  <si>
    <t>公表事項</t>
    <rPh sb="0" eb="2">
      <t>コウヒョウ</t>
    </rPh>
    <rPh sb="2" eb="4">
      <t>ジコウ</t>
    </rPh>
    <phoneticPr fontId="5"/>
  </si>
  <si>
    <t>✓</t>
  </si>
  <si>
    <t>法人名称（法人の場合のみ）</t>
    <rPh sb="0" eb="2">
      <t>ホウジン</t>
    </rPh>
    <rPh sb="2" eb="4">
      <t>メイショウ</t>
    </rPh>
    <rPh sb="5" eb="7">
      <t>ホウジン</t>
    </rPh>
    <rPh sb="8" eb="10">
      <t>バアイ</t>
    </rPh>
    <phoneticPr fontId="5"/>
  </si>
  <si>
    <t>ホームページURL</t>
    <phoneticPr fontId="5"/>
  </si>
  <si>
    <t>業種</t>
    <rPh sb="0" eb="2">
      <t>ギョウシュ</t>
    </rPh>
    <phoneticPr fontId="5"/>
  </si>
  <si>
    <t>環境関連の第三者認証等取得状況</t>
    <phoneticPr fontId="5"/>
  </si>
  <si>
    <t>✓</t>
    <phoneticPr fontId="5"/>
  </si>
  <si>
    <t>新潟県エコ事業所表彰制度実績報告書</t>
    <rPh sb="12" eb="17">
      <t>ジッセキホウコクショ</t>
    </rPh>
    <phoneticPr fontId="5"/>
  </si>
  <si>
    <t>実施した削減対策</t>
    <rPh sb="0" eb="2">
      <t>ジッシ</t>
    </rPh>
    <rPh sb="4" eb="8">
      <t>サクゲンタイサク</t>
    </rPh>
    <phoneticPr fontId="5"/>
  </si>
  <si>
    <t>次年度に向けた
見直し・改善策等</t>
    <rPh sb="0" eb="3">
      <t>ジネンド</t>
    </rPh>
    <rPh sb="4" eb="5">
      <t>ム</t>
    </rPh>
    <rPh sb="8" eb="10">
      <t>ミナオ</t>
    </rPh>
    <rPh sb="12" eb="16">
      <t>カイゼンサクトウ</t>
    </rPh>
    <phoneticPr fontId="5"/>
  </si>
  <si>
    <t>管理体制の運用状況や目標の達成状況への評価、課題等</t>
    <phoneticPr fontId="5"/>
  </si>
  <si>
    <t>次年度削減目標（％）</t>
    <rPh sb="0" eb="1">
      <t>ツギ</t>
    </rPh>
    <phoneticPr fontId="5"/>
  </si>
  <si>
    <t>2030年度削減目標【任意】（％）</t>
  </si>
  <si>
    <t>１　取組年度に実施した取組（削減対策）および次年度の削減目標</t>
    <rPh sb="14" eb="18">
      <t>サクゲンタイサク</t>
    </rPh>
    <rPh sb="22" eb="25">
      <t>ジネンド</t>
    </rPh>
    <rPh sb="26" eb="28">
      <t>サクゲン</t>
    </rPh>
    <rPh sb="28" eb="30">
      <t>モクヒョウ</t>
    </rPh>
    <phoneticPr fontId="5"/>
  </si>
  <si>
    <t>２　次年度に実施する取組（削減対策）および削減目標</t>
    <rPh sb="2" eb="3">
      <t>ツギ</t>
    </rPh>
    <rPh sb="13" eb="17">
      <t>サクゲンタイサク</t>
    </rPh>
    <rPh sb="21" eb="23">
      <t>サクゲン</t>
    </rPh>
    <rPh sb="23" eb="25">
      <t>モクヒョウ</t>
    </rPh>
    <phoneticPr fontId="5"/>
  </si>
  <si>
    <t>印刷されません↓</t>
    <rPh sb="0" eb="2">
      <t>インサツ</t>
    </rPh>
    <phoneticPr fontId="5"/>
  </si>
  <si>
    <t>入力もれ等がある場合は
この列に表示されます</t>
    <rPh sb="0" eb="2">
      <t>ニュウリョク</t>
    </rPh>
    <rPh sb="4" eb="5">
      <t>トウ</t>
    </rPh>
    <rPh sb="8" eb="10">
      <t>バアイ</t>
    </rPh>
    <rPh sb="14" eb="15">
      <t>レツ</t>
    </rPh>
    <rPh sb="16" eb="18">
      <t>ヒョウジ</t>
    </rPh>
    <phoneticPr fontId="5"/>
  </si>
  <si>
    <r>
      <t>SBT認証取得</t>
    </r>
    <r>
      <rPr>
        <sz val="8"/>
        <color rgb="FF000000"/>
        <rFont val="ＭＳ Ｐゴシック"/>
        <family val="3"/>
        <charset val="128"/>
      </rPr>
      <t>（中小企業版含む）</t>
    </r>
    <rPh sb="3" eb="7">
      <t>ニンショウシュトク</t>
    </rPh>
    <rPh sb="8" eb="13">
      <t>チュウショウキギョウバン</t>
    </rPh>
    <rPh sb="13" eb="14">
      <t>フク</t>
    </rPh>
    <phoneticPr fontId="5"/>
  </si>
  <si>
    <t>別紙１-１（二酸化炭素排出量の削減目標）</t>
    <phoneticPr fontId="5"/>
  </si>
  <si>
    <t>https://www.pref.niigata.lg.jp/sec/kankyoseisaku/1356763348335.html</t>
    <phoneticPr fontId="5"/>
  </si>
  <si>
    <t>印刷されません↓</t>
    <phoneticPr fontId="5"/>
  </si>
  <si>
    <r>
      <t xml:space="preserve">その他
</t>
    </r>
    <r>
      <rPr>
        <sz val="9"/>
        <color rgb="FF000000"/>
        <rFont val="ＭＳ ゴシック"/>
        <family val="3"/>
        <charset val="128"/>
      </rPr>
      <t>（次世代自動車の導入、
カーボンオフセット等）</t>
    </r>
    <rPh sb="2" eb="3">
      <t>ホカ</t>
    </rPh>
    <rPh sb="5" eb="8">
      <t>ジセダイ</t>
    </rPh>
    <rPh sb="8" eb="11">
      <t>ジドウシャ</t>
    </rPh>
    <rPh sb="12" eb="14">
      <t>ドウニュウ</t>
    </rPh>
    <rPh sb="25" eb="26">
      <t>トウ</t>
    </rPh>
    <phoneticPr fontId="5"/>
  </si>
  <si>
    <t>年度比</t>
    <rPh sb="0" eb="3">
      <t>ネンドヒ</t>
    </rPh>
    <phoneticPr fontId="5"/>
  </si>
  <si>
    <t>実施予定の削減対策（該当する欄にのみ記入）</t>
    <rPh sb="0" eb="2">
      <t>ジッシ</t>
    </rPh>
    <rPh sb="2" eb="4">
      <t>ヨテイ</t>
    </rPh>
    <rPh sb="5" eb="9">
      <t>サクゲンタイサク</t>
    </rPh>
    <rPh sb="10" eb="12">
      <t>ガイトウ</t>
    </rPh>
    <rPh sb="14" eb="15">
      <t>ラン</t>
    </rPh>
    <rPh sb="18" eb="20">
      <t>キニュウ</t>
    </rPh>
    <phoneticPr fontId="5"/>
  </si>
  <si>
    <r>
      <t>削減対策の内容</t>
    </r>
    <r>
      <rPr>
        <sz val="10"/>
        <color rgb="FF000000"/>
        <rFont val="ＭＳ ゴシック"/>
        <family val="3"/>
        <charset val="128"/>
      </rPr>
      <t>（必要に応じ行を追加してください）</t>
    </r>
    <rPh sb="0" eb="4">
      <t>サクゲンタイサク</t>
    </rPh>
    <rPh sb="5" eb="7">
      <t>ナイヨウ</t>
    </rPh>
    <rPh sb="8" eb="10">
      <t>ヒツヨウ</t>
    </rPh>
    <rPh sb="11" eb="12">
      <t>オウ</t>
    </rPh>
    <rPh sb="13" eb="14">
      <t>ギョウ</t>
    </rPh>
    <rPh sb="15" eb="17">
      <t>ツイカ</t>
    </rPh>
    <phoneticPr fontId="5"/>
  </si>
  <si>
    <t>・平成30年度～</t>
    <rPh sb="1" eb="3">
      <t>ヘイセイ</t>
    </rPh>
    <rPh sb="5" eb="7">
      <t>ネンド</t>
    </rPh>
    <phoneticPr fontId="5"/>
  </si>
  <si>
    <t>・令和5年度～</t>
    <rPh sb="1" eb="3">
      <t>レイワ</t>
    </rPh>
    <phoneticPr fontId="5"/>
  </si>
  <si>
    <t>・令和7年度</t>
    <rPh sb="1" eb="3">
      <t>レイワ</t>
    </rPh>
    <phoneticPr fontId="5"/>
  </si>
  <si>
    <r>
      <t>○</t>
    </r>
    <r>
      <rPr>
        <u/>
        <sz val="11"/>
        <rFont val="ＭＳ Ｐゴシック"/>
        <family val="3"/>
        <charset val="128"/>
      </rPr>
      <t>CO₂排出係数</t>
    </r>
    <r>
      <rPr>
        <sz val="11"/>
        <rFont val="ＭＳ Ｐゴシック"/>
        <family val="3"/>
        <charset val="128"/>
      </rPr>
      <t>は、環境省ホームページ（以下URL）の「事業者別排出係数一覧」より「調整後排出係数」を確認のうえ、入力してください。</t>
    </r>
    <rPh sb="6" eb="8">
      <t>ケイスウ</t>
    </rPh>
    <rPh sb="10" eb="13">
      <t>カンキョウショウ</t>
    </rPh>
    <rPh sb="20" eb="22">
      <t>イカ</t>
    </rPh>
    <rPh sb="51" eb="53">
      <t>カクニン</t>
    </rPh>
    <phoneticPr fontId="5"/>
  </si>
  <si>
    <t>https://policies.env.go.jp/earth/ghg-santeikohyo/calc.html</t>
    <phoneticPr fontId="5"/>
  </si>
  <si>
    <r>
      <t>事業所で使用する</t>
    </r>
    <r>
      <rPr>
        <u/>
        <sz val="11"/>
        <rFont val="ＭＳ Ｐゴシック"/>
        <family val="3"/>
        <charset val="128"/>
      </rPr>
      <t>すべての</t>
    </r>
    <r>
      <rPr>
        <sz val="11"/>
        <rFont val="ＭＳ Ｐゴシック"/>
        <family val="3"/>
        <charset val="128"/>
      </rPr>
      <t>エネルギー
（該当するものに○）</t>
    </r>
    <rPh sb="0" eb="3">
      <t>ジギョウショ</t>
    </rPh>
    <rPh sb="4" eb="6">
      <t>シヨウ</t>
    </rPh>
    <rPh sb="19" eb="21">
      <t>ガイトウ</t>
    </rPh>
    <phoneticPr fontId="5"/>
  </si>
  <si>
    <t>CO2排出量算出</t>
    <rPh sb="3" eb="6">
      <t>ハイシュツリョウ</t>
    </rPh>
    <rPh sb="6" eb="8">
      <t>サンシュツ</t>
    </rPh>
    <phoneticPr fontId="5"/>
  </si>
  <si>
    <t>該当するものに○</t>
    <rPh sb="0" eb="2">
      <t>ガイトウ</t>
    </rPh>
    <phoneticPr fontId="5"/>
  </si>
  <si>
    <t>エネルギー名称</t>
    <rPh sb="5" eb="7">
      <t>メイショウ</t>
    </rPh>
    <phoneticPr fontId="5"/>
  </si>
  <si>
    <t>①
エネルギー使用量
（CO2排出係数に合わせて
単位を変換）</t>
    <rPh sb="7" eb="10">
      <t>シヨウリョウ</t>
    </rPh>
    <rPh sb="15" eb="19">
      <t>ハイシュツケイスウ</t>
    </rPh>
    <rPh sb="20" eb="21">
      <t>ア</t>
    </rPh>
    <rPh sb="25" eb="27">
      <t>タンイ</t>
    </rPh>
    <rPh sb="28" eb="30">
      <t>ヘンカン</t>
    </rPh>
    <phoneticPr fontId="5"/>
  </si>
  <si>
    <t>×</t>
    <phoneticPr fontId="5"/>
  </si>
  <si>
    <r>
      <t>②
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排出係数
（調整後排出係数）</t>
    </r>
    <rPh sb="5" eb="7">
      <t>ハイシュツ</t>
    </rPh>
    <rPh sb="11" eb="14">
      <t>チョウセイゴ</t>
    </rPh>
    <rPh sb="14" eb="18">
      <t>ハイシュツケイスウ</t>
    </rPh>
    <phoneticPr fontId="9"/>
  </si>
  <si>
    <t>＝</t>
    <phoneticPr fontId="5"/>
  </si>
  <si>
    <r>
      <t>③
CO2排出量（t-CO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)</t>
    </r>
    <rPh sb="8" eb="11">
      <t>ハイシュツリョウ</t>
    </rPh>
    <phoneticPr fontId="9"/>
  </si>
  <si>
    <t>事業者名</t>
    <rPh sb="0" eb="4">
      <t>ジギョウシャメイ</t>
    </rPh>
    <phoneticPr fontId="5"/>
  </si>
  <si>
    <t>４月</t>
    <rPh sb="1" eb="2">
      <t>ガツ</t>
    </rPh>
    <phoneticPr fontId="5"/>
  </si>
  <si>
    <t>５月</t>
    <rPh sb="1" eb="2">
      <t>ガツ</t>
    </rPh>
    <phoneticPr fontId="5"/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</si>
  <si>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</si>
  <si>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</si>
  <si>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</si>
  <si>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</si>
  <si>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</si>
  <si>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</si>
  <si>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</si>
  <si>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5"/>
  </si>
  <si>
    <t>２月</t>
    <rPh sb="1" eb="2">
      <t>ガツ</t>
    </rPh>
    <phoneticPr fontId="5"/>
  </si>
  <si>
    <t>３月</t>
    <rPh sb="1" eb="2">
      <t>ガツ</t>
    </rPh>
    <phoneticPr fontId="5"/>
  </si>
  <si>
    <t>合計</t>
    <rPh sb="0" eb="2">
      <t>ゴウケイ</t>
    </rPh>
    <phoneticPr fontId="5"/>
  </si>
  <si>
    <t>※自動計算されます</t>
  </si>
  <si>
    <t>÷</t>
  </si>
  <si>
    <t>＝</t>
  </si>
  <si>
    <t>tCO2/千kWh</t>
    <rPh sb="5" eb="6">
      <t>セン</t>
    </rPh>
    <phoneticPr fontId="5"/>
  </si>
  <si>
    <t>tCO2/kL</t>
    <phoneticPr fontId="5"/>
  </si>
  <si>
    <r>
      <t xml:space="preserve">液化石油ガス(ＬＰＧ)
</t>
    </r>
    <r>
      <rPr>
        <sz val="9"/>
        <color rgb="FFFF0000"/>
        <rFont val="ＭＳ 明朝"/>
        <family val="1"/>
        <charset val="128"/>
      </rPr>
      <t>※いずれかの単位の
欄に記入</t>
    </r>
    <phoneticPr fontId="9"/>
  </si>
  <si>
    <t>÷</t>
    <phoneticPr fontId="5"/>
  </si>
  <si>
    <t>tCO2/t</t>
    <phoneticPr fontId="5"/>
  </si>
  <si>
    <r>
      <t>千ｍ</t>
    </r>
    <r>
      <rPr>
        <vertAlign val="superscript"/>
        <sz val="10"/>
        <rFont val="ＭＳ 明朝"/>
        <family val="1"/>
        <charset val="128"/>
      </rPr>
      <t>３</t>
    </r>
    <rPh sb="0" eb="1">
      <t>セン</t>
    </rPh>
    <phoneticPr fontId="9"/>
  </si>
  <si>
    <t>tCO2/千m³</t>
    <phoneticPr fontId="9"/>
  </si>
  <si>
    <t>新潟県産J-クレジットを活用した場合は、その分を削減量として含めることができます。（要綱第６条）
※新潟県産J-クレジット：新潟県版J-クレジット及び新潟県内で実施された活動により認証されたJ-クレジット</t>
    <rPh sb="42" eb="44">
      <t>ヨウコウ</t>
    </rPh>
    <rPh sb="44" eb="45">
      <t>ダイ</t>
    </rPh>
    <rPh sb="46" eb="47">
      <t>ジョウ</t>
    </rPh>
    <phoneticPr fontId="5"/>
  </si>
  <si>
    <t>◀別紙１の二酸化炭素排出量(前年度実績）欄に転記されます</t>
    <rPh sb="1" eb="3">
      <t>ベッシ</t>
    </rPh>
    <rPh sb="14" eb="19">
      <t>ゼンネンドジッセキ</t>
    </rPh>
    <rPh sb="20" eb="21">
      <t>ラン</t>
    </rPh>
    <rPh sb="22" eb="24">
      <t>テンキ</t>
    </rPh>
    <phoneticPr fontId="5"/>
  </si>
  <si>
    <t>※カーボン・オフセットとは、地球温暖化対策の一つで、企業活動などで排出されるCO2等の温室効果ガスを、森林整備などによるCO2吸収量に見合ったクレジットを購入することにより、埋め合わせる（オフセットする）という考え方です。</t>
    <phoneticPr fontId="5"/>
  </si>
  <si>
    <r>
      <t>○事業所で使用するすべてのエネルギーに○をつけ、うち、</t>
    </r>
    <r>
      <rPr>
        <b/>
        <u/>
        <sz val="11"/>
        <color rgb="FFFF0000"/>
        <rFont val="ＭＳ Ｐゴシック"/>
        <family val="3"/>
        <charset val="128"/>
      </rPr>
      <t>計画時に削減対策を予定していたエネルギーの各月の使用量を記載</t>
    </r>
    <r>
      <rPr>
        <sz val="11"/>
        <rFont val="ＭＳ Ｐゴシック"/>
        <family val="3"/>
        <charset val="128"/>
      </rPr>
      <t>してください。</t>
    </r>
    <rPh sb="1" eb="4">
      <t>ジギョウショ</t>
    </rPh>
    <rPh sb="5" eb="7">
      <t>シヨウ</t>
    </rPh>
    <phoneticPr fontId="5"/>
  </si>
  <si>
    <t>計画時に削減対策を予定していたエネルギー</t>
    <phoneticPr fontId="5"/>
  </si>
  <si>
    <t>(①－②)/①×100</t>
    <phoneticPr fontId="5"/>
  </si>
  <si>
    <r>
      <t>取組年度</t>
    </r>
    <r>
      <rPr>
        <u/>
        <sz val="11"/>
        <rFont val="ＭＳ Ｐゴシック"/>
        <family val="3"/>
        <charset val="128"/>
      </rPr>
      <t>実績</t>
    </r>
    <rPh sb="4" eb="6">
      <t>ジッセキ</t>
    </rPh>
    <phoneticPr fontId="5"/>
  </si>
  <si>
    <t>年度比</t>
    <rPh sb="2" eb="3">
      <t>ヒ</t>
    </rPh>
    <phoneticPr fontId="5"/>
  </si>
  <si>
    <t>取組</t>
    <rPh sb="0" eb="2">
      <t>トリクミ</t>
    </rPh>
    <phoneticPr fontId="5"/>
  </si>
  <si>
    <r>
      <rPr>
        <b/>
        <u/>
        <sz val="11"/>
        <color rgb="FF000000"/>
        <rFont val="ＭＳ ゴシック"/>
        <family val="3"/>
        <charset val="128"/>
      </rPr>
      <t>次年度</t>
    </r>
    <r>
      <rPr>
        <b/>
        <sz val="11"/>
        <color rgb="FF000000"/>
        <rFont val="ＭＳ ゴシック"/>
        <family val="3"/>
        <charset val="128"/>
      </rPr>
      <t xml:space="preserve">
削減目標</t>
    </r>
    <rPh sb="0" eb="1">
      <t>ツギ</t>
    </rPh>
    <rPh sb="1" eb="3">
      <t>ネンド</t>
    </rPh>
    <rPh sb="4" eb="6">
      <t>サクゲン</t>
    </rPh>
    <rPh sb="6" eb="8">
      <t>モクヒョウ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</si>
  <si>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phoneticPr fontId="5"/>
  </si>
  <si>
    <t>・空調設備の温度設定管理の徹底
・機器の省エネ運転</t>
    <phoneticPr fontId="5"/>
  </si>
  <si>
    <t>・省エネ型機器への切り換え
・不要な機器の撤去</t>
    <phoneticPr fontId="5"/>
  </si>
  <si>
    <t>・社屋の断熱性能が低く、外気温の影響を強く受ける。社内の作業効率を下げない職場環境の維持が課題。</t>
    <rPh sb="1" eb="3">
      <t>シャオク</t>
    </rPh>
    <rPh sb="25" eb="27">
      <t>シャナイ</t>
    </rPh>
    <rPh sb="45" eb="47">
      <t>カダイ</t>
    </rPh>
    <phoneticPr fontId="5"/>
  </si>
  <si>
    <t>・再エネ由来の電力プランへの切替</t>
    <phoneticPr fontId="5"/>
  </si>
  <si>
    <t>・令和6年度～</t>
    <rPh sb="1" eb="3">
      <t>レイワ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</si>
  <si>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および二酸化炭素排出量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rPh sb="79" eb="84">
      <t>ニサンカタンソ</t>
    </rPh>
    <rPh sb="84" eb="87">
      <t>ハイシュツリョウ</t>
    </rPh>
    <phoneticPr fontId="5"/>
  </si>
  <si>
    <t>・全社員が見えるところに電力メータ
を設置</t>
    <phoneticPr fontId="5"/>
  </si>
  <si>
    <t>・再エネ由来の電力プラン活用</t>
    <rPh sb="12" eb="14">
      <t>カツヨウ</t>
    </rPh>
    <phoneticPr fontId="5"/>
  </si>
  <si>
    <t>・社用車を次世代自動車へ入れ替え</t>
    <rPh sb="1" eb="4">
      <t>シャヨウシャ</t>
    </rPh>
    <rPh sb="5" eb="11">
      <t>ジセダイジドウシャ</t>
    </rPh>
    <rPh sb="12" eb="13">
      <t>イ</t>
    </rPh>
    <rPh sb="14" eb="15">
      <t>カ</t>
    </rPh>
    <phoneticPr fontId="5"/>
  </si>
  <si>
    <t>・省エネ最適化診断を活用し、費用対効果の大きい箇所から取り組み</t>
    <rPh sb="10" eb="12">
      <t>カツヨウ</t>
    </rPh>
    <rPh sb="14" eb="19">
      <t>ヒヨウタイコウカ</t>
    </rPh>
    <rPh sb="20" eb="21">
      <t>オオ</t>
    </rPh>
    <rPh sb="23" eb="25">
      <t>カショ</t>
    </rPh>
    <rPh sb="27" eb="28">
      <t>ト</t>
    </rPh>
    <rPh sb="29" eb="30">
      <t>ク</t>
    </rPh>
    <phoneticPr fontId="5"/>
  </si>
  <si>
    <t>・社屋の断熱改修や、太陽光発電設備の導入に向け検討する。
・設備だけでなく、社用車についても燃料使用量削減、次世代自動車化への切り替えをすすめる。</t>
    <rPh sb="1" eb="3">
      <t>シャオク</t>
    </rPh>
    <rPh sb="4" eb="6">
      <t>ダンネツ</t>
    </rPh>
    <rPh sb="6" eb="8">
      <t>カイシュウ</t>
    </rPh>
    <rPh sb="10" eb="13">
      <t>タイヨウコウ</t>
    </rPh>
    <rPh sb="18" eb="20">
      <t>ドウニュウ</t>
    </rPh>
    <rPh sb="21" eb="22">
      <t>ム</t>
    </rPh>
    <rPh sb="23" eb="25">
      <t>ケントウ</t>
    </rPh>
    <rPh sb="30" eb="32">
      <t>セツビ</t>
    </rPh>
    <rPh sb="38" eb="41">
      <t>シャヨウシャ</t>
    </rPh>
    <rPh sb="46" eb="48">
      <t>ネンリョウ</t>
    </rPh>
    <rPh sb="48" eb="51">
      <t>シヨウリョウ</t>
    </rPh>
    <rPh sb="51" eb="53">
      <t>サクゲン</t>
    </rPh>
    <rPh sb="54" eb="60">
      <t>ジセダイジドウシャ</t>
    </rPh>
    <rPh sb="60" eb="61">
      <t>カ</t>
    </rPh>
    <rPh sb="63" eb="64">
      <t>キ</t>
    </rPh>
    <rPh sb="65" eb="66">
      <t>カ</t>
    </rPh>
    <phoneticPr fontId="5"/>
  </si>
  <si>
    <t>・平成30年度～
・令和7年度</t>
    <rPh sb="1" eb="3">
      <t>ヘイセイ</t>
    </rPh>
    <rPh sb="5" eb="7">
      <t>ネンド</t>
    </rPh>
    <rPh sb="11" eb="13">
      <t>レイワ</t>
    </rPh>
    <rPh sb="14" eb="16">
      <t>ネンド</t>
    </rPh>
    <phoneticPr fontId="5"/>
  </si>
  <si>
    <t>・空調設備の温度設定管理の徹底
・機器の省エネ運転
・出張時の社用車の乗り合わせ、公共交通機関利用を呼びかけ</t>
    <rPh sb="27" eb="30">
      <t>シュッチョウジ</t>
    </rPh>
    <rPh sb="31" eb="34">
      <t>シャヨウシャ</t>
    </rPh>
    <rPh sb="35" eb="36">
      <t>ノ</t>
    </rPh>
    <rPh sb="37" eb="38">
      <t>ア</t>
    </rPh>
    <rPh sb="41" eb="47">
      <t>コウキョウコウツウキカン</t>
    </rPh>
    <rPh sb="47" eb="49">
      <t>リヨウ</t>
    </rPh>
    <rPh sb="50" eb="51">
      <t>ヨ</t>
    </rPh>
    <phoneticPr fontId="5"/>
  </si>
  <si>
    <t>・令和5年度～
・令和７年度</t>
    <rPh sb="1" eb="3">
      <t>レイワ</t>
    </rPh>
    <rPh sb="10" eb="12">
      <t>レイワ</t>
    </rPh>
    <rPh sb="13" eb="15">
      <t>ネンド</t>
    </rPh>
    <phoneticPr fontId="5"/>
  </si>
  <si>
    <t>・省エネ型機器への切り換え
・不要な機器の撤去
・廊下の照明を人感センサー付きLED照明に入れ替え</t>
    <rPh sb="25" eb="27">
      <t>ロウカ</t>
    </rPh>
    <rPh sb="28" eb="30">
      <t>ショウメイ</t>
    </rPh>
    <rPh sb="31" eb="33">
      <t>ジンカン</t>
    </rPh>
    <rPh sb="37" eb="38">
      <t>ツ</t>
    </rPh>
    <rPh sb="42" eb="44">
      <t>ショウメイ</t>
    </rPh>
    <rPh sb="45" eb="46">
      <t>イ</t>
    </rPh>
    <rPh sb="47" eb="48">
      <t>カ</t>
    </rPh>
    <phoneticPr fontId="5"/>
  </si>
  <si>
    <t>名刺に印刷</t>
    <rPh sb="0" eb="2">
      <t>メイシ</t>
    </rPh>
    <rPh sb="3" eb="5">
      <t>インサツ</t>
    </rPh>
    <phoneticPr fontId="5"/>
  </si>
  <si>
    <t>別紙１　取組状況および次年度の温室効果ガス排出量等の削減計画</t>
    <rPh sb="0" eb="2">
      <t>ベッシ</t>
    </rPh>
    <phoneticPr fontId="5"/>
  </si>
  <si>
    <t>取組年度削減実績のうち、削減率（％）</t>
    <rPh sb="4" eb="6">
      <t>サクゲン</t>
    </rPh>
    <rPh sb="6" eb="8">
      <t>ジッセキ</t>
    </rPh>
    <rPh sb="14" eb="15">
      <t>リツ</t>
    </rPh>
    <phoneticPr fontId="5"/>
  </si>
  <si>
    <r>
      <t xml:space="preserve">別紙１
</t>
    </r>
    <r>
      <rPr>
        <sz val="8"/>
        <color rgb="FF000000"/>
        <rFont val="ＭＳ ゴシック"/>
        <family val="3"/>
        <charset val="128"/>
      </rPr>
      <t>（いずれかを選択）</t>
    </r>
    <rPh sb="10" eb="12">
      <t>センタク</t>
    </rPh>
    <phoneticPr fontId="5"/>
  </si>
  <si>
    <t>別紙２　CO2排出量算出シート</t>
    <phoneticPr fontId="5"/>
  </si>
  <si>
    <t>・別紙１-１　取組状況および次年度の温室効果ガス排出量等の削減計画（二酸化炭素排出量の削減目標）</t>
    <rPh sb="1" eb="3">
      <t>ベッシ</t>
    </rPh>
    <phoneticPr fontId="5"/>
  </si>
  <si>
    <t>・別紙３-１　CO2排出量算出シート集計表（二酸化炭素排出量の削減目標）</t>
    <rPh sb="29" eb="30">
      <t>リョウ</t>
    </rPh>
    <phoneticPr fontId="5"/>
  </si>
  <si>
    <t>・別紙３-２　CO2排出量算出シート集計表（二酸化炭素排出原単位の削減目標）</t>
    <rPh sb="29" eb="32">
      <t>ゲンタンイ</t>
    </rPh>
    <phoneticPr fontId="5"/>
  </si>
  <si>
    <r>
      <t xml:space="preserve">【複数事業所の場合のみ】
別紙３
</t>
    </r>
    <r>
      <rPr>
        <sz val="8"/>
        <color rgb="FF000000"/>
        <rFont val="ＭＳ ゴシック"/>
        <family val="3"/>
        <charset val="128"/>
      </rPr>
      <t>（いずれかを選択）</t>
    </r>
    <phoneticPr fontId="5"/>
  </si>
  <si>
    <t>・別紙１-２　取組状況および次年度の温室効果ガス排出量等の削減計画（二酸化炭素排出原単位の削減目標）</t>
  </si>
  <si>
    <t>参加事業所の事業所名称・所在市町村</t>
    <rPh sb="0" eb="5">
      <t>サンカジギョウショ</t>
    </rPh>
    <rPh sb="6" eb="9">
      <t>ジギョウショ</t>
    </rPh>
    <rPh sb="9" eb="11">
      <t>メイショウ</t>
    </rPh>
    <rPh sb="12" eb="14">
      <t>ショザイ</t>
    </rPh>
    <rPh sb="14" eb="17">
      <t>シチョウソン</t>
    </rPh>
    <phoneticPr fontId="5"/>
  </si>
  <si>
    <t>二酸化炭素排出削減目標</t>
    <rPh sb="0" eb="5">
      <t>ニサンカタンソ</t>
    </rPh>
    <rPh sb="5" eb="7">
      <t>ハイシュツ</t>
    </rPh>
    <rPh sb="7" eb="9">
      <t>サクゲン</t>
    </rPh>
    <rPh sb="9" eb="11">
      <t>モクヒョウ</t>
    </rPh>
    <phoneticPr fontId="5"/>
  </si>
  <si>
    <t>環境関連の第三者認証取得状況</t>
    <phoneticPr fontId="5"/>
  </si>
  <si>
    <t>R5原単位項目</t>
    <rPh sb="2" eb="5">
      <t>ゲンタンイ</t>
    </rPh>
    <rPh sb="5" eb="7">
      <t>コウモク</t>
    </rPh>
    <phoneticPr fontId="5"/>
  </si>
  <si>
    <t>R6原単位項目</t>
    <rPh sb="2" eb="5">
      <t>ゲンタンイ</t>
    </rPh>
    <rPh sb="5" eb="7">
      <t>コウモク</t>
    </rPh>
    <phoneticPr fontId="5"/>
  </si>
  <si>
    <t>削減率（％）</t>
    <rPh sb="0" eb="3">
      <t>サクゲンリツ</t>
    </rPh>
    <phoneticPr fontId="5"/>
  </si>
  <si>
    <t>削減率</t>
    <rPh sb="0" eb="3">
      <t>サクゲンリツ</t>
    </rPh>
    <phoneticPr fontId="5"/>
  </si>
  <si>
    <t>R5年度</t>
    <rPh sb="2" eb="4">
      <t>ネンド</t>
    </rPh>
    <phoneticPr fontId="5"/>
  </si>
  <si>
    <t>R6年度</t>
    <rPh sb="2" eb="4">
      <t>ネンド</t>
    </rPh>
    <phoneticPr fontId="5"/>
  </si>
  <si>
    <t>R5年度電力</t>
    <rPh sb="2" eb="4">
      <t>ネンド</t>
    </rPh>
    <rPh sb="4" eb="6">
      <t>デンリョク</t>
    </rPh>
    <phoneticPr fontId="5"/>
  </si>
  <si>
    <t>R6年度電力</t>
    <rPh sb="2" eb="4">
      <t>ネンド</t>
    </rPh>
    <rPh sb="4" eb="6">
      <t>デンリョク</t>
    </rPh>
    <phoneticPr fontId="5"/>
  </si>
  <si>
    <t>ガソリン</t>
    <phoneticPr fontId="5"/>
  </si>
  <si>
    <t>灯油</t>
    <rPh sb="0" eb="2">
      <t>トウユ</t>
    </rPh>
    <phoneticPr fontId="5"/>
  </si>
  <si>
    <t>軽油</t>
    <rPh sb="0" eb="2">
      <t>ケイユ</t>
    </rPh>
    <phoneticPr fontId="5"/>
  </si>
  <si>
    <t>A重油</t>
    <rPh sb="1" eb="3">
      <t>ジュウユ</t>
    </rPh>
    <phoneticPr fontId="5"/>
  </si>
  <si>
    <t>B・C重油</t>
    <rPh sb="3" eb="5">
      <t>ジュウユ</t>
    </rPh>
    <phoneticPr fontId="5"/>
  </si>
  <si>
    <t>液化石油ガス</t>
    <rPh sb="0" eb="4">
      <t>エキカセキユ</t>
    </rPh>
    <phoneticPr fontId="5"/>
  </si>
  <si>
    <t>都市ガス</t>
    <rPh sb="0" eb="2">
      <t>トシ</t>
    </rPh>
    <phoneticPr fontId="5"/>
  </si>
  <si>
    <t>その他</t>
    <rPh sb="2" eb="3">
      <t>ホカ</t>
    </rPh>
    <phoneticPr fontId="5"/>
  </si>
  <si>
    <t>取組の管理体制</t>
    <rPh sb="0" eb="2">
      <t>トリクミ</t>
    </rPh>
    <rPh sb="3" eb="5">
      <t>カンリ</t>
    </rPh>
    <rPh sb="5" eb="7">
      <t>タイセイ</t>
    </rPh>
    <phoneticPr fontId="5"/>
  </si>
  <si>
    <t>運用管理等（ソフト）</t>
    <rPh sb="0" eb="5">
      <t>ウンヨウカンリトウ</t>
    </rPh>
    <phoneticPr fontId="5"/>
  </si>
  <si>
    <t>設備更新等（ハード）</t>
    <rPh sb="0" eb="2">
      <t>セツビ</t>
    </rPh>
    <rPh sb="2" eb="4">
      <t>コウシン</t>
    </rPh>
    <rPh sb="4" eb="5">
      <t>トウ</t>
    </rPh>
    <phoneticPr fontId="5"/>
  </si>
  <si>
    <t>再生可能エネルギーの活用創出</t>
    <rPh sb="0" eb="4">
      <t>サイセイカノウ</t>
    </rPh>
    <rPh sb="10" eb="12">
      <t>カツヨウ</t>
    </rPh>
    <rPh sb="12" eb="14">
      <t>ソウシュツ</t>
    </rPh>
    <phoneticPr fontId="5"/>
  </si>
  <si>
    <t>その他カーボンオフセット等</t>
    <rPh sb="2" eb="3">
      <t>ホカ</t>
    </rPh>
    <rPh sb="12" eb="13">
      <t>トウ</t>
    </rPh>
    <phoneticPr fontId="5"/>
  </si>
  <si>
    <t>管理体制の運用状況への評価、課題等</t>
    <rPh sb="0" eb="2">
      <t>カンリ</t>
    </rPh>
    <rPh sb="2" eb="4">
      <t>タイセイ</t>
    </rPh>
    <rPh sb="5" eb="7">
      <t>ウンヨウ</t>
    </rPh>
    <rPh sb="7" eb="9">
      <t>ジョウキョウ</t>
    </rPh>
    <rPh sb="11" eb="13">
      <t>ヒョウカ</t>
    </rPh>
    <rPh sb="14" eb="16">
      <t>カダイ</t>
    </rPh>
    <rPh sb="16" eb="17">
      <t>ナド</t>
    </rPh>
    <phoneticPr fontId="5"/>
  </si>
  <si>
    <t>次年度に向けた見直し・改善策等</t>
    <rPh sb="0" eb="3">
      <t>ジネンド</t>
    </rPh>
    <rPh sb="4" eb="5">
      <t>ム</t>
    </rPh>
    <rPh sb="7" eb="9">
      <t>ミナオ</t>
    </rPh>
    <rPh sb="11" eb="15">
      <t>カイゼンサクトウ</t>
    </rPh>
    <phoneticPr fontId="5"/>
  </si>
  <si>
    <t>設備更新等（ハード）</t>
    <phoneticPr fontId="5"/>
  </si>
  <si>
    <t>メモ</t>
    <phoneticPr fontId="5"/>
  </si>
  <si>
    <t>備考</t>
    <rPh sb="0" eb="2">
      <t>ビコウ</t>
    </rPh>
    <phoneticPr fontId="5"/>
  </si>
  <si>
    <t>2024年度削減目標</t>
    <rPh sb="4" eb="6">
      <t>ネンド</t>
    </rPh>
    <rPh sb="6" eb="10">
      <t>サクゲンモクヒョウ</t>
    </rPh>
    <phoneticPr fontId="5"/>
  </si>
  <si>
    <t>2024年度削減実績</t>
    <rPh sb="4" eb="6">
      <t>ネンド</t>
    </rPh>
    <rPh sb="6" eb="10">
      <t>サクゲンジッセキ</t>
    </rPh>
    <phoneticPr fontId="5"/>
  </si>
  <si>
    <t>2025年度削減目標</t>
    <rPh sb="4" eb="6">
      <t>ネンド</t>
    </rPh>
    <rPh sb="6" eb="8">
      <t>サクゲン</t>
    </rPh>
    <rPh sb="8" eb="10">
      <t>モクヒョウ</t>
    </rPh>
    <phoneticPr fontId="5"/>
  </si>
  <si>
    <t>2030年度削減目標【任意】</t>
    <rPh sb="4" eb="6">
      <t>ネンド</t>
    </rPh>
    <rPh sb="6" eb="10">
      <t>サクゲンモクヒョウ</t>
    </rPh>
    <rPh sb="11" eb="13">
      <t>ニンイ</t>
    </rPh>
    <phoneticPr fontId="5"/>
  </si>
  <si>
    <t>原単位項目</t>
    <rPh sb="0" eb="3">
      <t>ゲンタンイ</t>
    </rPh>
    <rPh sb="3" eb="5">
      <t>コウモク</t>
    </rPh>
    <phoneticPr fontId="5"/>
  </si>
  <si>
    <t>単位</t>
    <rPh sb="0" eb="2">
      <t>タンイ</t>
    </rPh>
    <phoneticPr fontId="5"/>
  </si>
  <si>
    <t>基準年度(R4)
数量</t>
    <rPh sb="0" eb="2">
      <t>キジュン</t>
    </rPh>
    <rPh sb="2" eb="4">
      <t>ネンド</t>
    </rPh>
    <rPh sb="9" eb="11">
      <t>スウリョウ</t>
    </rPh>
    <phoneticPr fontId="5"/>
  </si>
  <si>
    <t>計算
基準年度原単位</t>
    <rPh sb="0" eb="2">
      <t>ケイサン</t>
    </rPh>
    <rPh sb="3" eb="5">
      <t>キジュン</t>
    </rPh>
    <rPh sb="5" eb="7">
      <t>ネンド</t>
    </rPh>
    <rPh sb="7" eb="10">
      <t>ゲンタンイ</t>
    </rPh>
    <phoneticPr fontId="5"/>
  </si>
  <si>
    <t>R6数量</t>
    <rPh sb="2" eb="4">
      <t>スウリョウ</t>
    </rPh>
    <phoneticPr fontId="5"/>
  </si>
  <si>
    <t>必要に応じて手計算</t>
    <rPh sb="0" eb="2">
      <t>ヒツヨウ</t>
    </rPh>
    <rPh sb="3" eb="4">
      <t>オウ</t>
    </rPh>
    <rPh sb="6" eb="9">
      <t>テケイサン</t>
    </rPh>
    <phoneticPr fontId="5"/>
  </si>
  <si>
    <t>電力会社変更フラグ</t>
    <rPh sb="0" eb="2">
      <t>デンリョク</t>
    </rPh>
    <rPh sb="2" eb="4">
      <t>カイシャ</t>
    </rPh>
    <rPh sb="4" eb="6">
      <t>ヘンコウ</t>
    </rPh>
    <phoneticPr fontId="5"/>
  </si>
  <si>
    <t>A</t>
    <phoneticPr fontId="5"/>
  </si>
  <si>
    <t>B</t>
    <phoneticPr fontId="5"/>
  </si>
  <si>
    <t>C</t>
    <phoneticPr fontId="5"/>
  </si>
  <si>
    <t>D</t>
    <phoneticPr fontId="5"/>
  </si>
  <si>
    <t>E</t>
    <phoneticPr fontId="5"/>
  </si>
  <si>
    <t>F</t>
    <phoneticPr fontId="5"/>
  </si>
  <si>
    <t>G</t>
    <phoneticPr fontId="5"/>
  </si>
  <si>
    <t>H</t>
    <phoneticPr fontId="5"/>
  </si>
  <si>
    <t>I</t>
    <phoneticPr fontId="5"/>
  </si>
  <si>
    <t>J</t>
    <phoneticPr fontId="5"/>
  </si>
  <si>
    <t>K</t>
    <phoneticPr fontId="5"/>
  </si>
  <si>
    <t>L</t>
    <phoneticPr fontId="5"/>
  </si>
  <si>
    <t>M</t>
    <phoneticPr fontId="5"/>
  </si>
  <si>
    <t>N</t>
    <phoneticPr fontId="5"/>
  </si>
  <si>
    <t>O</t>
    <phoneticPr fontId="5"/>
  </si>
  <si>
    <t>P</t>
    <phoneticPr fontId="5"/>
  </si>
  <si>
    <t>Q</t>
    <phoneticPr fontId="5"/>
  </si>
  <si>
    <t>R</t>
    <phoneticPr fontId="5"/>
  </si>
  <si>
    <t>S</t>
    <phoneticPr fontId="5"/>
  </si>
  <si>
    <t>T</t>
    <phoneticPr fontId="5"/>
  </si>
  <si>
    <t>U</t>
    <phoneticPr fontId="5"/>
  </si>
  <si>
    <t>R5</t>
    <phoneticPr fontId="5"/>
  </si>
  <si>
    <t>R6</t>
    <phoneticPr fontId="5"/>
  </si>
  <si>
    <t>取組年度</t>
    <rPh sb="0" eb="2">
      <t>トリクミ</t>
    </rPh>
    <rPh sb="2" eb="4">
      <t>ネンド</t>
    </rPh>
    <phoneticPr fontId="5"/>
  </si>
  <si>
    <t>次年度</t>
    <rPh sb="0" eb="3">
      <t>ジネンド</t>
    </rPh>
    <phoneticPr fontId="5"/>
  </si>
  <si>
    <t>登録番号</t>
    <rPh sb="0" eb="4">
      <t>トウロクバンゴウ</t>
    </rPh>
    <phoneticPr fontId="9"/>
  </si>
  <si>
    <t>代表者役職</t>
    <rPh sb="0" eb="3">
      <t>ダイヒョウシャ</t>
    </rPh>
    <rPh sb="3" eb="5">
      <t>ヤクショク</t>
    </rPh>
    <phoneticPr fontId="5"/>
  </si>
  <si>
    <t>代表者氏名</t>
    <rPh sb="0" eb="3">
      <t>ダイヒョウシャ</t>
    </rPh>
    <rPh sb="3" eb="5">
      <t>シメイ</t>
    </rPh>
    <phoneticPr fontId="5"/>
  </si>
  <si>
    <t>法人所在地</t>
    <rPh sb="0" eb="2">
      <t>ホウジン</t>
    </rPh>
    <rPh sb="2" eb="5">
      <t>ショザイチ</t>
    </rPh>
    <phoneticPr fontId="5"/>
  </si>
  <si>
    <t>事業所所在地</t>
    <rPh sb="0" eb="6">
      <t>ジギョウショショザイチ</t>
    </rPh>
    <phoneticPr fontId="5"/>
  </si>
  <si>
    <t>事業所代表者</t>
    <rPh sb="0" eb="3">
      <t>ジギョウショ</t>
    </rPh>
    <rPh sb="3" eb="6">
      <t>ダイヒョウシャ</t>
    </rPh>
    <phoneticPr fontId="5"/>
  </si>
  <si>
    <t>担当者</t>
    <rPh sb="0" eb="3">
      <t>タントウシャ</t>
    </rPh>
    <phoneticPr fontId="5"/>
  </si>
  <si>
    <t>担当者電話</t>
    <rPh sb="0" eb="3">
      <t>タントウシャ</t>
    </rPh>
    <rPh sb="3" eb="5">
      <t>デンワ</t>
    </rPh>
    <phoneticPr fontId="5"/>
  </si>
  <si>
    <t>担当者mail</t>
    <rPh sb="0" eb="3">
      <t>タントウシャ</t>
    </rPh>
    <phoneticPr fontId="5"/>
  </si>
  <si>
    <t>事業内容</t>
    <rPh sb="0" eb="4">
      <t>ジギョウナイヨウ</t>
    </rPh>
    <phoneticPr fontId="5"/>
  </si>
  <si>
    <t>法人名称公表</t>
    <rPh sb="0" eb="4">
      <t>ホウジンメイショウ</t>
    </rPh>
    <rPh sb="4" eb="6">
      <t>コウヒョウ</t>
    </rPh>
    <phoneticPr fontId="5"/>
  </si>
  <si>
    <t>法人名称</t>
    <rPh sb="0" eb="4">
      <t>ホウジンメイショウ</t>
    </rPh>
    <phoneticPr fontId="9"/>
  </si>
  <si>
    <t>事業所名称・所在
公表</t>
    <rPh sb="0" eb="5">
      <t>ジギョウショメイショウ</t>
    </rPh>
    <rPh sb="6" eb="8">
      <t>ショザイ</t>
    </rPh>
    <rPh sb="9" eb="11">
      <t>コウヒョウ</t>
    </rPh>
    <phoneticPr fontId="5"/>
  </si>
  <si>
    <t>事業所名称</t>
    <rPh sb="0" eb="5">
      <t>ジギョウショメイショウ</t>
    </rPh>
    <phoneticPr fontId="9"/>
  </si>
  <si>
    <t>市町村</t>
    <rPh sb="0" eb="3">
      <t>シチョウソン</t>
    </rPh>
    <phoneticPr fontId="5"/>
  </si>
  <si>
    <t>業種
公表</t>
    <rPh sb="0" eb="2">
      <t>ギョウシュ</t>
    </rPh>
    <rPh sb="3" eb="5">
      <t>コウヒョウ</t>
    </rPh>
    <phoneticPr fontId="5"/>
  </si>
  <si>
    <t>業種①</t>
    <rPh sb="0" eb="2">
      <t>ギョウシュ</t>
    </rPh>
    <phoneticPr fontId="5"/>
  </si>
  <si>
    <t>HP
公表</t>
    <rPh sb="3" eb="5">
      <t>コウヒョウ</t>
    </rPh>
    <phoneticPr fontId="5"/>
  </si>
  <si>
    <t>HP
URL</t>
    <phoneticPr fontId="5"/>
  </si>
  <si>
    <t>前年比削減率（％）</t>
    <rPh sb="0" eb="3">
      <t>ゼンネンヒ</t>
    </rPh>
    <rPh sb="3" eb="6">
      <t>サクゲンリツ</t>
    </rPh>
    <phoneticPr fontId="5"/>
  </si>
  <si>
    <t>削減率公表</t>
    <rPh sb="0" eb="3">
      <t>サクゲンリツ</t>
    </rPh>
    <rPh sb="3" eb="5">
      <t>コウヒョウ</t>
    </rPh>
    <phoneticPr fontId="5"/>
  </si>
  <si>
    <t>2030年度削減目標公表</t>
    <rPh sb="4" eb="5">
      <t>ネン</t>
    </rPh>
    <rPh sb="5" eb="6">
      <t>ド</t>
    </rPh>
    <rPh sb="6" eb="10">
      <t>サクゲンモクヒョウ</t>
    </rPh>
    <rPh sb="10" eb="12">
      <t>コウヒョウ</t>
    </rPh>
    <phoneticPr fontId="5"/>
  </si>
  <si>
    <t>基準年度</t>
    <rPh sb="0" eb="4">
      <t>キジュンネンド</t>
    </rPh>
    <phoneticPr fontId="5"/>
  </si>
  <si>
    <t>基準年度比削減率（％）</t>
    <rPh sb="0" eb="2">
      <t>キジュン</t>
    </rPh>
    <rPh sb="2" eb="5">
      <t>ネンドヒ</t>
    </rPh>
    <rPh sb="5" eb="7">
      <t>サクゲン</t>
    </rPh>
    <rPh sb="7" eb="8">
      <t>リツ</t>
    </rPh>
    <phoneticPr fontId="5"/>
  </si>
  <si>
    <t>認証
公表</t>
    <rPh sb="0" eb="2">
      <t>ニンショウ</t>
    </rPh>
    <rPh sb="3" eb="5">
      <t>コウヒョウ</t>
    </rPh>
    <phoneticPr fontId="5"/>
  </si>
  <si>
    <t>SBT認証</t>
    <rPh sb="3" eb="5">
      <t>ニンショウ</t>
    </rPh>
    <phoneticPr fontId="5"/>
  </si>
  <si>
    <t>ISO14001</t>
    <phoneticPr fontId="5"/>
  </si>
  <si>
    <t>エコアクション21</t>
    <phoneticPr fontId="5"/>
  </si>
  <si>
    <t>常時使用する従業員の数</t>
    <rPh sb="0" eb="4">
      <t>ジョウジシヨウ</t>
    </rPh>
    <rPh sb="6" eb="9">
      <t>ジュウギョウイン</t>
    </rPh>
    <rPh sb="10" eb="11">
      <t>カズ</t>
    </rPh>
    <phoneticPr fontId="5"/>
  </si>
  <si>
    <t>資本金</t>
    <rPh sb="0" eb="3">
      <t>シホンキン</t>
    </rPh>
    <phoneticPr fontId="5"/>
  </si>
  <si>
    <t>参加マークデータ使用実績</t>
    <rPh sb="0" eb="2">
      <t>サンカ</t>
    </rPh>
    <rPh sb="8" eb="12">
      <t>シヨウジッセキ</t>
    </rPh>
    <phoneticPr fontId="5"/>
  </si>
  <si>
    <t>削減区分
排出量
／原単位</t>
    <rPh sb="0" eb="2">
      <t>サクゲン</t>
    </rPh>
    <rPh sb="2" eb="4">
      <t>クブン</t>
    </rPh>
    <rPh sb="5" eb="8">
      <t>ハイシュツリョウ</t>
    </rPh>
    <rPh sb="10" eb="13">
      <t>ゲンタンイ</t>
    </rPh>
    <phoneticPr fontId="5"/>
  </si>
  <si>
    <t xml:space="preserve">
各事業所の報告のまま</t>
    <rPh sb="1" eb="5">
      <t>カクジギョウショ</t>
    </rPh>
    <rPh sb="6" eb="8">
      <t>ホウコク</t>
    </rPh>
    <phoneticPr fontId="5"/>
  </si>
  <si>
    <t>東北電力から買電
R5年度東北電力排出原単位
（0.488）で計算</t>
    <rPh sb="0" eb="4">
      <t>トウホクデンリョク</t>
    </rPh>
    <rPh sb="6" eb="7">
      <t>カ</t>
    </rPh>
    <rPh sb="12" eb="14">
      <t>ネンド</t>
    </rPh>
    <rPh sb="14" eb="18">
      <t>トウホクデンリョク</t>
    </rPh>
    <rPh sb="18" eb="23">
      <t>ハイシュツゲンタンイ</t>
    </rPh>
    <rPh sb="32" eb="34">
      <t>ケイサン</t>
    </rPh>
    <phoneticPr fontId="5"/>
  </si>
  <si>
    <t>東北電力以外から
R5年度排出原単位で計算</t>
    <rPh sb="0" eb="4">
      <t>トウホクデンリョク</t>
    </rPh>
    <rPh sb="4" eb="6">
      <t>イガイ</t>
    </rPh>
    <rPh sb="12" eb="14">
      <t>ネンド</t>
    </rPh>
    <rPh sb="14" eb="19">
      <t>ハイシュツゲンタンイ</t>
    </rPh>
    <rPh sb="20" eb="22">
      <t>ケイサン</t>
    </rPh>
    <phoneticPr fontId="5"/>
  </si>
  <si>
    <t>提出数字
そのまま</t>
    <rPh sb="0" eb="2">
      <t>テイシュツ</t>
    </rPh>
    <rPh sb="2" eb="4">
      <t>スウジ</t>
    </rPh>
    <phoneticPr fontId="5"/>
  </si>
  <si>
    <t>R5排出係数固定時</t>
    <rPh sb="2" eb="6">
      <t>ハイシュツケイスウ</t>
    </rPh>
    <rPh sb="6" eb="8">
      <t>コテイ</t>
    </rPh>
    <rPh sb="8" eb="9">
      <t>ジ</t>
    </rPh>
    <phoneticPr fontId="5"/>
  </si>
  <si>
    <t>CO2排出量計</t>
    <rPh sb="3" eb="5">
      <t>ハイシュツ</t>
    </rPh>
    <rPh sb="5" eb="6">
      <t>リョウ</t>
    </rPh>
    <rPh sb="6" eb="7">
      <t>ケイ</t>
    </rPh>
    <phoneticPr fontId="5"/>
  </si>
  <si>
    <t>エネルギー使用量</t>
    <rPh sb="5" eb="8">
      <t>シヨウリョウ</t>
    </rPh>
    <phoneticPr fontId="5"/>
  </si>
  <si>
    <t>電力CO2排出量計</t>
    <rPh sb="0" eb="2">
      <t>デンリョク</t>
    </rPh>
    <rPh sb="5" eb="7">
      <t>ハイシュツ</t>
    </rPh>
    <rPh sb="7" eb="8">
      <t>リョウ</t>
    </rPh>
    <rPh sb="8" eb="9">
      <t>ケイ</t>
    </rPh>
    <phoneticPr fontId="5"/>
  </si>
  <si>
    <t>事業者名①</t>
    <rPh sb="0" eb="4">
      <t>ジギョウシャメイ</t>
    </rPh>
    <phoneticPr fontId="5"/>
  </si>
  <si>
    <t>CO2排出係数</t>
  </si>
  <si>
    <t>CO2排出量（t-CO2)</t>
  </si>
  <si>
    <t>事業者②</t>
    <rPh sb="0" eb="3">
      <t>ジギョウシャ</t>
    </rPh>
    <phoneticPr fontId="5"/>
  </si>
  <si>
    <t>事業者③</t>
    <rPh sb="0" eb="3">
      <t>ジギョウシャ</t>
    </rPh>
    <phoneticPr fontId="5"/>
  </si>
  <si>
    <t>取組開始年度</t>
    <rPh sb="0" eb="2">
      <t>トリク</t>
    </rPh>
    <rPh sb="2" eb="4">
      <t>カイシ</t>
    </rPh>
    <rPh sb="4" eb="6">
      <t>ネンド</t>
    </rPh>
    <phoneticPr fontId="5"/>
  </si>
  <si>
    <t>内容</t>
    <rPh sb="0" eb="2">
      <t>ナイヨウ</t>
    </rPh>
    <phoneticPr fontId="5"/>
  </si>
  <si>
    <t>工夫</t>
    <rPh sb="0" eb="2">
      <t>クフウ</t>
    </rPh>
    <phoneticPr fontId="5"/>
  </si>
  <si>
    <t>次年度目標公表</t>
    <rPh sb="0" eb="7">
      <t>ジネンドモクヒョウコウヒョウ</t>
    </rPh>
    <phoneticPr fontId="5"/>
  </si>
  <si>
    <t>その他</t>
    <rPh sb="2" eb="3">
      <t>ホカ</t>
    </rPh>
    <phoneticPr fontId="5"/>
  </si>
  <si>
    <t>１．参加事業所の概要</t>
    <phoneticPr fontId="5"/>
  </si>
  <si>
    <t>２．ホームページでの公表</t>
    <rPh sb="10" eb="12">
      <t>コウヒョウ</t>
    </rPh>
    <phoneticPr fontId="5"/>
  </si>
  <si>
    <r>
      <rPr>
        <u/>
        <sz val="11"/>
        <color rgb="FF000000"/>
        <rFont val="ＭＳ Ｐゴシック"/>
        <family val="3"/>
        <charset val="128"/>
      </rPr>
      <t>３．参加マークデータの使用実績がある場合</t>
    </r>
    <r>
      <rPr>
        <sz val="11"/>
        <color rgb="FF000000"/>
        <rFont val="ＭＳ Ｐゴシック"/>
        <family val="3"/>
        <charset val="128"/>
      </rPr>
      <t>は、以下にご記入ください。
　　※　</t>
    </r>
    <r>
      <rPr>
        <u/>
        <sz val="11"/>
        <color rgb="FF000000"/>
        <rFont val="ＭＳ Ｐゴシック"/>
        <family val="3"/>
        <charset val="128"/>
      </rPr>
      <t>エコ事業所ステッカーの使用実績は報告不要です。</t>
    </r>
    <rPh sb="2" eb="4">
      <t>サンカ</t>
    </rPh>
    <rPh sb="11" eb="13">
      <t>シヨウ</t>
    </rPh>
    <rPh sb="13" eb="15">
      <t>ジッセキ</t>
    </rPh>
    <rPh sb="18" eb="20">
      <t>バアイ</t>
    </rPh>
    <rPh sb="40" eb="43">
      <t>ジギョウショ</t>
    </rPh>
    <rPh sb="49" eb="51">
      <t>シヨウ</t>
    </rPh>
    <rPh sb="51" eb="53">
      <t>ジッセキ</t>
    </rPh>
    <rPh sb="54" eb="58">
      <t>ホウコクフヨウ</t>
    </rPh>
    <phoneticPr fontId="5"/>
  </si>
  <si>
    <t>４．添付書類確認（添付したら○）</t>
    <rPh sb="6" eb="8">
      <t>カクニン</t>
    </rPh>
    <rPh sb="9" eb="11">
      <t>テンプ</t>
    </rPh>
    <phoneticPr fontId="5"/>
  </si>
  <si>
    <t>２．県ホームページでの公表</t>
    <rPh sb="2" eb="3">
      <t>ケン</t>
    </rPh>
    <rPh sb="11" eb="13">
      <t>コウヒョウ</t>
    </rPh>
    <phoneticPr fontId="5"/>
  </si>
  <si>
    <t>代行者連絡先（手続き代行の場合のみ）</t>
    <rPh sb="0" eb="3">
      <t>ダイコウシャ</t>
    </rPh>
    <rPh sb="3" eb="5">
      <t>レンラク</t>
    </rPh>
    <rPh sb="5" eb="6">
      <t>サキ</t>
    </rPh>
    <rPh sb="7" eb="9">
      <t>テツヅ</t>
    </rPh>
    <rPh sb="10" eb="12">
      <t>ダイコウ</t>
    </rPh>
    <rPh sb="13" eb="15">
      <t>バアイ</t>
    </rPh>
    <phoneticPr fontId="94"/>
  </si>
  <si>
    <t>法人名</t>
    <rPh sb="0" eb="3">
      <t>ホウジンメイ</t>
    </rPh>
    <phoneticPr fontId="94"/>
  </si>
  <si>
    <t>氏名</t>
    <rPh sb="0" eb="2">
      <t>シメイ</t>
    </rPh>
    <phoneticPr fontId="94"/>
  </si>
  <si>
    <t>カーボンゼロ推進(株)</t>
    <rPh sb="6" eb="8">
      <t>スイシン</t>
    </rPh>
    <rPh sb="8" eb="11">
      <t>カブ</t>
    </rPh>
    <phoneticPr fontId="94"/>
  </si>
  <si>
    <t>炭素　三郎</t>
    <rPh sb="0" eb="2">
      <t>タンソ</t>
    </rPh>
    <rPh sb="3" eb="5">
      <t>サブロウ</t>
    </rPh>
    <phoneticPr fontId="94"/>
  </si>
  <si>
    <t>電話番号</t>
    <rPh sb="0" eb="4">
      <t>デンワバンゴウ</t>
    </rPh>
    <phoneticPr fontId="94"/>
  </si>
  <si>
    <t>E - mail</t>
    <phoneticPr fontId="94"/>
  </si>
  <si>
    <t>025-280-5642</t>
    <phoneticPr fontId="94"/>
  </si>
  <si>
    <t>○○○○@△△</t>
    <phoneticPr fontId="94"/>
  </si>
  <si>
    <t>CO2排出量算出シート（令和６年度実績用）</t>
    <phoneticPr fontId="9"/>
  </si>
  <si>
    <t>エネルギー使用量（令和６年度）</t>
    <rPh sb="5" eb="8">
      <t>シヨウリョウ</t>
    </rPh>
    <rPh sb="9" eb="11">
      <t>レイワ</t>
    </rPh>
    <rPh sb="12" eb="14">
      <t>ネンド</t>
    </rPh>
    <phoneticPr fontId="9"/>
  </si>
  <si>
    <t>CO2排出量算出シート（令和７年度実績用）</t>
    <rPh sb="12" eb="14">
      <t>レイワ</t>
    </rPh>
    <rPh sb="15" eb="17">
      <t>ネンド</t>
    </rPh>
    <rPh sb="17" eb="19">
      <t>ジッセキ</t>
    </rPh>
    <phoneticPr fontId="9"/>
  </si>
  <si>
    <t>エネルギー使用量（令和７年度）</t>
    <rPh sb="5" eb="8">
      <t>シヨウリョウ</t>
    </rPh>
    <rPh sb="9" eb="11">
      <t>レイワ</t>
    </rPh>
    <rPh sb="12" eb="14">
      <t>ネンド</t>
    </rPh>
    <phoneticPr fontId="9"/>
  </si>
  <si>
    <t>令和７年度取組状況および次年度の温室効果ガス排出量等の削減計画（二酸化炭素排出量の削減目標）</t>
    <rPh sb="0" eb="2">
      <t>レイワ</t>
    </rPh>
    <rPh sb="3" eb="5">
      <t>ネンド</t>
    </rPh>
    <rPh sb="12" eb="13">
      <t>ツギ</t>
    </rPh>
    <rPh sb="13" eb="15">
      <t>ネンド</t>
    </rPh>
    <phoneticPr fontId="5"/>
  </si>
  <si>
    <t>令和7年度取組状況および次年度の温室効果ガス排出量等の削減計画（二酸化炭素排出量の削減目標）</t>
    <rPh sb="0" eb="2">
      <t>レイワ</t>
    </rPh>
    <rPh sb="3" eb="5">
      <t>ネンド</t>
    </rPh>
    <rPh sb="5" eb="7">
      <t>トリクミ</t>
    </rPh>
    <rPh sb="12" eb="13">
      <t>ツギ</t>
    </rPh>
    <rPh sb="13" eb="15">
      <t>ネンド</t>
    </rPh>
    <phoneticPr fontId="5"/>
  </si>
  <si>
    <t>　新潟県エコ事業所の取組状況について、新潟県エコ事業所表彰制度実施要綱第６条第１項及び第１０条第２項の規定により報告します。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</si>
</sst>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0_ "/>
    <numFmt numFmtId="177" formatCode="#,##0.000;[Red]\-#,##0.000"/>
    <numFmt numFmtId="178" formatCode="[&lt;=999]000;[&lt;=9999]000\-00;000\-0000"/>
    <numFmt numFmtId="179" formatCode="0_);[Red]\(0\)"/>
    <numFmt numFmtId="180" formatCode="0.0000_ "/>
    <numFmt numFmtId="181" formatCode="0.000"/>
    <numFmt numFmtId="182" formatCode="0.0000"/>
    <numFmt numFmtId="183" formatCode="0.00_ ;[Red]\-0.00\ "/>
    <numFmt numFmtId="184" formatCode="#,##0.0000_ ;[Red]\-#,##0.0000\ "/>
  </numFmts>
  <fonts count="95">
    <font>
      <sz val="11"/>
      <color theme="1"/>
      <name val="游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メイリオ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2"/>
      <charset val="128"/>
    </font>
    <font>
      <vertAlign val="superscript"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0"/>
      <color theme="1"/>
      <name val="ＭＳ 明朝"/>
      <family val="1"/>
      <charset val="128"/>
    </font>
    <font>
      <sz val="8"/>
      <color rgb="FF000000"/>
      <name val="HG丸ｺﾞｼｯｸM-PRO"/>
      <family val="3"/>
      <charset val="128"/>
    </font>
    <font>
      <sz val="11"/>
      <color theme="1"/>
      <name val="游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b/>
      <sz val="9"/>
      <color indexed="81"/>
      <name val="HG丸ｺﾞｼｯｸM-PRO"/>
      <family val="3"/>
      <charset val="128"/>
    </font>
    <font>
      <sz val="10"/>
      <color rgb="FFFF0000"/>
      <name val="游ゴシック"/>
      <family val="3"/>
      <charset val="128"/>
    </font>
    <font>
      <sz val="9"/>
      <color indexed="8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0"/>
      <color rgb="FF000000"/>
      <name val="HG丸ｺﾞｼｯｸM-PRO"/>
      <family val="3"/>
      <charset val="128"/>
    </font>
    <font>
      <b/>
      <sz val="11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1"/>
      <color rgb="FF00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36"/>
      <color rgb="FF000000"/>
      <name val="ＭＳ 明朝"/>
      <family val="1"/>
      <charset val="128"/>
    </font>
    <font>
      <u/>
      <sz val="11"/>
      <color rgb="FF000000"/>
      <name val="ＭＳ ゴシック"/>
      <family val="3"/>
      <charset val="128"/>
    </font>
    <font>
      <sz val="9"/>
      <color rgb="FF000000"/>
      <name val="HG丸ｺﾞｼｯｸM-PRO"/>
      <family val="3"/>
      <charset val="128"/>
    </font>
    <font>
      <b/>
      <sz val="10"/>
      <name val="ＭＳ ゴシック"/>
      <family val="3"/>
      <charset val="128"/>
    </font>
    <font>
      <b/>
      <vertAlign val="subscript"/>
      <sz val="10"/>
      <name val="ＭＳ ゴシック"/>
      <family val="3"/>
      <charset val="128"/>
    </font>
    <font>
      <b/>
      <sz val="10"/>
      <color rgb="FFFF0000"/>
      <name val="メイリオ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b/>
      <u/>
      <sz val="11"/>
      <color rgb="FF000000"/>
      <name val="ＭＳ ゴシック"/>
      <family val="3"/>
      <charset val="128"/>
    </font>
    <font>
      <b/>
      <u/>
      <sz val="11"/>
      <color rgb="FFFF0000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3"/>
      <charset val="128"/>
    </font>
    <font>
      <b/>
      <sz val="14"/>
      <name val="ＭＳ ゴシック"/>
      <family val="3"/>
      <charset val="128"/>
    </font>
    <font>
      <b/>
      <sz val="13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rgb="FFFF0000"/>
      <name val="游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9"/>
      <color rgb="FFFF0000"/>
      <name val="游ゴシック"/>
      <family val="3"/>
      <charset val="128"/>
      <scheme val="minor"/>
    </font>
    <font>
      <b/>
      <sz val="14"/>
      <name val="ＭＳ 明朝"/>
      <family val="1"/>
      <charset val="128"/>
    </font>
    <font>
      <u/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indexed="81"/>
      <name val="HG丸ｺﾞｼｯｸM-PRO"/>
      <family val="3"/>
      <charset val="128"/>
    </font>
    <font>
      <sz val="8"/>
      <color rgb="FF000000"/>
      <name val="ＭＳ ゴシック"/>
      <family val="3"/>
      <charset val="128"/>
    </font>
    <font>
      <sz val="26"/>
      <color rgb="FF000000"/>
      <name val="ＭＳ 明朝"/>
      <family val="1"/>
      <charset val="128"/>
    </font>
    <font>
      <sz val="26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7.5"/>
      <color theme="1"/>
      <name val="HG丸ｺﾞｼｯｸM-PRO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8"/>
      <name val="ＭＳ Ｐゴシック"/>
      <family val="3"/>
      <charset val="128"/>
    </font>
    <font>
      <sz val="11"/>
      <color rgb="FF000000"/>
      <name val="游ゴシック"/>
      <family val="2"/>
      <charset val="128"/>
    </font>
    <font>
      <sz val="6"/>
      <name val="游ゴシック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232">
    <border>
      <left/>
      <right/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rgb="FF000000"/>
      </bottom>
      <diagonal/>
    </border>
    <border>
      <left/>
      <right style="hair">
        <color auto="1"/>
      </right>
      <top style="medium">
        <color indexed="64"/>
      </top>
      <bottom style="thin">
        <color rgb="FF000000"/>
      </bottom>
      <diagonal/>
    </border>
    <border>
      <left/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/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hair">
        <color auto="1"/>
      </right>
      <top style="thin">
        <color rgb="FF000000"/>
      </top>
      <bottom style="medium">
        <color indexed="64"/>
      </bottom>
      <diagonal/>
    </border>
    <border>
      <left/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indexed="64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/>
      <right/>
      <top style="hair">
        <color auto="1"/>
      </top>
      <bottom style="double">
        <color indexed="64"/>
      </bottom>
      <diagonal/>
    </border>
    <border>
      <left/>
      <right style="double">
        <color indexed="64"/>
      </right>
      <top style="hair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hair">
        <color indexed="64"/>
      </right>
      <top style="medium">
        <color indexed="64"/>
      </top>
      <bottom style="thick">
        <color auto="1"/>
      </bottom>
      <diagonal/>
    </border>
    <border>
      <left style="hair">
        <color indexed="64"/>
      </left>
      <right/>
      <top style="medium">
        <color indexed="64"/>
      </top>
      <bottom style="thick">
        <color auto="1"/>
      </bottom>
      <diagonal/>
    </border>
    <border>
      <left/>
      <right style="hair">
        <color indexed="64"/>
      </right>
      <top style="medium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auto="1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hair">
        <color auto="1"/>
      </left>
      <right/>
      <top style="medium">
        <color indexed="64"/>
      </top>
      <bottom style="thin">
        <color rgb="FF000000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 style="thick">
        <color indexed="64"/>
      </bottom>
      <diagonal/>
    </border>
    <border>
      <left style="hair">
        <color auto="1"/>
      </left>
      <right/>
      <top style="thick">
        <color auto="1"/>
      </top>
      <bottom style="thick">
        <color indexed="64"/>
      </bottom>
      <diagonal/>
    </border>
    <border>
      <left/>
      <right style="hair">
        <color auto="1"/>
      </right>
      <top style="thick">
        <color auto="1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 diagonalUp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/>
      <diagonal style="thin">
        <color indexed="64"/>
      </diagonal>
    </border>
    <border>
      <left style="double">
        <color auto="1"/>
      </left>
      <right style="hair">
        <color auto="1"/>
      </right>
      <top/>
      <bottom/>
      <diagonal/>
    </border>
    <border>
      <left/>
      <right style="double">
        <color indexed="64"/>
      </right>
      <top style="hair">
        <color auto="1"/>
      </top>
      <bottom style="hair">
        <color auto="1"/>
      </bottom>
      <diagonal/>
    </border>
    <border diagonalUp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 style="thick">
        <color auto="1"/>
      </bottom>
      <diagonal style="thin">
        <color indexed="64"/>
      </diagonal>
    </border>
    <border diagonalUp="1">
      <left/>
      <right style="thick">
        <color indexed="64"/>
      </right>
      <top style="hair">
        <color indexed="64"/>
      </top>
      <bottom style="thick">
        <color auto="1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double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</cellStyleXfs>
  <cellXfs count="867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 applyFont="1">
      <alignment vertical="center"/>
    </xf>
    <xf numFmtId="0" fontId="18" fillId="0" borderId="0" xfId="1" applyFont="1">
      <alignment vertical="center"/>
    </xf>
    <xf numFmtId="0" fontId="19" fillId="0" borderId="0" xfId="5">
      <alignment vertical="center"/>
    </xf>
    <xf numFmtId="0" fontId="2" fillId="0" borderId="0" xfId="5" applyFont="1" applyAlignment="1">
      <alignment horizontal="justify" vertical="center"/>
    </xf>
    <xf numFmtId="0" fontId="2" fillId="0" borderId="9" xfId="5" applyFont="1" applyBorder="1" applyAlignment="1">
      <alignment horizontal="center" vertical="center" wrapText="1"/>
    </xf>
    <xf numFmtId="0" fontId="0" fillId="0" borderId="33" xfId="5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58" fontId="22" fillId="3" borderId="0" xfId="5" applyNumberFormat="1" applyFont="1" applyFill="1" applyAlignment="1">
      <alignment horizontal="center" vertical="center"/>
    </xf>
    <xf numFmtId="0" fontId="22" fillId="3" borderId="0" xfId="5" applyFont="1" applyFill="1" applyAlignment="1">
      <alignment horizontal="center" vertical="center"/>
    </xf>
    <xf numFmtId="0" fontId="14" fillId="0" borderId="30" xfId="5" applyFont="1" applyBorder="1" applyAlignment="1">
      <alignment horizontal="left" vertical="center" wrapText="1"/>
    </xf>
    <xf numFmtId="0" fontId="21" fillId="3" borderId="0" xfId="5" applyFont="1" applyFill="1" applyAlignment="1">
      <alignment horizontal="center" vertical="center" wrapText="1"/>
    </xf>
    <xf numFmtId="0" fontId="21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top" wrapText="1"/>
    </xf>
    <xf numFmtId="0" fontId="2" fillId="3" borderId="66" xfId="5" applyFont="1" applyFill="1" applyBorder="1" applyAlignment="1">
      <alignment vertical="center" wrapText="1"/>
    </xf>
    <xf numFmtId="0" fontId="24" fillId="3" borderId="0" xfId="5" applyFont="1" applyFill="1" applyAlignment="1">
      <alignment horizontal="center" vertical="center" wrapText="1"/>
    </xf>
    <xf numFmtId="0" fontId="3" fillId="4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horizontal="right" vertical="center" wrapText="1"/>
    </xf>
    <xf numFmtId="0" fontId="2" fillId="3" borderId="67" xfId="5" applyFont="1" applyFill="1" applyBorder="1" applyAlignment="1">
      <alignment horizontal="left" vertical="center" wrapText="1"/>
    </xf>
    <xf numFmtId="0" fontId="2" fillId="3" borderId="68" xfId="5" applyFont="1" applyFill="1" applyBorder="1" applyAlignment="1">
      <alignment vertical="center" wrapText="1"/>
    </xf>
    <xf numFmtId="0" fontId="3" fillId="4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horizontal="right" vertical="center" wrapText="1"/>
    </xf>
    <xf numFmtId="0" fontId="2" fillId="3" borderId="59" xfId="5" applyFont="1" applyFill="1" applyBorder="1" applyAlignment="1">
      <alignment horizontal="left" vertical="center" wrapText="1"/>
    </xf>
    <xf numFmtId="0" fontId="2" fillId="3" borderId="103" xfId="5" applyFont="1" applyFill="1" applyBorder="1" applyAlignment="1">
      <alignment vertical="center" wrapText="1"/>
    </xf>
    <xf numFmtId="0" fontId="24" fillId="3" borderId="0" xfId="0" applyFont="1" applyFill="1" applyAlignment="1" applyProtection="1">
      <alignment horizontal="center" wrapText="1"/>
      <protection locked="0"/>
    </xf>
    <xf numFmtId="0" fontId="24" fillId="3" borderId="0" xfId="0" applyFont="1" applyFill="1" applyAlignment="1" applyProtection="1">
      <alignment horizontal="center" vertical="center" wrapText="1"/>
      <protection locked="0"/>
    </xf>
    <xf numFmtId="0" fontId="21" fillId="3" borderId="0" xfId="0" applyFont="1" applyFill="1" applyAlignment="1">
      <alignment horizontal="center" vertical="top"/>
    </xf>
    <xf numFmtId="0" fontId="26" fillId="4" borderId="109" xfId="5" applyFont="1" applyFill="1" applyBorder="1" applyAlignment="1">
      <alignment horizontal="center" vertical="center"/>
    </xf>
    <xf numFmtId="0" fontId="3" fillId="0" borderId="0" xfId="5" applyFont="1">
      <alignment vertical="center"/>
    </xf>
    <xf numFmtId="0" fontId="6" fillId="3" borderId="0" xfId="5" applyFont="1" applyFill="1" applyAlignment="1">
      <alignment horizontal="center" vertical="center"/>
    </xf>
    <xf numFmtId="0" fontId="3" fillId="0" borderId="0" xfId="5" applyFont="1" applyAlignment="1">
      <alignment horizontal="justify" vertical="center"/>
    </xf>
    <xf numFmtId="0" fontId="28" fillId="3" borderId="0" xfId="5" applyFont="1" applyFill="1" applyAlignment="1">
      <alignment horizontal="center" vertical="center"/>
    </xf>
    <xf numFmtId="0" fontId="2" fillId="0" borderId="4" xfId="5" applyFont="1" applyBorder="1" applyAlignment="1">
      <alignment horizontal="center" vertical="center" wrapText="1"/>
    </xf>
    <xf numFmtId="0" fontId="2" fillId="3" borderId="4" xfId="5" applyFont="1" applyFill="1" applyBorder="1" applyAlignment="1">
      <alignment horizontal="center" vertical="center" wrapText="1"/>
    </xf>
    <xf numFmtId="0" fontId="2" fillId="3" borderId="5" xfId="5" applyFont="1" applyFill="1" applyBorder="1" applyAlignment="1">
      <alignment horizontal="center" vertical="center" wrapText="1"/>
    </xf>
    <xf numFmtId="0" fontId="2" fillId="3" borderId="3" xfId="5" applyFont="1" applyFill="1" applyBorder="1" applyAlignment="1">
      <alignment vertical="center" wrapText="1"/>
    </xf>
    <xf numFmtId="0" fontId="2" fillId="3" borderId="6" xfId="5" applyFont="1" applyFill="1" applyBorder="1" applyAlignment="1">
      <alignment vertical="center" wrapText="1"/>
    </xf>
    <xf numFmtId="0" fontId="2" fillId="0" borderId="9" xfId="5" applyFont="1" applyBorder="1" applyAlignment="1">
      <alignment horizontal="left" vertical="center" wrapText="1"/>
    </xf>
    <xf numFmtId="0" fontId="2" fillId="0" borderId="9" xfId="5" applyFont="1" applyBorder="1" applyAlignment="1">
      <alignment vertical="center" wrapText="1"/>
    </xf>
    <xf numFmtId="0" fontId="14" fillId="0" borderId="9" xfId="5" applyFont="1" applyBorder="1" applyAlignment="1">
      <alignment horizontal="left" vertical="center"/>
    </xf>
    <xf numFmtId="0" fontId="2" fillId="4" borderId="106" xfId="0" applyFont="1" applyFill="1" applyBorder="1" applyAlignment="1" applyProtection="1">
      <alignment vertical="center" wrapText="1"/>
      <protection locked="0"/>
    </xf>
    <xf numFmtId="0" fontId="2" fillId="3" borderId="107" xfId="0" applyFont="1" applyFill="1" applyBorder="1" applyAlignment="1" applyProtection="1">
      <alignment vertical="center" wrapText="1"/>
      <protection locked="0"/>
    </xf>
    <xf numFmtId="0" fontId="2" fillId="4" borderId="107" xfId="0" applyFont="1" applyFill="1" applyBorder="1" applyAlignment="1" applyProtection="1">
      <alignment vertical="center" wrapText="1"/>
      <protection locked="0"/>
    </xf>
    <xf numFmtId="0" fontId="2" fillId="3" borderId="108" xfId="0" applyFont="1" applyFill="1" applyBorder="1" applyAlignment="1" applyProtection="1">
      <alignment vertical="center" wrapText="1"/>
      <protection locked="0"/>
    </xf>
    <xf numFmtId="0" fontId="2" fillId="4" borderId="72" xfId="0" applyFont="1" applyFill="1" applyBorder="1" applyAlignment="1" applyProtection="1">
      <alignment vertical="center" wrapText="1"/>
      <protection locked="0"/>
    </xf>
    <xf numFmtId="0" fontId="2" fillId="4" borderId="37" xfId="0" applyFont="1" applyFill="1" applyBorder="1" applyAlignment="1" applyProtection="1">
      <alignment vertical="center" wrapText="1"/>
      <protection locked="0"/>
    </xf>
    <xf numFmtId="0" fontId="2" fillId="3" borderId="37" xfId="0" applyFont="1" applyFill="1" applyBorder="1" applyAlignment="1" applyProtection="1">
      <alignment vertical="center" wrapText="1"/>
      <protection locked="0"/>
    </xf>
    <xf numFmtId="0" fontId="2" fillId="3" borderId="118" xfId="0" applyFont="1" applyFill="1" applyBorder="1" applyAlignment="1" applyProtection="1">
      <alignment vertical="center" wrapText="1"/>
      <protection locked="0"/>
    </xf>
    <xf numFmtId="0" fontId="0" fillId="0" borderId="30" xfId="5" applyFont="1" applyBorder="1" applyAlignment="1">
      <alignment horizontal="left" vertical="center" wrapText="1"/>
    </xf>
    <xf numFmtId="0" fontId="19" fillId="0" borderId="30" xfId="5" applyBorder="1" applyAlignment="1">
      <alignment vertical="center" wrapText="1"/>
    </xf>
    <xf numFmtId="0" fontId="19" fillId="0" borderId="56" xfId="5" applyBorder="1" applyAlignment="1">
      <alignment vertical="center" wrapText="1"/>
    </xf>
    <xf numFmtId="0" fontId="30" fillId="4" borderId="66" xfId="5" applyFont="1" applyFill="1" applyBorder="1" applyAlignment="1">
      <alignment horizontal="center" vertical="center" wrapText="1"/>
    </xf>
    <xf numFmtId="0" fontId="30" fillId="4" borderId="101" xfId="5" applyFont="1" applyFill="1" applyBorder="1" applyAlignment="1">
      <alignment horizontal="center" vertical="center" wrapText="1"/>
    </xf>
    <xf numFmtId="0" fontId="33" fillId="4" borderId="67" xfId="5" applyFont="1" applyFill="1" applyBorder="1" applyAlignment="1">
      <alignment vertical="center" wrapText="1"/>
    </xf>
    <xf numFmtId="0" fontId="33" fillId="4" borderId="59" xfId="5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38" fillId="3" borderId="0" xfId="0" applyFont="1" applyFill="1" applyAlignment="1" applyProtection="1">
      <alignment horizontal="center" vertical="center" wrapText="1"/>
      <protection locked="0"/>
    </xf>
    <xf numFmtId="0" fontId="31" fillId="0" borderId="4" xfId="5" applyFont="1" applyBorder="1" applyAlignment="1">
      <alignment horizontal="center" vertical="center" wrapText="1"/>
    </xf>
    <xf numFmtId="0" fontId="41" fillId="0" borderId="66" xfId="5" applyFont="1" applyBorder="1" applyAlignment="1">
      <alignment vertical="center" wrapText="1"/>
    </xf>
    <xf numFmtId="0" fontId="41" fillId="0" borderId="101" xfId="5" applyFont="1" applyBorder="1" applyAlignment="1">
      <alignment vertical="center" wrapText="1"/>
    </xf>
    <xf numFmtId="0" fontId="41" fillId="0" borderId="69" xfId="5" applyFont="1" applyBorder="1" applyAlignment="1">
      <alignment vertical="center" wrapText="1"/>
    </xf>
    <xf numFmtId="0" fontId="48" fillId="3" borderId="0" xfId="1" applyFont="1" applyFill="1">
      <alignment vertical="center"/>
    </xf>
    <xf numFmtId="0" fontId="2" fillId="3" borderId="0" xfId="0" applyFont="1" applyFill="1" applyAlignment="1" applyProtection="1">
      <alignment horizontal="justify" vertical="center" wrapText="1"/>
      <protection locked="0"/>
    </xf>
    <xf numFmtId="0" fontId="54" fillId="3" borderId="0" xfId="0" applyFont="1" applyFill="1" applyAlignment="1" applyProtection="1">
      <alignment horizontal="center" vertical="center" wrapText="1"/>
      <protection locked="0"/>
    </xf>
    <xf numFmtId="0" fontId="50" fillId="3" borderId="3" xfId="1" applyFont="1" applyFill="1" applyBorder="1" applyAlignment="1">
      <alignment vertical="center" wrapText="1"/>
    </xf>
    <xf numFmtId="0" fontId="7" fillId="3" borderId="0" xfId="1" applyFill="1" applyAlignment="1">
      <alignment vertical="center" wrapText="1"/>
    </xf>
    <xf numFmtId="0" fontId="1" fillId="3" borderId="158" xfId="6" applyFont="1" applyFill="1" applyBorder="1" applyAlignment="1" applyProtection="1">
      <alignment horizontal="center" vertical="center" wrapText="1"/>
      <protection locked="0"/>
    </xf>
    <xf numFmtId="0" fontId="1" fillId="3" borderId="0" xfId="5" applyFont="1" applyFill="1">
      <alignment vertical="center"/>
    </xf>
    <xf numFmtId="0" fontId="1" fillId="3" borderId="0" xfId="5" applyFont="1" applyFill="1" applyAlignment="1">
      <alignment horizontal="left" vertical="center"/>
    </xf>
    <xf numFmtId="0" fontId="19" fillId="3" borderId="0" xfId="5" applyFill="1">
      <alignment vertical="center"/>
    </xf>
    <xf numFmtId="0" fontId="14" fillId="3" borderId="0" xfId="5" applyFont="1" applyFill="1">
      <alignment vertical="center"/>
    </xf>
    <xf numFmtId="0" fontId="2" fillId="3" borderId="0" xfId="5" applyFont="1" applyFill="1" applyAlignment="1">
      <alignment horizontal="left" vertical="center"/>
    </xf>
    <xf numFmtId="0" fontId="14" fillId="3" borderId="0" xfId="5" applyFont="1" applyFill="1" applyAlignment="1">
      <alignment horizontal="left" vertical="center"/>
    </xf>
    <xf numFmtId="0" fontId="2" fillId="3" borderId="0" xfId="5" applyFont="1" applyFill="1" applyAlignment="1">
      <alignment horizontal="justify" vertical="center"/>
    </xf>
    <xf numFmtId="0" fontId="14" fillId="3" borderId="30" xfId="5" applyFont="1" applyFill="1" applyBorder="1" applyAlignment="1">
      <alignment vertical="center" wrapText="1"/>
    </xf>
    <xf numFmtId="0" fontId="14" fillId="3" borderId="56" xfId="5" applyFont="1" applyFill="1" applyBorder="1" applyAlignment="1">
      <alignment vertical="center" wrapText="1"/>
    </xf>
    <xf numFmtId="0" fontId="2" fillId="3" borderId="3" xfId="5" applyFont="1" applyFill="1" applyBorder="1">
      <alignment vertical="center"/>
    </xf>
    <xf numFmtId="0" fontId="25" fillId="3" borderId="0" xfId="0" applyFont="1" applyFill="1" applyAlignment="1">
      <alignment horizontal="left" vertical="top" indent="1"/>
    </xf>
    <xf numFmtId="0" fontId="3" fillId="3" borderId="0" xfId="5" applyFont="1" applyFill="1" applyAlignment="1">
      <alignment horizontal="center" vertical="center"/>
    </xf>
    <xf numFmtId="0" fontId="3" fillId="3" borderId="0" xfId="5" applyFont="1" applyFill="1">
      <alignment vertical="center"/>
    </xf>
    <xf numFmtId="0" fontId="0" fillId="3" borderId="0" xfId="0" applyFill="1">
      <alignment vertical="center"/>
    </xf>
    <xf numFmtId="0" fontId="43" fillId="0" borderId="67" xfId="5" applyFont="1" applyBorder="1" applyAlignment="1">
      <alignment vertical="center" wrapText="1"/>
    </xf>
    <xf numFmtId="0" fontId="2" fillId="3" borderId="167" xfId="5" applyFont="1" applyFill="1" applyBorder="1" applyAlignment="1">
      <alignment vertical="center" wrapText="1"/>
    </xf>
    <xf numFmtId="0" fontId="41" fillId="0" borderId="70" xfId="5" applyFont="1" applyBorder="1" applyAlignment="1">
      <alignment vertical="center" wrapText="1"/>
    </xf>
    <xf numFmtId="0" fontId="3" fillId="4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horizontal="right" vertical="center" wrapText="1"/>
    </xf>
    <xf numFmtId="0" fontId="2" fillId="3" borderId="70" xfId="5" applyFont="1" applyFill="1" applyBorder="1" applyAlignment="1">
      <alignment horizontal="left" vertical="center" wrapText="1"/>
    </xf>
    <xf numFmtId="0" fontId="2" fillId="3" borderId="71" xfId="5" applyFont="1" applyFill="1" applyBorder="1" applyAlignment="1">
      <alignment vertical="center" wrapText="1"/>
    </xf>
    <xf numFmtId="0" fontId="26" fillId="4" borderId="168" xfId="5" applyFont="1" applyFill="1" applyBorder="1" applyAlignment="1">
      <alignment horizontal="center" vertical="center"/>
    </xf>
    <xf numFmtId="0" fontId="52" fillId="4" borderId="135" xfId="0" applyFont="1" applyFill="1" applyBorder="1" applyAlignment="1" applyProtection="1">
      <alignment horizontal="center" vertical="center" wrapText="1"/>
      <protection locked="0"/>
    </xf>
    <xf numFmtId="0" fontId="64" fillId="3" borderId="0" xfId="0" applyFont="1" applyFill="1" applyAlignment="1">
      <alignment horizontal="center" vertical="center"/>
    </xf>
    <xf numFmtId="0" fontId="58" fillId="3" borderId="0" xfId="1" applyFont="1" applyFill="1" applyAlignment="1">
      <alignment horizontal="center" vertical="center"/>
    </xf>
    <xf numFmtId="0" fontId="49" fillId="3" borderId="0" xfId="1" applyFont="1" applyFill="1" applyAlignment="1">
      <alignment horizontal="left"/>
    </xf>
    <xf numFmtId="0" fontId="47" fillId="3" borderId="0" xfId="1" applyFont="1" applyFill="1" applyAlignment="1">
      <alignment horizontal="center" vertical="center"/>
    </xf>
    <xf numFmtId="0" fontId="7" fillId="3" borderId="0" xfId="1" applyFill="1" applyAlignment="1">
      <alignment horizontal="left" vertical="center" wrapText="1" indent="1"/>
    </xf>
    <xf numFmtId="0" fontId="49" fillId="3" borderId="47" xfId="1" applyFont="1" applyFill="1" applyBorder="1" applyAlignment="1">
      <alignment vertical="center" wrapText="1"/>
    </xf>
    <xf numFmtId="0" fontId="12" fillId="3" borderId="0" xfId="1" applyFont="1" applyFill="1" applyAlignment="1" applyProtection="1">
      <alignment vertical="center" wrapText="1"/>
      <protection locked="0"/>
    </xf>
    <xf numFmtId="0" fontId="12" fillId="3" borderId="176" xfId="1" applyFont="1" applyFill="1" applyBorder="1" applyAlignment="1" applyProtection="1">
      <alignment vertical="center" wrapText="1"/>
      <protection locked="0"/>
    </xf>
    <xf numFmtId="0" fontId="2" fillId="0" borderId="0" xfId="5" applyFont="1">
      <alignment vertical="center"/>
    </xf>
    <xf numFmtId="0" fontId="2" fillId="4" borderId="183" xfId="5" applyFont="1" applyFill="1" applyBorder="1" applyAlignment="1">
      <alignment horizontal="center" vertical="center" wrapText="1"/>
    </xf>
    <xf numFmtId="0" fontId="2" fillId="4" borderId="184" xfId="5" applyFont="1" applyFill="1" applyBorder="1" applyAlignment="1">
      <alignment horizontal="center" vertical="center" wrapText="1"/>
    </xf>
    <xf numFmtId="0" fontId="2" fillId="4" borderId="185" xfId="5" applyFont="1" applyFill="1" applyBorder="1" applyAlignment="1">
      <alignment horizontal="center" vertical="center" wrapText="1"/>
    </xf>
    <xf numFmtId="0" fontId="4" fillId="4" borderId="186" xfId="5" applyFont="1" applyFill="1" applyBorder="1" applyAlignment="1">
      <alignment horizontal="center" vertical="center" wrapText="1"/>
    </xf>
    <xf numFmtId="0" fontId="4" fillId="4" borderId="184" xfId="5" applyFont="1" applyFill="1" applyBorder="1" applyAlignment="1">
      <alignment horizontal="center" vertical="center" wrapText="1"/>
    </xf>
    <xf numFmtId="0" fontId="4" fillId="4" borderId="185" xfId="5" applyFont="1" applyFill="1" applyBorder="1" applyAlignment="1">
      <alignment horizontal="center" vertical="center" wrapText="1"/>
    </xf>
    <xf numFmtId="0" fontId="7" fillId="3" borderId="79" xfId="5" applyFont="1" applyFill="1" applyBorder="1" applyAlignment="1">
      <alignment vertical="center" wrapText="1"/>
    </xf>
    <xf numFmtId="0" fontId="7" fillId="3" borderId="61" xfId="5" applyFont="1" applyFill="1" applyBorder="1" applyAlignment="1">
      <alignment vertical="center" wrapText="1"/>
    </xf>
    <xf numFmtId="0" fontId="7" fillId="3" borderId="167" xfId="5" applyFont="1" applyFill="1" applyBorder="1" applyAlignment="1">
      <alignment vertical="center" wrapText="1"/>
    </xf>
    <xf numFmtId="0" fontId="7" fillId="3" borderId="12" xfId="5" applyFont="1" applyFill="1" applyBorder="1" applyAlignment="1">
      <alignment vertical="center" wrapText="1"/>
    </xf>
    <xf numFmtId="0" fontId="7" fillId="3" borderId="2" xfId="5" applyFont="1" applyFill="1" applyBorder="1" applyAlignment="1">
      <alignment vertical="center" wrapText="1"/>
    </xf>
    <xf numFmtId="0" fontId="7" fillId="3" borderId="7" xfId="5" applyFont="1" applyFill="1" applyBorder="1" applyAlignment="1">
      <alignment vertical="center" wrapText="1"/>
    </xf>
    <xf numFmtId="0" fontId="59" fillId="3" borderId="0" xfId="5" applyFont="1" applyFill="1">
      <alignment vertical="center"/>
    </xf>
    <xf numFmtId="0" fontId="4" fillId="3" borderId="0" xfId="5" applyFont="1" applyFill="1">
      <alignment vertical="center"/>
    </xf>
    <xf numFmtId="0" fontId="59" fillId="3" borderId="0" xfId="5" applyFont="1" applyFill="1" applyAlignment="1">
      <alignment vertical="top"/>
    </xf>
    <xf numFmtId="0" fontId="7" fillId="3" borderId="138" xfId="5" applyFont="1" applyFill="1" applyBorder="1" applyAlignment="1">
      <alignment vertical="center" wrapText="1"/>
    </xf>
    <xf numFmtId="0" fontId="7" fillId="3" borderId="165" xfId="5" applyFont="1" applyFill="1" applyBorder="1" applyAlignment="1">
      <alignment vertical="center" wrapText="1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7" fillId="0" borderId="0" xfId="1" applyAlignment="1">
      <alignment horizontal="right" vertical="center" wrapText="1"/>
    </xf>
    <xf numFmtId="0" fontId="0" fillId="0" borderId="34" xfId="5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3" borderId="0" xfId="5" applyFont="1" applyFill="1" applyAlignment="1">
      <alignment horizontal="centerContinuous" vertical="center"/>
    </xf>
    <xf numFmtId="0" fontId="19" fillId="3" borderId="0" xfId="5" applyFill="1" applyAlignment="1">
      <alignment horizontal="centerContinuous" vertical="center"/>
    </xf>
    <xf numFmtId="0" fontId="19" fillId="6" borderId="191" xfId="5" applyFill="1" applyBorder="1" applyAlignment="1">
      <alignment horizontal="centerContinuous" vertical="center"/>
    </xf>
    <xf numFmtId="0" fontId="0" fillId="6" borderId="192" xfId="5" applyFont="1" applyFill="1" applyBorder="1" applyAlignment="1">
      <alignment horizontal="centerContinuous" vertical="center"/>
    </xf>
    <xf numFmtId="0" fontId="19" fillId="6" borderId="192" xfId="5" applyFill="1" applyBorder="1" applyAlignment="1">
      <alignment horizontal="centerContinuous" vertical="center"/>
    </xf>
    <xf numFmtId="0" fontId="19" fillId="6" borderId="193" xfId="5" applyFill="1" applyBorder="1" applyAlignment="1">
      <alignment horizontal="centerContinuous" vertical="center"/>
    </xf>
    <xf numFmtId="0" fontId="19" fillId="3" borderId="194" xfId="5" applyFill="1" applyBorder="1" applyAlignment="1">
      <alignment horizontal="centerContinuous" vertical="center"/>
    </xf>
    <xf numFmtId="0" fontId="21" fillId="0" borderId="19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0" fillId="4" borderId="69" xfId="5" applyFont="1" applyFill="1" applyBorder="1" applyAlignment="1">
      <alignment horizontal="center" vertical="center" wrapText="1"/>
    </xf>
    <xf numFmtId="0" fontId="33" fillId="4" borderId="70" xfId="5" applyFont="1" applyFill="1" applyBorder="1" applyAlignment="1">
      <alignment vertical="center" wrapText="1"/>
    </xf>
    <xf numFmtId="0" fontId="24" fillId="3" borderId="195" xfId="5" applyFont="1" applyFill="1" applyBorder="1" applyAlignment="1">
      <alignment horizontal="center" vertical="center"/>
    </xf>
    <xf numFmtId="0" fontId="22" fillId="3" borderId="195" xfId="5" applyFont="1" applyFill="1" applyBorder="1" applyAlignment="1">
      <alignment horizontal="center" vertical="center"/>
    </xf>
    <xf numFmtId="0" fontId="21" fillId="3" borderId="195" xfId="5" applyFont="1" applyFill="1" applyBorder="1" applyAlignment="1">
      <alignment horizontal="center" vertical="center" wrapText="1"/>
    </xf>
    <xf numFmtId="0" fontId="21" fillId="3" borderId="195" xfId="5" applyFont="1" applyFill="1" applyBorder="1" applyAlignment="1">
      <alignment horizontal="center" vertical="center"/>
    </xf>
    <xf numFmtId="0" fontId="21" fillId="0" borderId="195" xfId="0" applyFont="1" applyBorder="1" applyAlignment="1">
      <alignment horizontal="center" vertical="center"/>
    </xf>
    <xf numFmtId="0" fontId="24" fillId="3" borderId="195" xfId="5" applyFont="1" applyFill="1" applyBorder="1" applyAlignment="1">
      <alignment horizontal="center" vertical="center" wrapText="1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8" fillId="3" borderId="0" xfId="6" applyFont="1" applyFill="1" applyAlignment="1" applyProtection="1">
      <alignment horizontal="left" vertical="top" wrapTex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36" fillId="3" borderId="0" xfId="6" applyFont="1" applyFill="1" applyAlignment="1" applyProtection="1">
      <alignment horizontal="left" vertical="top" wrapTex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2" fillId="3" borderId="0" xfId="6" applyFont="1" applyFill="1" applyAlignment="1" applyProtection="1">
      <alignment horizontal="left" vertical="top" wrapText="1"/>
      <protection locked="0"/>
    </xf>
    <xf numFmtId="0" fontId="1" fillId="3" borderId="170" xfId="0" applyFont="1" applyFill="1" applyBorder="1" applyAlignment="1" applyProtection="1">
      <alignment horizontal="center" vertical="center" wrapText="1"/>
      <protection locked="0"/>
    </xf>
    <xf numFmtId="0" fontId="15" fillId="4" borderId="171" xfId="6" applyFont="1" applyFill="1" applyBorder="1" applyAlignment="1" applyProtection="1">
      <alignment vertical="top" wrapText="1"/>
      <protection locked="0"/>
    </xf>
    <xf numFmtId="0" fontId="15" fillId="4" borderId="199" xfId="6" applyFont="1" applyFill="1" applyBorder="1" applyAlignment="1" applyProtection="1">
      <alignment vertical="top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" xfId="0" applyFont="1" applyFill="1" applyBorder="1" applyAlignment="1" applyProtection="1">
      <alignment vertical="center" wrapText="1"/>
      <protection locked="0"/>
    </xf>
    <xf numFmtId="0" fontId="1" fillId="3" borderId="176" xfId="0" applyFont="1" applyFill="1" applyBorder="1" applyAlignment="1" applyProtection="1">
      <alignment vertical="center" wrapText="1"/>
      <protection locked="0"/>
    </xf>
    <xf numFmtId="0" fontId="1" fillId="3" borderId="12" xfId="0" applyFont="1" applyFill="1" applyBorder="1" applyAlignment="1" applyProtection="1">
      <alignment vertical="center" wrapText="1"/>
      <protection locked="0"/>
    </xf>
    <xf numFmtId="0" fontId="1" fillId="3" borderId="84" xfId="0" applyFont="1" applyFill="1" applyBorder="1" applyAlignment="1" applyProtection="1">
      <alignment vertical="center" wrapText="1"/>
      <protection locked="0"/>
    </xf>
    <xf numFmtId="0" fontId="15" fillId="3" borderId="0" xfId="6" applyFont="1" applyFill="1" applyAlignment="1" applyProtection="1">
      <alignment horizontal="left" vertical="top" wrapText="1"/>
      <protection locked="0"/>
    </xf>
    <xf numFmtId="0" fontId="38" fillId="3" borderId="195" xfId="0" applyFont="1" applyFill="1" applyBorder="1" applyAlignment="1" applyProtection="1">
      <alignment horizontal="center" vertical="center" wrapText="1"/>
      <protection locked="0"/>
    </xf>
    <xf numFmtId="0" fontId="76" fillId="4" borderId="171" xfId="6" applyFont="1" applyFill="1" applyBorder="1" applyAlignment="1" applyProtection="1">
      <alignment vertical="top" wrapText="1"/>
      <protection locked="0"/>
    </xf>
    <xf numFmtId="0" fontId="38" fillId="3" borderId="61" xfId="0" applyFont="1" applyFill="1" applyBorder="1" applyAlignment="1" applyProtection="1">
      <alignment horizontal="center" vertical="center" wrapText="1"/>
      <protection locked="0"/>
    </xf>
    <xf numFmtId="0" fontId="76" fillId="4" borderId="199" xfId="6" applyFont="1" applyFill="1" applyBorder="1" applyAlignment="1" applyProtection="1">
      <alignment vertical="top" wrapText="1"/>
      <protection locked="0"/>
    </xf>
    <xf numFmtId="0" fontId="63" fillId="3" borderId="0" xfId="1" applyFont="1" applyFill="1" applyAlignment="1">
      <alignment horizontal="centerContinuous" vertical="center"/>
    </xf>
    <xf numFmtId="0" fontId="77" fillId="10" borderId="34" xfId="1" applyFont="1" applyFill="1" applyBorder="1">
      <alignment vertical="center"/>
    </xf>
    <xf numFmtId="0" fontId="77" fillId="10" borderId="35" xfId="1" applyFont="1" applyFill="1" applyBorder="1">
      <alignment vertical="center"/>
    </xf>
    <xf numFmtId="0" fontId="77" fillId="10" borderId="40" xfId="1" applyFont="1" applyFill="1" applyBorder="1">
      <alignment vertical="center"/>
    </xf>
    <xf numFmtId="0" fontId="7" fillId="3" borderId="0" xfId="1" applyFill="1" applyAlignment="1">
      <alignment horizontal="left" vertical="center" indent="1"/>
    </xf>
    <xf numFmtId="0" fontId="7" fillId="3" borderId="0" xfId="1" applyFill="1" applyAlignment="1">
      <alignment horizontal="left" vertical="center"/>
    </xf>
    <xf numFmtId="0" fontId="48" fillId="3" borderId="0" xfId="1" applyFont="1" applyFill="1" applyAlignment="1">
      <alignment horizontal="center" vertical="center"/>
    </xf>
    <xf numFmtId="0" fontId="35" fillId="0" borderId="0" xfId="1" applyFont="1" applyAlignment="1">
      <alignment horizontal="centerContinuous" vertical="center"/>
    </xf>
    <xf numFmtId="0" fontId="4" fillId="0" borderId="0" xfId="1" applyFont="1" applyAlignment="1">
      <alignment horizontal="centerContinuous" vertical="center"/>
    </xf>
    <xf numFmtId="0" fontId="78" fillId="3" borderId="0" xfId="8" applyFont="1" applyFill="1" applyAlignment="1">
      <alignment horizontal="left" vertical="center" indent="2"/>
    </xf>
    <xf numFmtId="0" fontId="50" fillId="0" borderId="33" xfId="1" applyFont="1" applyBorder="1" applyAlignment="1">
      <alignment horizontal="center" vertical="center" wrapText="1"/>
    </xf>
    <xf numFmtId="0" fontId="44" fillId="8" borderId="49" xfId="3" applyFont="1" applyFill="1" applyBorder="1" applyAlignment="1">
      <alignment horizontal="centerContinuous" vertical="center" wrapText="1"/>
    </xf>
    <xf numFmtId="0" fontId="44" fillId="8" borderId="47" xfId="3" applyFont="1" applyFill="1" applyBorder="1" applyAlignment="1">
      <alignment horizontal="centerContinuous" vertical="center"/>
    </xf>
    <xf numFmtId="0" fontId="44" fillId="8" borderId="47" xfId="3" applyFont="1" applyFill="1" applyBorder="1" applyAlignment="1">
      <alignment horizontal="centerContinuous" vertical="center" wrapText="1"/>
    </xf>
    <xf numFmtId="0" fontId="27" fillId="8" borderId="47" xfId="1" applyFont="1" applyFill="1" applyBorder="1" applyAlignment="1" applyProtection="1">
      <alignment horizontal="centerContinuous" vertical="center" wrapText="1"/>
      <protection locked="0"/>
    </xf>
    <xf numFmtId="0" fontId="27" fillId="8" borderId="58" xfId="1" applyFont="1" applyFill="1" applyBorder="1" applyAlignment="1" applyProtection="1">
      <alignment horizontal="centerContinuous" vertical="top" wrapText="1"/>
      <protection locked="0"/>
    </xf>
    <xf numFmtId="0" fontId="27" fillId="8" borderId="141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>
      <alignment horizontal="left" vertical="center"/>
    </xf>
    <xf numFmtId="0" fontId="69" fillId="3" borderId="4" xfId="1" applyFont="1" applyFill="1" applyBorder="1" applyAlignment="1">
      <alignment horizontal="left" vertical="center" indent="3"/>
    </xf>
    <xf numFmtId="0" fontId="69" fillId="3" borderId="205" xfId="1" applyFont="1" applyFill="1" applyBorder="1" applyAlignment="1">
      <alignment horizontal="left" vertical="center" indent="3"/>
    </xf>
    <xf numFmtId="180" fontId="8" fillId="10" borderId="180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 indent="3"/>
    </xf>
    <xf numFmtId="0" fontId="4" fillId="0" borderId="80" xfId="1" applyFont="1" applyBorder="1" applyAlignment="1">
      <alignment horizontal="left" vertical="center" wrapText="1" indent="3"/>
    </xf>
    <xf numFmtId="0" fontId="70" fillId="0" borderId="2" xfId="1" applyFont="1" applyBorder="1" applyAlignment="1">
      <alignment horizontal="left" vertical="top" wrapText="1" indent="5"/>
    </xf>
    <xf numFmtId="0" fontId="70" fillId="0" borderId="84" xfId="1" applyFont="1" applyBorder="1" applyAlignment="1">
      <alignment horizontal="left" vertical="top" wrapText="1" indent="5"/>
    </xf>
    <xf numFmtId="0" fontId="71" fillId="0" borderId="4" xfId="1" applyFont="1" applyBorder="1" applyAlignment="1">
      <alignment horizontal="left" vertical="center" indent="3"/>
    </xf>
    <xf numFmtId="180" fontId="8" fillId="10" borderId="130" xfId="1" applyNumberFormat="1" applyFont="1" applyFill="1" applyBorder="1" applyAlignment="1">
      <alignment horizontal="center" vertical="center" wrapText="1"/>
    </xf>
    <xf numFmtId="0" fontId="59" fillId="0" borderId="0" xfId="1" applyFont="1" applyAlignment="1">
      <alignment vertical="center" wrapText="1"/>
    </xf>
    <xf numFmtId="0" fontId="81" fillId="0" borderId="61" xfId="6" applyFont="1" applyBorder="1" applyAlignment="1" applyProtection="1">
      <alignment horizontal="center" vertical="center" wrapText="1"/>
      <protection locked="0"/>
    </xf>
    <xf numFmtId="0" fontId="82" fillId="4" borderId="130" xfId="0" applyFont="1" applyFill="1" applyBorder="1" applyAlignment="1" applyProtection="1">
      <alignment horizontal="center" vertical="center" wrapText="1"/>
      <protection locked="0"/>
    </xf>
    <xf numFmtId="0" fontId="83" fillId="4" borderId="130" xfId="0" applyFont="1" applyFill="1" applyBorder="1" applyAlignment="1" applyProtection="1">
      <alignment horizontal="center" vertical="center" wrapText="1"/>
      <protection locked="0"/>
    </xf>
    <xf numFmtId="176" fontId="31" fillId="10" borderId="130" xfId="6" applyNumberFormat="1" applyFont="1" applyFill="1" applyBorder="1" applyAlignment="1" applyProtection="1">
      <alignment horizontal="right" vertical="center" wrapText="1"/>
      <protection locked="0"/>
    </xf>
    <xf numFmtId="0" fontId="38" fillId="0" borderId="195" xfId="0" applyFont="1" applyBorder="1" applyAlignment="1" applyProtection="1">
      <alignment horizontal="center" vertical="center" wrapText="1"/>
      <protection locked="0"/>
    </xf>
    <xf numFmtId="0" fontId="31" fillId="4" borderId="106" xfId="0" applyFont="1" applyFill="1" applyBorder="1" applyAlignment="1" applyProtection="1">
      <alignment vertical="center" wrapText="1"/>
      <protection locked="0"/>
    </xf>
    <xf numFmtId="0" fontId="31" fillId="4" borderId="72" xfId="0" applyFont="1" applyFill="1" applyBorder="1" applyAlignment="1" applyProtection="1">
      <alignment vertical="center" wrapText="1"/>
      <protection locked="0"/>
    </xf>
    <xf numFmtId="0" fontId="31" fillId="4" borderId="107" xfId="0" applyFont="1" applyFill="1" applyBorder="1" applyAlignment="1" applyProtection="1">
      <alignment vertical="center" wrapText="1"/>
      <protection locked="0"/>
    </xf>
    <xf numFmtId="0" fontId="31" fillId="4" borderId="37" xfId="0" applyFont="1" applyFill="1" applyBorder="1" applyAlignment="1" applyProtection="1">
      <alignment vertical="center" wrapText="1"/>
      <protection locked="0"/>
    </xf>
    <xf numFmtId="0" fontId="26" fillId="4" borderId="209" xfId="5" applyFont="1" applyFill="1" applyBorder="1" applyAlignment="1">
      <alignment horizontal="center" vertical="center"/>
    </xf>
    <xf numFmtId="0" fontId="84" fillId="4" borderId="168" xfId="5" applyFont="1" applyFill="1" applyBorder="1" applyAlignment="1">
      <alignment horizontal="center" vertical="center"/>
    </xf>
    <xf numFmtId="0" fontId="84" fillId="4" borderId="209" xfId="5" applyFont="1" applyFill="1" applyBorder="1" applyAlignment="1">
      <alignment horizontal="center" vertical="center"/>
    </xf>
    <xf numFmtId="0" fontId="26" fillId="4" borderId="218" xfId="5" applyFont="1" applyFill="1" applyBorder="1" applyAlignment="1">
      <alignment horizontal="center" vertical="center"/>
    </xf>
    <xf numFmtId="0" fontId="84" fillId="4" borderId="218" xfId="5" applyFont="1" applyFill="1" applyBorder="1" applyAlignment="1">
      <alignment horizontal="center" vertical="center"/>
    </xf>
    <xf numFmtId="0" fontId="26" fillId="0" borderId="110" xfId="5" applyFont="1" applyBorder="1">
      <alignment vertical="center"/>
    </xf>
    <xf numFmtId="0" fontId="26" fillId="0" borderId="111" xfId="5" applyFont="1" applyBorder="1">
      <alignment vertical="center"/>
    </xf>
    <xf numFmtId="0" fontId="26" fillId="4" borderId="220" xfId="5" applyFont="1" applyFill="1" applyBorder="1" applyAlignment="1">
      <alignment horizontal="center" vertical="center"/>
    </xf>
    <xf numFmtId="0" fontId="26" fillId="0" borderId="224" xfId="5" applyFont="1" applyBorder="1">
      <alignment vertical="center"/>
    </xf>
    <xf numFmtId="58" fontId="85" fillId="3" borderId="195" xfId="5" applyNumberFormat="1" applyFont="1" applyFill="1" applyBorder="1" applyAlignment="1">
      <alignment horizontal="center" vertical="center"/>
    </xf>
    <xf numFmtId="0" fontId="0" fillId="3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9" borderId="191" xfId="0" applyFill="1" applyBorder="1" applyAlignment="1" applyProtection="1">
      <alignment horizontal="centerContinuous" vertical="center"/>
      <protection locked="0"/>
    </xf>
    <xf numFmtId="0" fontId="0" fillId="9" borderId="192" xfId="0" applyFill="1" applyBorder="1" applyAlignment="1" applyProtection="1">
      <alignment horizontal="centerContinuous" vertical="center"/>
      <protection locked="0"/>
    </xf>
    <xf numFmtId="0" fontId="0" fillId="9" borderId="193" xfId="0" applyFill="1" applyBorder="1" applyAlignment="1" applyProtection="1">
      <alignment horizontal="centerContinuous" vertical="center"/>
      <protection locked="0"/>
    </xf>
    <xf numFmtId="0" fontId="44" fillId="3" borderId="0" xfId="0" applyFont="1" applyFill="1" applyProtection="1">
      <alignment vertical="center"/>
      <protection locked="0"/>
    </xf>
    <xf numFmtId="0" fontId="44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72" fillId="3" borderId="0" xfId="0" applyFont="1" applyFill="1" applyAlignment="1" applyProtection="1">
      <alignment horizontal="center" vertical="center"/>
      <protection locked="0"/>
    </xf>
    <xf numFmtId="0" fontId="37" fillId="3" borderId="0" xfId="0" applyFont="1" applyFill="1" applyAlignment="1" applyProtection="1">
      <alignment horizontal="center" vertical="center"/>
      <protection locked="0"/>
    </xf>
    <xf numFmtId="0" fontId="21" fillId="0" borderId="195" xfId="0" applyFont="1" applyBorder="1" applyAlignment="1" applyProtection="1">
      <alignment horizontal="center" vertical="center" wrapText="1"/>
      <protection locked="0"/>
    </xf>
    <xf numFmtId="0" fontId="19" fillId="0" borderId="0" xfId="6" applyProtection="1">
      <alignment vertical="center"/>
      <protection locked="0"/>
    </xf>
    <xf numFmtId="0" fontId="75" fillId="3" borderId="195" xfId="6" applyFont="1" applyFill="1" applyBorder="1" applyAlignment="1" applyProtection="1">
      <alignment horizontal="center" vertical="center" wrapText="1"/>
      <protection locked="0"/>
    </xf>
    <xf numFmtId="0" fontId="19" fillId="3" borderId="0" xfId="6" applyFill="1" applyProtection="1">
      <alignment vertical="center"/>
      <protection locked="0"/>
    </xf>
    <xf numFmtId="0" fontId="38" fillId="3" borderId="57" xfId="0" applyFont="1" applyFill="1" applyBorder="1" applyAlignment="1" applyProtection="1">
      <alignment horizontal="center" vertical="center" wrapText="1"/>
      <protection locked="0"/>
    </xf>
    <xf numFmtId="0" fontId="38" fillId="3" borderId="8" xfId="0" applyFont="1" applyFill="1" applyBorder="1" applyAlignment="1" applyProtection="1">
      <alignment horizontal="center" vertical="center" wrapText="1"/>
      <protection locked="0"/>
    </xf>
    <xf numFmtId="0" fontId="26" fillId="0" borderId="105" xfId="0" applyFont="1" applyBorder="1" applyAlignment="1" applyProtection="1">
      <alignment horizontal="center" vertical="center" wrapText="1"/>
      <protection locked="0"/>
    </xf>
    <xf numFmtId="0" fontId="26" fillId="0" borderId="38" xfId="6" applyFont="1" applyBorder="1" applyAlignment="1" applyProtection="1">
      <alignment horizontal="center" vertical="center" wrapText="1"/>
      <protection locked="0"/>
    </xf>
    <xf numFmtId="182" fontId="31" fillId="10" borderId="130" xfId="6" applyNumberFormat="1" applyFont="1" applyFill="1" applyBorder="1" applyAlignment="1" applyProtection="1">
      <alignment horizontal="right" vertical="center" wrapText="1"/>
      <protection locked="0"/>
    </xf>
    <xf numFmtId="0" fontId="26" fillId="0" borderId="59" xfId="6" applyFont="1" applyBorder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horizontal="right" vertical="center" wrapText="1"/>
      <protection locked="0"/>
    </xf>
    <xf numFmtId="0" fontId="39" fillId="3" borderId="137" xfId="0" applyFont="1" applyFill="1" applyBorder="1" applyAlignment="1" applyProtection="1">
      <alignment vertical="center" wrapText="1"/>
      <protection locked="0"/>
    </xf>
    <xf numFmtId="0" fontId="39" fillId="0" borderId="8" xfId="0" applyFont="1" applyBorder="1" applyAlignment="1" applyProtection="1">
      <alignment vertical="center" wrapText="1"/>
      <protection locked="0"/>
    </xf>
    <xf numFmtId="0" fontId="39" fillId="3" borderId="0" xfId="0" applyFont="1" applyFill="1" applyAlignment="1" applyProtection="1">
      <alignment vertical="center" wrapText="1"/>
      <protection locked="0"/>
    </xf>
    <xf numFmtId="0" fontId="41" fillId="3" borderId="0" xfId="0" applyFont="1" applyFill="1" applyAlignment="1" applyProtection="1">
      <alignment horizontal="center" vertical="center" wrapText="1"/>
      <protection locked="0"/>
    </xf>
    <xf numFmtId="0" fontId="26" fillId="0" borderId="166" xfId="6" applyFont="1" applyBorder="1" applyAlignment="1" applyProtection="1">
      <alignment horizontal="center" vertical="center" wrapText="1"/>
      <protection locked="0"/>
    </xf>
    <xf numFmtId="0" fontId="6" fillId="3" borderId="0" xfId="6" applyFont="1" applyFill="1" applyAlignment="1" applyProtection="1">
      <alignment horizontal="center" vertical="center" wrapText="1"/>
      <protection locked="0"/>
    </xf>
    <xf numFmtId="0" fontId="26" fillId="0" borderId="216" xfId="6" applyFont="1" applyBorder="1" applyAlignment="1" applyProtection="1">
      <alignment horizontal="center" vertical="center" wrapText="1"/>
      <protection locked="0"/>
    </xf>
    <xf numFmtId="182" fontId="31" fillId="10" borderId="149" xfId="6" applyNumberFormat="1" applyFont="1" applyFill="1" applyBorder="1" applyAlignment="1" applyProtection="1">
      <alignment horizontal="right" vertical="center" wrapText="1"/>
      <protection locked="0"/>
    </xf>
    <xf numFmtId="0" fontId="39" fillId="3" borderId="169" xfId="0" applyFont="1" applyFill="1" applyBorder="1" applyAlignment="1" applyProtection="1">
      <alignment vertical="center" wrapText="1"/>
      <protection locked="0"/>
    </xf>
    <xf numFmtId="0" fontId="39" fillId="3" borderId="136" xfId="0" applyFont="1" applyFill="1" applyBorder="1" applyAlignment="1" applyProtection="1">
      <alignment vertical="center" wrapText="1"/>
      <protection locked="0"/>
    </xf>
    <xf numFmtId="0" fontId="39" fillId="4" borderId="130" xfId="0" applyFont="1" applyFill="1" applyBorder="1" applyAlignment="1" applyProtection="1">
      <alignment vertical="center" wrapText="1"/>
      <protection locked="0"/>
    </xf>
    <xf numFmtId="0" fontId="39" fillId="3" borderId="215" xfId="0" applyFont="1" applyFill="1" applyBorder="1" applyAlignment="1" applyProtection="1">
      <alignment vertical="center" wrapText="1"/>
      <protection locked="0"/>
    </xf>
    <xf numFmtId="0" fontId="39" fillId="0" borderId="217" xfId="0" applyFont="1" applyBorder="1" applyAlignment="1" applyProtection="1">
      <alignment vertical="center" wrapText="1"/>
      <protection locked="0"/>
    </xf>
    <xf numFmtId="182" fontId="2" fillId="10" borderId="130" xfId="6" applyNumberFormat="1" applyFont="1" applyFill="1" applyBorder="1" applyAlignment="1">
      <alignment horizontal="right" vertical="center" wrapText="1"/>
    </xf>
    <xf numFmtId="176" fontId="2" fillId="10" borderId="130" xfId="6" applyNumberFormat="1" applyFont="1" applyFill="1" applyBorder="1" applyAlignment="1">
      <alignment horizontal="right" vertical="center" wrapText="1"/>
    </xf>
    <xf numFmtId="182" fontId="2" fillId="10" borderId="149" xfId="6" applyNumberFormat="1" applyFont="1" applyFill="1" applyBorder="1" applyAlignment="1">
      <alignment horizontal="right" vertical="center" wrapText="1"/>
    </xf>
    <xf numFmtId="0" fontId="86" fillId="5" borderId="195" xfId="0" applyFont="1" applyFill="1" applyBorder="1">
      <alignment vertical="center"/>
    </xf>
    <xf numFmtId="0" fontId="86" fillId="5" borderId="197" xfId="0" applyFont="1" applyFill="1" applyBorder="1">
      <alignment vertical="center"/>
    </xf>
    <xf numFmtId="0" fontId="86" fillId="5" borderId="197" xfId="0" applyFont="1" applyFill="1" applyBorder="1" applyAlignment="1">
      <alignment vertical="center" shrinkToFit="1"/>
    </xf>
    <xf numFmtId="0" fontId="86" fillId="5" borderId="225" xfId="0" applyFont="1" applyFill="1" applyBorder="1" applyAlignment="1">
      <alignment vertical="center" shrinkToFit="1"/>
    </xf>
    <xf numFmtId="0" fontId="86" fillId="5" borderId="0" xfId="0" applyFont="1" applyFill="1" applyAlignment="1">
      <alignment vertical="center" shrinkToFit="1"/>
    </xf>
    <xf numFmtId="0" fontId="88" fillId="5" borderId="225" xfId="0" applyFont="1" applyFill="1" applyBorder="1" applyAlignment="1">
      <alignment horizontal="center" vertical="center" shrinkToFit="1"/>
    </xf>
    <xf numFmtId="0" fontId="86" fillId="5" borderId="120" xfId="0" applyFont="1" applyFill="1" applyBorder="1">
      <alignment vertical="center"/>
    </xf>
    <xf numFmtId="183" fontId="89" fillId="5" borderId="74" xfId="1" applyNumberFormat="1" applyFont="1" applyFill="1" applyBorder="1" applyAlignment="1">
      <alignment horizontal="center" vertical="center"/>
    </xf>
    <xf numFmtId="0" fontId="89" fillId="5" borderId="74" xfId="1" applyFont="1" applyFill="1" applyBorder="1" applyAlignment="1">
      <alignment horizontal="center" vertical="center" wrapText="1"/>
    </xf>
    <xf numFmtId="0" fontId="90" fillId="5" borderId="226" xfId="1" applyFont="1" applyFill="1" applyBorder="1" applyAlignment="1">
      <alignment horizontal="left" vertical="center" wrapText="1"/>
    </xf>
    <xf numFmtId="0" fontId="90" fillId="5" borderId="74" xfId="1" applyFont="1" applyFill="1" applyBorder="1" applyAlignment="1">
      <alignment horizontal="left" vertical="center" wrapText="1"/>
    </xf>
    <xf numFmtId="0" fontId="89" fillId="5" borderId="74" xfId="1" applyFont="1" applyFill="1" applyBorder="1" applyAlignment="1">
      <alignment horizontal="left" vertical="center" wrapText="1"/>
    </xf>
    <xf numFmtId="0" fontId="89" fillId="5" borderId="74" xfId="1" applyFont="1" applyFill="1" applyBorder="1" applyAlignment="1">
      <alignment horizontal="left" vertical="center"/>
    </xf>
    <xf numFmtId="0" fontId="90" fillId="5" borderId="74" xfId="0" applyFont="1" applyFill="1" applyBorder="1" applyAlignment="1">
      <alignment horizontal="left" vertical="center" wrapText="1"/>
    </xf>
    <xf numFmtId="0" fontId="7" fillId="5" borderId="195" xfId="1" applyFill="1" applyBorder="1" applyAlignment="1">
      <alignment horizontal="center" vertical="center" wrapText="1"/>
    </xf>
    <xf numFmtId="0" fontId="86" fillId="5" borderId="74" xfId="0" applyFont="1" applyFill="1" applyBorder="1">
      <alignment vertical="center"/>
    </xf>
    <xf numFmtId="0" fontId="86" fillId="5" borderId="75" xfId="0" applyFont="1" applyFill="1" applyBorder="1">
      <alignment vertical="center"/>
    </xf>
    <xf numFmtId="0" fontId="86" fillId="5" borderId="221" xfId="0" applyFont="1" applyFill="1" applyBorder="1">
      <alignment vertical="center"/>
    </xf>
    <xf numFmtId="0" fontId="86" fillId="5" borderId="195" xfId="0" applyFont="1" applyFill="1" applyBorder="1" applyAlignment="1">
      <alignment vertical="center" shrinkToFit="1"/>
    </xf>
    <xf numFmtId="0" fontId="86" fillId="5" borderId="119" xfId="0" applyFont="1" applyFill="1" applyBorder="1" applyAlignment="1">
      <alignment vertical="center" shrinkToFit="1"/>
    </xf>
    <xf numFmtId="0" fontId="91" fillId="11" borderId="33" xfId="0" applyFont="1" applyFill="1" applyBorder="1" applyAlignment="1">
      <alignment horizontal="center" vertical="center" wrapText="1"/>
    </xf>
    <xf numFmtId="0" fontId="91" fillId="5" borderId="33" xfId="0" applyFont="1" applyFill="1" applyBorder="1" applyAlignment="1">
      <alignment horizontal="center" vertical="center" wrapText="1"/>
    </xf>
    <xf numFmtId="0" fontId="88" fillId="5" borderId="227" xfId="0" applyFont="1" applyFill="1" applyBorder="1" applyAlignment="1">
      <alignment horizontal="center" vertical="center" shrinkToFit="1"/>
    </xf>
    <xf numFmtId="0" fontId="86" fillId="5" borderId="119" xfId="0" applyFont="1" applyFill="1" applyBorder="1">
      <alignment vertical="center"/>
    </xf>
    <xf numFmtId="0" fontId="92" fillId="5" borderId="195" xfId="1" applyFont="1" applyFill="1" applyBorder="1" applyAlignment="1">
      <alignment horizontal="center" vertical="center" wrapText="1"/>
    </xf>
    <xf numFmtId="183" fontId="7" fillId="5" borderId="195" xfId="1" applyNumberFormat="1" applyFill="1" applyBorder="1" applyAlignment="1">
      <alignment horizontal="center" vertical="center" wrapText="1"/>
    </xf>
    <xf numFmtId="0" fontId="7" fillId="5" borderId="228" xfId="1" applyFill="1" applyBorder="1" applyAlignment="1">
      <alignment horizontal="center" vertical="center" wrapText="1"/>
    </xf>
    <xf numFmtId="0" fontId="7" fillId="5" borderId="119" xfId="1" applyFill="1" applyBorder="1" applyAlignment="1">
      <alignment horizontal="center" vertical="center" wrapText="1"/>
    </xf>
    <xf numFmtId="0" fontId="86" fillId="5" borderId="195" xfId="0" applyFont="1" applyFill="1" applyBorder="1" applyAlignment="1">
      <alignment vertical="center" wrapText="1"/>
    </xf>
    <xf numFmtId="0" fontId="86" fillId="5" borderId="229" xfId="0" applyFont="1" applyFill="1" applyBorder="1">
      <alignment vertical="center"/>
    </xf>
    <xf numFmtId="0" fontId="7" fillId="5" borderId="230" xfId="1" applyFill="1" applyBorder="1" applyAlignment="1">
      <alignment horizontal="center" vertical="center"/>
    </xf>
    <xf numFmtId="0" fontId="7" fillId="12" borderId="230" xfId="1" applyFill="1" applyBorder="1" applyAlignment="1">
      <alignment horizontal="center" vertical="center" wrapText="1"/>
    </xf>
    <xf numFmtId="0" fontId="7" fillId="5" borderId="230" xfId="1" applyFill="1" applyBorder="1" applyAlignment="1">
      <alignment horizontal="center" vertical="center" shrinkToFit="1"/>
    </xf>
    <xf numFmtId="0" fontId="7" fillId="12" borderId="230" xfId="1" applyFill="1" applyBorder="1" applyAlignment="1">
      <alignment horizontal="center" vertical="center" wrapText="1" shrinkToFit="1"/>
    </xf>
    <xf numFmtId="0" fontId="7" fillId="5" borderId="230" xfId="1" applyFill="1" applyBorder="1" applyAlignment="1">
      <alignment horizontal="center" vertical="center" wrapText="1" shrinkToFit="1"/>
    </xf>
    <xf numFmtId="0" fontId="91" fillId="11" borderId="31" xfId="0" applyFont="1" applyFill="1" applyBorder="1" applyAlignment="1">
      <alignment horizontal="center" vertical="center" wrapText="1"/>
    </xf>
    <xf numFmtId="0" fontId="91" fillId="12" borderId="31" xfId="0" applyFont="1" applyFill="1" applyBorder="1" applyAlignment="1">
      <alignment horizontal="center" vertical="center" wrapText="1"/>
    </xf>
    <xf numFmtId="0" fontId="91" fillId="5" borderId="31" xfId="0" applyFont="1" applyFill="1" applyBorder="1" applyAlignment="1">
      <alignment horizontal="center" vertical="center" wrapText="1"/>
    </xf>
    <xf numFmtId="0" fontId="7" fillId="5" borderId="230" xfId="1" applyFill="1" applyBorder="1" applyAlignment="1">
      <alignment horizontal="center" vertical="center" wrapText="1"/>
    </xf>
    <xf numFmtId="0" fontId="9" fillId="5" borderId="76" xfId="1" applyFont="1" applyFill="1" applyBorder="1" applyAlignment="1">
      <alignment horizontal="center" vertical="center" wrapText="1"/>
    </xf>
    <xf numFmtId="183" fontId="7" fillId="5" borderId="76" xfId="1" applyNumberFormat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left" vertical="center" wrapText="1"/>
    </xf>
    <xf numFmtId="0" fontId="7" fillId="5" borderId="231" xfId="1" applyFill="1" applyBorder="1" applyAlignment="1">
      <alignment horizontal="center" vertical="center" wrapText="1"/>
    </xf>
    <xf numFmtId="0" fontId="7" fillId="5" borderId="73" xfId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center" vertical="center" wrapText="1"/>
    </xf>
    <xf numFmtId="0" fontId="7" fillId="5" borderId="37" xfId="1" applyFill="1" applyBorder="1" applyAlignment="1">
      <alignment horizontal="center" vertical="center" wrapText="1"/>
    </xf>
    <xf numFmtId="38" fontId="0" fillId="0" borderId="0" xfId="0" applyNumberFormat="1">
      <alignment vertical="center"/>
    </xf>
    <xf numFmtId="184" fontId="0" fillId="0" borderId="0" xfId="0" applyNumberFormat="1">
      <alignment vertical="center"/>
    </xf>
    <xf numFmtId="4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93" fillId="0" borderId="0" xfId="5" applyFont="1">
      <alignment vertical="center"/>
    </xf>
    <xf numFmtId="0" fontId="24" fillId="14" borderId="195" xfId="5" applyFont="1" applyFill="1" applyBorder="1" applyAlignment="1">
      <alignment horizontal="center" vertical="center"/>
    </xf>
    <xf numFmtId="0" fontId="2" fillId="4" borderId="113" xfId="0" applyFont="1" applyFill="1" applyBorder="1" applyAlignment="1" applyProtection="1">
      <alignment horizontal="left" vertical="center" wrapText="1"/>
      <protection locked="0"/>
    </xf>
    <xf numFmtId="0" fontId="2" fillId="4" borderId="63" xfId="0" applyFont="1" applyFill="1" applyBorder="1" applyAlignment="1" applyProtection="1">
      <alignment horizontal="left" vertical="center" wrapText="1"/>
      <protection locked="0"/>
    </xf>
    <xf numFmtId="0" fontId="2" fillId="4" borderId="64" xfId="0" applyFont="1" applyFill="1" applyBorder="1" applyAlignment="1" applyProtection="1">
      <alignment horizontal="left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1" fillId="3" borderId="0" xfId="5" applyFont="1" applyFill="1" applyAlignment="1">
      <alignment horizontal="justify" vertical="center"/>
    </xf>
    <xf numFmtId="0" fontId="41" fillId="0" borderId="0" xfId="0" applyFont="1" applyAlignment="1" applyProtection="1">
      <alignment horizontal="left" wrapText="1"/>
      <protection locked="0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center" vertical="center" wrapText="1"/>
      <protection locked="0"/>
    </xf>
    <xf numFmtId="0" fontId="2" fillId="0" borderId="115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31" fillId="4" borderId="116" xfId="0" applyFont="1" applyFill="1" applyBorder="1" applyAlignment="1" applyProtection="1">
      <alignment horizontal="center" vertical="center" wrapText="1"/>
      <protection locked="0"/>
    </xf>
    <xf numFmtId="0" fontId="31" fillId="4" borderId="39" xfId="0" applyFont="1" applyFill="1" applyBorder="1" applyAlignment="1" applyProtection="1">
      <alignment horizontal="center" vertical="center" wrapText="1"/>
      <protection locked="0"/>
    </xf>
    <xf numFmtId="0" fontId="31" fillId="4" borderId="117" xfId="0" applyFont="1" applyFill="1" applyBorder="1" applyAlignment="1" applyProtection="1">
      <alignment horizontal="center" vertical="center" wrapText="1"/>
      <protection locked="0"/>
    </xf>
    <xf numFmtId="0" fontId="31" fillId="4" borderId="42" xfId="0" applyFont="1" applyFill="1" applyBorder="1" applyAlignment="1" applyProtection="1">
      <alignment horizontal="center" vertical="center" wrapText="1"/>
      <protection locked="0"/>
    </xf>
    <xf numFmtId="0" fontId="31" fillId="4" borderId="47" xfId="0" applyFont="1" applyFill="1" applyBorder="1" applyAlignment="1" applyProtection="1">
      <alignment horizontal="center" vertical="center" wrapText="1"/>
      <protection locked="0"/>
    </xf>
    <xf numFmtId="0" fontId="31" fillId="4" borderId="58" xfId="0" applyFont="1" applyFill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31" fillId="4" borderId="113" xfId="0" applyFont="1" applyFill="1" applyBorder="1" applyAlignment="1" applyProtection="1">
      <alignment horizontal="left" vertical="center" wrapText="1"/>
      <protection locked="0"/>
    </xf>
    <xf numFmtId="0" fontId="31" fillId="4" borderId="63" xfId="0" applyFont="1" applyFill="1" applyBorder="1" applyAlignment="1" applyProtection="1">
      <alignment horizontal="left" vertical="center" wrapText="1"/>
      <protection locked="0"/>
    </xf>
    <xf numFmtId="0" fontId="31" fillId="4" borderId="64" xfId="0" applyFont="1" applyFill="1" applyBorder="1" applyAlignment="1" applyProtection="1">
      <alignment horizontal="left" vertical="center" wrapText="1"/>
      <protection locked="0"/>
    </xf>
    <xf numFmtId="0" fontId="7" fillId="0" borderId="59" xfId="5" applyFont="1" applyBorder="1" applyAlignment="1">
      <alignment horizontal="left" vertical="center" wrapText="1"/>
    </xf>
    <xf numFmtId="0" fontId="7" fillId="0" borderId="103" xfId="5" applyFont="1" applyBorder="1" applyAlignment="1">
      <alignment horizontal="left" vertical="center" wrapText="1"/>
    </xf>
    <xf numFmtId="0" fontId="7" fillId="0" borderId="102" xfId="5" applyFont="1" applyBorder="1" applyAlignment="1">
      <alignment horizontal="left" vertical="center" wrapText="1"/>
    </xf>
    <xf numFmtId="0" fontId="7" fillId="0" borderId="138" xfId="5" applyFont="1" applyBorder="1" applyAlignment="1">
      <alignment horizontal="center" vertical="center" wrapText="1"/>
    </xf>
    <xf numFmtId="0" fontId="7" fillId="0" borderId="139" xfId="5" applyFont="1" applyBorder="1" applyAlignment="1">
      <alignment horizontal="center" vertical="center" wrapText="1"/>
    </xf>
    <xf numFmtId="0" fontId="7" fillId="0" borderId="165" xfId="5" applyFont="1" applyBorder="1" applyAlignment="1">
      <alignment horizontal="center" vertical="center" wrapText="1"/>
    </xf>
    <xf numFmtId="0" fontId="7" fillId="0" borderId="52" xfId="5" applyFont="1" applyBorder="1" applyAlignment="1">
      <alignment horizontal="center" vertical="center" wrapText="1"/>
    </xf>
    <xf numFmtId="0" fontId="7" fillId="0" borderId="53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0" borderId="105" xfId="5" applyFont="1" applyBorder="1" applyAlignment="1">
      <alignment horizontal="left" vertical="center" wrapText="1"/>
    </xf>
    <xf numFmtId="0" fontId="7" fillId="0" borderId="124" xfId="5" applyFont="1" applyBorder="1" applyAlignment="1">
      <alignment horizontal="left" vertical="center" wrapText="1"/>
    </xf>
    <xf numFmtId="0" fontId="7" fillId="0" borderId="70" xfId="5" applyFont="1" applyBorder="1" applyAlignment="1">
      <alignment horizontal="left" vertical="center" wrapText="1"/>
    </xf>
    <xf numFmtId="0" fontId="7" fillId="0" borderId="71" xfId="5" applyFont="1" applyBorder="1" applyAlignment="1">
      <alignment horizontal="left" vertical="center" wrapText="1"/>
    </xf>
    <xf numFmtId="0" fontId="41" fillId="0" borderId="24" xfId="5" applyFont="1" applyBorder="1" applyAlignment="1">
      <alignment horizontal="center" vertical="center" wrapText="1"/>
    </xf>
    <xf numFmtId="0" fontId="41" fillId="0" borderId="14" xfId="5" applyFont="1" applyBorder="1" applyAlignment="1">
      <alignment horizontal="center" vertical="center" wrapText="1"/>
    </xf>
    <xf numFmtId="0" fontId="41" fillId="0" borderId="11" xfId="5" applyFont="1" applyBorder="1" applyAlignment="1">
      <alignment horizontal="center" vertical="center" wrapText="1"/>
    </xf>
    <xf numFmtId="0" fontId="41" fillId="0" borderId="50" xfId="5" applyFont="1" applyBorder="1" applyAlignment="1">
      <alignment horizontal="center" vertical="center" wrapText="1"/>
    </xf>
    <xf numFmtId="0" fontId="41" fillId="0" borderId="12" xfId="5" applyFont="1" applyBorder="1" applyAlignment="1">
      <alignment horizontal="center" vertical="center" wrapText="1"/>
    </xf>
    <xf numFmtId="0" fontId="41" fillId="0" borderId="55" xfId="5" applyFont="1" applyBorder="1" applyAlignment="1">
      <alignment horizontal="center" vertical="center" wrapText="1"/>
    </xf>
    <xf numFmtId="0" fontId="30" fillId="5" borderId="51" xfId="5" applyFont="1" applyFill="1" applyBorder="1" applyAlignment="1">
      <alignment horizontal="left" vertical="center" wrapText="1"/>
    </xf>
    <xf numFmtId="0" fontId="30" fillId="5" borderId="80" xfId="5" applyFont="1" applyFill="1" applyBorder="1" applyAlignment="1">
      <alignment horizontal="left" vertical="center" wrapText="1"/>
    </xf>
    <xf numFmtId="0" fontId="30" fillId="5" borderId="54" xfId="5" applyFont="1" applyFill="1" applyBorder="1" applyAlignment="1">
      <alignment horizontal="left" vertical="center" wrapText="1"/>
    </xf>
    <xf numFmtId="0" fontId="30" fillId="5" borderId="84" xfId="5" applyFont="1" applyFill="1" applyBorder="1" applyAlignment="1">
      <alignment horizontal="left" vertical="center" wrapText="1"/>
    </xf>
    <xf numFmtId="0" fontId="41" fillId="0" borderId="81" xfId="5" applyFont="1" applyBorder="1" applyAlignment="1">
      <alignment horizontal="center" vertical="center" wrapText="1"/>
    </xf>
    <xf numFmtId="0" fontId="41" fillId="0" borderId="85" xfId="5" applyFont="1" applyBorder="1" applyAlignment="1">
      <alignment horizontal="center" vertical="center" wrapText="1"/>
    </xf>
    <xf numFmtId="0" fontId="41" fillId="0" borderId="88" xfId="5" applyFont="1" applyBorder="1" applyAlignment="1">
      <alignment horizontal="center" vertical="center" wrapText="1"/>
    </xf>
    <xf numFmtId="0" fontId="41" fillId="0" borderId="89" xfId="5" applyFont="1" applyBorder="1" applyAlignment="1">
      <alignment horizontal="center" vertical="center" wrapText="1"/>
    </xf>
    <xf numFmtId="0" fontId="30" fillId="5" borderId="18" xfId="5" applyFont="1" applyFill="1" applyBorder="1" applyAlignment="1">
      <alignment horizontal="left" vertical="center" wrapText="1"/>
    </xf>
    <xf numFmtId="0" fontId="30" fillId="5" borderId="17" xfId="5" applyFont="1" applyFill="1" applyBorder="1" applyAlignment="1">
      <alignment horizontal="left" vertical="center" wrapText="1"/>
    </xf>
    <xf numFmtId="0" fontId="44" fillId="0" borderId="16" xfId="5" applyFont="1" applyBorder="1" applyAlignment="1">
      <alignment horizontal="center" vertical="center"/>
    </xf>
    <xf numFmtId="0" fontId="44" fillId="0" borderId="90" xfId="5" applyFont="1" applyBorder="1" applyAlignment="1">
      <alignment horizontal="center" vertical="center"/>
    </xf>
    <xf numFmtId="0" fontId="3" fillId="0" borderId="59" xfId="5" applyFont="1" applyBorder="1" applyAlignment="1">
      <alignment horizontal="center" vertical="center" wrapText="1"/>
    </xf>
    <xf numFmtId="58" fontId="30" fillId="5" borderId="0" xfId="5" applyNumberFormat="1" applyFont="1" applyFill="1" applyAlignment="1">
      <alignment horizontal="center" vertical="center"/>
    </xf>
    <xf numFmtId="0" fontId="41" fillId="3" borderId="29" xfId="5" applyFont="1" applyFill="1" applyBorder="1" applyAlignment="1">
      <alignment horizontal="center" vertical="center"/>
    </xf>
    <xf numFmtId="0" fontId="41" fillId="3" borderId="30" xfId="5" applyFont="1" applyFill="1" applyBorder="1" applyAlignment="1">
      <alignment horizontal="center" vertical="center"/>
    </xf>
    <xf numFmtId="178" fontId="20" fillId="5" borderId="30" xfId="5" applyNumberFormat="1" applyFont="1" applyFill="1" applyBorder="1" applyAlignment="1">
      <alignment horizontal="left" vertical="center" wrapText="1"/>
    </xf>
    <xf numFmtId="0" fontId="30" fillId="4" borderId="72" xfId="5" applyFont="1" applyFill="1" applyBorder="1" applyAlignment="1">
      <alignment horizontal="right" vertical="center" wrapText="1"/>
    </xf>
    <xf numFmtId="0" fontId="30" fillId="4" borderId="73" xfId="5" applyFont="1" applyFill="1" applyBorder="1" applyAlignment="1">
      <alignment horizontal="right" vertical="center" wrapText="1"/>
    </xf>
    <xf numFmtId="0" fontId="30" fillId="4" borderId="72" xfId="5" applyFont="1" applyFill="1" applyBorder="1" applyAlignment="1">
      <alignment horizontal="left" vertical="center" wrapText="1"/>
    </xf>
    <xf numFmtId="0" fontId="30" fillId="4" borderId="37" xfId="5" applyFont="1" applyFill="1" applyBorder="1" applyAlignment="1">
      <alignment horizontal="left" vertical="center" wrapText="1"/>
    </xf>
    <xf numFmtId="0" fontId="30" fillId="4" borderId="62" xfId="5" applyFont="1" applyFill="1" applyBorder="1" applyAlignment="1">
      <alignment horizontal="left" vertical="center" wrapText="1"/>
    </xf>
    <xf numFmtId="0" fontId="41" fillId="3" borderId="34" xfId="5" applyFont="1" applyFill="1" applyBorder="1" applyAlignment="1">
      <alignment horizontal="center" vertical="center"/>
    </xf>
    <xf numFmtId="0" fontId="41" fillId="3" borderId="35" xfId="5" applyFont="1" applyFill="1" applyBorder="1" applyAlignment="1">
      <alignment horizontal="center" vertical="center"/>
    </xf>
    <xf numFmtId="49" fontId="31" fillId="5" borderId="196" xfId="5" applyNumberFormat="1" applyFont="1" applyFill="1" applyBorder="1" applyAlignment="1">
      <alignment horizontal="left" vertical="center"/>
    </xf>
    <xf numFmtId="49" fontId="31" fillId="5" borderId="35" xfId="5" applyNumberFormat="1" applyFont="1" applyFill="1" applyBorder="1" applyAlignment="1">
      <alignment horizontal="left" vertical="center"/>
    </xf>
    <xf numFmtId="49" fontId="31" fillId="5" borderId="40" xfId="5" applyNumberFormat="1" applyFont="1" applyFill="1" applyBorder="1" applyAlignment="1">
      <alignment horizontal="left" vertical="center"/>
    </xf>
    <xf numFmtId="0" fontId="2" fillId="3" borderId="0" xfId="5" applyFont="1" applyFill="1" applyAlignment="1">
      <alignment horizontal="center" vertical="center"/>
    </xf>
    <xf numFmtId="0" fontId="2" fillId="0" borderId="0" xfId="5" applyFont="1" applyAlignment="1">
      <alignment horizontal="left" vertical="top" wrapText="1"/>
    </xf>
    <xf numFmtId="0" fontId="44" fillId="3" borderId="74" xfId="5" applyFont="1" applyFill="1" applyBorder="1" applyAlignment="1">
      <alignment horizontal="center" vertical="center" wrapText="1"/>
    </xf>
    <xf numFmtId="0" fontId="44" fillId="3" borderId="75" xfId="5" applyFont="1" applyFill="1" applyBorder="1" applyAlignment="1">
      <alignment horizontal="center" vertical="center" wrapText="1"/>
    </xf>
    <xf numFmtId="0" fontId="44" fillId="0" borderId="57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30" fillId="4" borderId="76" xfId="5" applyFont="1" applyFill="1" applyBorder="1" applyAlignment="1">
      <alignment horizontal="center" vertical="center" wrapText="1"/>
    </xf>
    <xf numFmtId="0" fontId="30" fillId="4" borderId="77" xfId="5" applyFont="1" applyFill="1" applyBorder="1" applyAlignment="1">
      <alignment horizontal="center" vertical="center" wrapText="1"/>
    </xf>
    <xf numFmtId="0" fontId="42" fillId="3" borderId="49" xfId="5" applyFont="1" applyFill="1" applyBorder="1" applyAlignment="1">
      <alignment horizontal="center" vertical="top" wrapText="1"/>
    </xf>
    <xf numFmtId="0" fontId="42" fillId="3" borderId="47" xfId="5" applyFont="1" applyFill="1" applyBorder="1" applyAlignment="1">
      <alignment horizontal="center" vertical="top"/>
    </xf>
    <xf numFmtId="0" fontId="41" fillId="0" borderId="26" xfId="5" applyFont="1" applyBorder="1" applyAlignment="1">
      <alignment horizontal="center" vertical="center" wrapText="1"/>
    </xf>
    <xf numFmtId="0" fontId="41" fillId="0" borderId="13" xfId="5" applyFont="1" applyBorder="1" applyAlignment="1">
      <alignment horizontal="center" vertical="center" wrapText="1"/>
    </xf>
    <xf numFmtId="179" fontId="31" fillId="4" borderId="10" xfId="5" applyNumberFormat="1" applyFont="1" applyFill="1" applyBorder="1" applyAlignment="1">
      <alignment horizontal="center" vertical="center"/>
    </xf>
    <xf numFmtId="179" fontId="31" fillId="4" borderId="4" xfId="5" applyNumberFormat="1" applyFont="1" applyFill="1" applyBorder="1" applyAlignment="1">
      <alignment horizontal="center" vertical="center"/>
    </xf>
    <xf numFmtId="0" fontId="44" fillId="0" borderId="4" xfId="5" applyFont="1" applyBorder="1" applyAlignment="1">
      <alignment horizontal="left" vertical="center"/>
    </xf>
    <xf numFmtId="0" fontId="44" fillId="0" borderId="5" xfId="5" applyFont="1" applyBorder="1" applyAlignment="1">
      <alignment horizontal="left" vertical="center"/>
    </xf>
    <xf numFmtId="0" fontId="41" fillId="0" borderId="27" xfId="5" applyFont="1" applyBorder="1" applyAlignment="1">
      <alignment horizontal="center" vertical="center" wrapText="1"/>
    </xf>
    <xf numFmtId="0" fontId="41" fillId="0" borderId="28" xfId="5" applyFont="1" applyBorder="1" applyAlignment="1">
      <alignment horizontal="center" vertical="center" wrapText="1"/>
    </xf>
    <xf numFmtId="0" fontId="30" fillId="5" borderId="91" xfId="5" applyFont="1" applyFill="1" applyBorder="1">
      <alignment vertical="center"/>
    </xf>
    <xf numFmtId="0" fontId="30" fillId="5" borderId="92" xfId="5" applyFont="1" applyFill="1" applyBorder="1">
      <alignment vertical="center"/>
    </xf>
    <xf numFmtId="0" fontId="30" fillId="5" borderId="93" xfId="5" applyFont="1" applyFill="1" applyBorder="1">
      <alignment vertical="center"/>
    </xf>
    <xf numFmtId="0" fontId="41" fillId="0" borderId="94" xfId="5" applyFont="1" applyBorder="1" applyAlignment="1">
      <alignment horizontal="center" vertical="center" wrapText="1"/>
    </xf>
    <xf numFmtId="0" fontId="41" fillId="0" borderId="95" xfId="5" applyFont="1" applyBorder="1" applyAlignment="1">
      <alignment horizontal="center" vertical="center" wrapText="1"/>
    </xf>
    <xf numFmtId="0" fontId="30" fillId="5" borderId="20" xfId="5" applyFont="1" applyFill="1" applyBorder="1" applyAlignment="1">
      <alignment horizontal="left" vertical="center" wrapText="1"/>
    </xf>
    <xf numFmtId="0" fontId="30" fillId="5" borderId="21" xfId="5" applyFont="1" applyFill="1" applyBorder="1" applyAlignment="1">
      <alignment horizontal="left" vertical="center" wrapText="1"/>
    </xf>
    <xf numFmtId="0" fontId="44" fillId="0" borderId="19" xfId="5" applyFont="1" applyBorder="1" applyAlignment="1">
      <alignment horizontal="center" vertical="center"/>
    </xf>
    <xf numFmtId="0" fontId="44" fillId="0" borderId="96" xfId="5" applyFont="1" applyBorder="1" applyAlignment="1">
      <alignment horizontal="center" vertical="center"/>
    </xf>
    <xf numFmtId="0" fontId="30" fillId="5" borderId="97" xfId="5" applyFont="1" applyFill="1" applyBorder="1">
      <alignment vertical="center"/>
    </xf>
    <xf numFmtId="0" fontId="30" fillId="5" borderId="98" xfId="5" applyFont="1" applyFill="1" applyBorder="1">
      <alignment vertical="center"/>
    </xf>
    <xf numFmtId="0" fontId="30" fillId="5" borderId="99" xfId="5" applyFont="1" applyFill="1" applyBorder="1">
      <alignment vertical="center"/>
    </xf>
    <xf numFmtId="0" fontId="7" fillId="0" borderId="10" xfId="5" applyFont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0" fontId="74" fillId="4" borderId="10" xfId="8" applyFont="1" applyFill="1" applyBorder="1" applyAlignment="1">
      <alignment horizontal="center" vertical="center" wrapText="1"/>
    </xf>
    <xf numFmtId="0" fontId="18" fillId="4" borderId="4" xfId="5" applyFont="1" applyFill="1" applyBorder="1" applyAlignment="1">
      <alignment horizontal="center" vertical="center" wrapText="1"/>
    </xf>
    <xf numFmtId="0" fontId="1" fillId="0" borderId="4" xfId="5" applyFont="1" applyBorder="1" applyAlignment="1">
      <alignment horizontal="center" vertical="center" wrapText="1"/>
    </xf>
    <xf numFmtId="0" fontId="1" fillId="0" borderId="5" xfId="5" applyFont="1" applyBorder="1" applyAlignment="1">
      <alignment horizontal="center" vertical="center" wrapText="1"/>
    </xf>
    <xf numFmtId="0" fontId="41" fillId="0" borderId="59" xfId="5" applyFont="1" applyBorder="1" applyAlignment="1">
      <alignment horizontal="left" vertical="center" wrapText="1"/>
    </xf>
    <xf numFmtId="38" fontId="31" fillId="4" borderId="10" xfId="7" applyFont="1" applyFill="1" applyBorder="1" applyAlignment="1">
      <alignment horizontal="center" vertical="center" wrapText="1"/>
    </xf>
    <xf numFmtId="38" fontId="31" fillId="4" borderId="4" xfId="7" applyFont="1" applyFill="1" applyBorder="1" applyAlignment="1">
      <alignment horizontal="center" vertical="center" wrapText="1"/>
    </xf>
    <xf numFmtId="0" fontId="41" fillId="0" borderId="6" xfId="5" applyFont="1" applyBorder="1" applyAlignment="1">
      <alignment horizontal="center" vertical="center" wrapText="1"/>
    </xf>
    <xf numFmtId="0" fontId="41" fillId="0" borderId="15" xfId="5" applyFont="1" applyBorder="1" applyAlignment="1">
      <alignment horizontal="center" vertical="center" wrapText="1"/>
    </xf>
    <xf numFmtId="0" fontId="41" fillId="0" borderId="8" xfId="5" applyFont="1" applyBorder="1" applyAlignment="1">
      <alignment horizontal="center" vertical="center" wrapText="1"/>
    </xf>
    <xf numFmtId="0" fontId="3" fillId="0" borderId="67" xfId="5" applyFont="1" applyBorder="1" applyAlignment="1">
      <alignment horizontal="center" vertical="center" wrapText="1"/>
    </xf>
    <xf numFmtId="0" fontId="3" fillId="0" borderId="70" xfId="5" applyFont="1" applyBorder="1" applyAlignment="1">
      <alignment horizontal="center" vertical="center" wrapText="1"/>
    </xf>
    <xf numFmtId="0" fontId="2" fillId="4" borderId="100" xfId="5" applyFont="1" applyFill="1" applyBorder="1" applyAlignment="1">
      <alignment horizontal="left" vertical="center" wrapText="1"/>
    </xf>
    <xf numFmtId="0" fontId="2" fillId="4" borderId="67" xfId="5" applyFont="1" applyFill="1" applyBorder="1" applyAlignment="1">
      <alignment horizontal="left" vertical="center" wrapText="1"/>
    </xf>
    <xf numFmtId="0" fontId="2" fillId="4" borderId="68" xfId="5" applyFont="1" applyFill="1" applyBorder="1" applyAlignment="1">
      <alignment horizontal="left" vertical="center" wrapText="1"/>
    </xf>
    <xf numFmtId="0" fontId="41" fillId="0" borderId="16" xfId="5" applyFont="1" applyBorder="1" applyAlignment="1">
      <alignment horizontal="center" vertical="center"/>
    </xf>
    <xf numFmtId="0" fontId="41" fillId="0" borderId="90" xfId="5" applyFont="1" applyBorder="1" applyAlignment="1">
      <alignment horizontal="center" vertical="center"/>
    </xf>
    <xf numFmtId="0" fontId="41" fillId="0" borderId="25" xfId="5" applyFont="1" applyBorder="1" applyAlignment="1">
      <alignment horizontal="center" vertical="center" wrapText="1"/>
    </xf>
    <xf numFmtId="0" fontId="41" fillId="0" borderId="1" xfId="5" applyFont="1" applyBorder="1" applyAlignment="1">
      <alignment horizontal="center" vertical="center" wrapText="1"/>
    </xf>
    <xf numFmtId="0" fontId="41" fillId="0" borderId="22" xfId="5" applyFont="1" applyBorder="1" applyAlignment="1">
      <alignment horizontal="center" vertical="center" wrapText="1"/>
    </xf>
    <xf numFmtId="0" fontId="41" fillId="0" borderId="23" xfId="5" applyFont="1" applyBorder="1" applyAlignment="1">
      <alignment horizontal="center" vertical="center" wrapText="1"/>
    </xf>
    <xf numFmtId="0" fontId="31" fillId="4" borderId="10" xfId="5" applyFont="1" applyFill="1" applyBorder="1" applyAlignment="1">
      <alignment horizontal="center" vertical="center" wrapText="1"/>
    </xf>
    <xf numFmtId="0" fontId="31" fillId="4" borderId="4" xfId="5" applyFont="1" applyFill="1" applyBorder="1" applyAlignment="1">
      <alignment horizontal="center" vertical="center" wrapText="1"/>
    </xf>
    <xf numFmtId="0" fontId="31" fillId="4" borderId="5" xfId="5" applyFont="1" applyFill="1" applyBorder="1" applyAlignment="1">
      <alignment horizontal="center" vertical="center" wrapText="1"/>
    </xf>
    <xf numFmtId="0" fontId="2" fillId="4" borderId="82" xfId="5" applyFont="1" applyFill="1" applyBorder="1" applyAlignment="1">
      <alignment horizontal="left" vertical="center" wrapText="1"/>
    </xf>
    <xf numFmtId="0" fontId="2" fillId="4" borderId="51" xfId="5" applyFont="1" applyFill="1" applyBorder="1" applyAlignment="1">
      <alignment horizontal="left" vertical="center" wrapText="1"/>
    </xf>
    <xf numFmtId="0" fontId="2" fillId="4" borderId="83" xfId="5" applyFont="1" applyFill="1" applyBorder="1" applyAlignment="1">
      <alignment horizontal="left" vertical="center" wrapText="1"/>
    </xf>
    <xf numFmtId="0" fontId="2" fillId="4" borderId="86" xfId="5" applyFont="1" applyFill="1" applyBorder="1" applyAlignment="1">
      <alignment horizontal="left" vertical="center" wrapText="1"/>
    </xf>
    <xf numFmtId="0" fontId="2" fillId="4" borderId="54" xfId="5" applyFont="1" applyFill="1" applyBorder="1" applyAlignment="1">
      <alignment horizontal="left" vertical="center" wrapText="1"/>
    </xf>
    <xf numFmtId="0" fontId="2" fillId="4" borderId="87" xfId="5" applyFont="1" applyFill="1" applyBorder="1" applyAlignment="1">
      <alignment horizontal="left" vertical="center" wrapText="1"/>
    </xf>
    <xf numFmtId="0" fontId="41" fillId="0" borderId="67" xfId="5" applyFont="1" applyBorder="1" applyAlignment="1">
      <alignment horizontal="left" vertical="center" wrapText="1"/>
    </xf>
    <xf numFmtId="0" fontId="2" fillId="4" borderId="70" xfId="5" applyFont="1" applyFill="1" applyBorder="1" applyAlignment="1">
      <alignment horizontal="left" vertical="center" wrapText="1"/>
    </xf>
    <xf numFmtId="0" fontId="30" fillId="5" borderId="10" xfId="5" applyFont="1" applyFill="1" applyBorder="1" applyAlignment="1">
      <alignment horizontal="justify" vertical="center" wrapText="1"/>
    </xf>
    <xf numFmtId="0" fontId="30" fillId="5" borderId="4" xfId="5" applyFont="1" applyFill="1" applyBorder="1" applyAlignment="1">
      <alignment horizontal="justify" vertical="center" wrapText="1"/>
    </xf>
    <xf numFmtId="0" fontId="30" fillId="5" borderId="5" xfId="5" applyFont="1" applyFill="1" applyBorder="1" applyAlignment="1">
      <alignment horizontal="justify" vertical="center" wrapText="1"/>
    </xf>
    <xf numFmtId="0" fontId="2" fillId="5" borderId="100" xfId="5" applyFont="1" applyFill="1" applyBorder="1" applyAlignment="1">
      <alignment horizontal="left" vertical="center" wrapText="1"/>
    </xf>
    <xf numFmtId="0" fontId="2" fillId="5" borderId="67" xfId="5" applyFont="1" applyFill="1" applyBorder="1" applyAlignment="1">
      <alignment horizontal="left" vertical="center" wrapText="1"/>
    </xf>
    <xf numFmtId="0" fontId="2" fillId="5" borderId="68" xfId="5" applyFont="1" applyFill="1" applyBorder="1" applyAlignment="1">
      <alignment horizontal="left" vertical="center" wrapText="1"/>
    </xf>
    <xf numFmtId="0" fontId="2" fillId="4" borderId="102" xfId="5" applyFont="1" applyFill="1" applyBorder="1" applyAlignment="1">
      <alignment horizontal="left" vertical="center" wrapText="1"/>
    </xf>
    <xf numFmtId="0" fontId="2" fillId="4" borderId="59" xfId="5" applyFont="1" applyFill="1" applyBorder="1" applyAlignment="1">
      <alignment horizontal="left" vertical="center" wrapText="1"/>
    </xf>
    <xf numFmtId="0" fontId="2" fillId="4" borderId="103" xfId="5" applyFont="1" applyFill="1" applyBorder="1" applyAlignment="1">
      <alignment horizontal="left" vertical="center" wrapText="1"/>
    </xf>
    <xf numFmtId="0" fontId="2" fillId="4" borderId="104" xfId="5" applyFont="1" applyFill="1" applyBorder="1" applyAlignment="1">
      <alignment horizontal="left" vertical="center" wrapText="1"/>
    </xf>
    <xf numFmtId="0" fontId="2" fillId="4" borderId="71" xfId="5" applyFont="1" applyFill="1" applyBorder="1" applyAlignment="1">
      <alignment horizontal="left" vertical="center" wrapText="1"/>
    </xf>
    <xf numFmtId="0" fontId="21" fillId="3" borderId="57" xfId="5" applyFont="1" applyFill="1" applyBorder="1" applyAlignment="1">
      <alignment horizontal="center" vertical="center" wrapText="1"/>
    </xf>
    <xf numFmtId="0" fontId="43" fillId="3" borderId="49" xfId="5" applyFont="1" applyFill="1" applyBorder="1" applyAlignment="1">
      <alignment horizontal="center" vertical="top"/>
    </xf>
    <xf numFmtId="0" fontId="43" fillId="3" borderId="47" xfId="5" applyFont="1" applyFill="1" applyBorder="1" applyAlignment="1">
      <alignment horizontal="center" vertical="top"/>
    </xf>
    <xf numFmtId="0" fontId="44" fillId="0" borderId="29" xfId="5" applyFont="1" applyBorder="1" applyAlignment="1">
      <alignment horizontal="center" vertical="center"/>
    </xf>
    <xf numFmtId="0" fontId="44" fillId="0" borderId="30" xfId="5" applyFont="1" applyBorder="1" applyAlignment="1">
      <alignment horizontal="center" vertical="center"/>
    </xf>
    <xf numFmtId="0" fontId="31" fillId="5" borderId="196" xfId="5" applyFont="1" applyFill="1" applyBorder="1" applyAlignment="1">
      <alignment horizontal="left" vertical="center" wrapText="1"/>
    </xf>
    <xf numFmtId="0" fontId="31" fillId="5" borderId="35" xfId="5" applyFont="1" applyFill="1" applyBorder="1" applyAlignment="1">
      <alignment horizontal="left" vertical="center" wrapText="1"/>
    </xf>
    <xf numFmtId="0" fontId="31" fillId="5" borderId="40" xfId="5" applyFont="1" applyFill="1" applyBorder="1" applyAlignment="1">
      <alignment horizontal="left" vertical="center" wrapText="1"/>
    </xf>
    <xf numFmtId="0" fontId="45" fillId="0" borderId="49" xfId="5" applyFont="1" applyBorder="1" applyAlignment="1">
      <alignment horizontal="center" vertical="center"/>
    </xf>
    <xf numFmtId="0" fontId="45" fillId="0" borderId="47" xfId="5" applyFont="1" applyBorder="1" applyAlignment="1">
      <alignment horizontal="center" vertical="center"/>
    </xf>
    <xf numFmtId="0" fontId="41" fillId="3" borderId="0" xfId="5" applyFont="1" applyFill="1" applyAlignment="1">
      <alignment horizontal="justify" vertical="center"/>
    </xf>
    <xf numFmtId="178" fontId="30" fillId="4" borderId="67" xfId="5" applyNumberFormat="1" applyFont="1" applyFill="1" applyBorder="1" applyAlignment="1">
      <alignment horizontal="left" vertical="center" wrapText="1"/>
    </xf>
    <xf numFmtId="178" fontId="30" fillId="4" borderId="78" xfId="5" applyNumberFormat="1" applyFont="1" applyFill="1" applyBorder="1" applyAlignment="1">
      <alignment horizontal="left" vertical="center" wrapText="1"/>
    </xf>
    <xf numFmtId="0" fontId="2" fillId="3" borderId="79" xfId="5" applyFont="1" applyFill="1" applyBorder="1" applyAlignment="1">
      <alignment horizontal="right" vertical="center" wrapText="1"/>
    </xf>
    <xf numFmtId="0" fontId="2" fillId="3" borderId="61" xfId="5" applyFont="1" applyFill="1" applyBorder="1" applyAlignment="1">
      <alignment horizontal="right" vertical="center" wrapText="1"/>
    </xf>
    <xf numFmtId="0" fontId="2" fillId="3" borderId="12" xfId="5" applyFont="1" applyFill="1" applyBorder="1" applyAlignment="1">
      <alignment horizontal="right" vertical="center" wrapText="1"/>
    </xf>
    <xf numFmtId="0" fontId="2" fillId="3" borderId="2" xfId="5" applyFont="1" applyFill="1" applyBorder="1" applyAlignment="1">
      <alignment horizontal="right" vertical="center" wrapText="1"/>
    </xf>
    <xf numFmtId="0" fontId="30" fillId="4" borderId="0" xfId="5" applyFont="1" applyFill="1" applyAlignment="1">
      <alignment horizontal="left" vertical="center" wrapText="1"/>
    </xf>
    <xf numFmtId="0" fontId="30" fillId="4" borderId="8" xfId="5" applyFont="1" applyFill="1" applyBorder="1" applyAlignment="1">
      <alignment horizontal="left" vertical="center" wrapText="1"/>
    </xf>
    <xf numFmtId="0" fontId="30" fillId="4" borderId="2" xfId="5" applyFont="1" applyFill="1" applyBorder="1" applyAlignment="1">
      <alignment horizontal="left" vertical="center" wrapText="1"/>
    </xf>
    <xf numFmtId="0" fontId="30" fillId="4" borderId="7" xfId="5" applyFont="1" applyFill="1" applyBorder="1" applyAlignment="1">
      <alignment horizontal="left" vertical="center" wrapText="1"/>
    </xf>
    <xf numFmtId="0" fontId="24" fillId="3" borderId="15" xfId="5" applyFont="1" applyFill="1" applyBorder="1" applyAlignment="1">
      <alignment horizontal="center" vertical="center" wrapText="1"/>
    </xf>
    <xf numFmtId="0" fontId="30" fillId="5" borderId="82" xfId="5" applyFont="1" applyFill="1" applyBorder="1" applyAlignment="1">
      <alignment horizontal="left" vertical="center" wrapText="1"/>
    </xf>
    <xf numFmtId="0" fontId="30" fillId="5" borderId="83" xfId="5" applyFont="1" applyFill="1" applyBorder="1" applyAlignment="1">
      <alignment horizontal="left" vertical="center" wrapText="1"/>
    </xf>
    <xf numFmtId="0" fontId="30" fillId="5" borderId="86" xfId="5" applyFont="1" applyFill="1" applyBorder="1" applyAlignment="1">
      <alignment horizontal="left" vertical="center" wrapText="1"/>
    </xf>
    <xf numFmtId="0" fontId="30" fillId="5" borderId="87" xfId="5" applyFont="1" applyFill="1" applyBorder="1" applyAlignment="1">
      <alignment horizontal="left" vertical="center" wrapText="1"/>
    </xf>
    <xf numFmtId="0" fontId="2" fillId="4" borderId="80" xfId="5" applyFont="1" applyFill="1" applyBorder="1" applyAlignment="1">
      <alignment horizontal="left" vertical="center" wrapText="1"/>
    </xf>
    <xf numFmtId="0" fontId="2" fillId="4" borderId="84" xfId="5" applyFont="1" applyFill="1" applyBorder="1" applyAlignment="1">
      <alignment horizontal="left" vertical="center" wrapText="1"/>
    </xf>
    <xf numFmtId="179" fontId="14" fillId="4" borderId="10" xfId="5" applyNumberFormat="1" applyFont="1" applyFill="1" applyBorder="1" applyAlignment="1">
      <alignment horizontal="center" vertical="center"/>
    </xf>
    <xf numFmtId="179" fontId="14" fillId="4" borderId="4" xfId="5" applyNumberFormat="1" applyFont="1" applyFill="1" applyBorder="1" applyAlignment="1">
      <alignment horizontal="center" vertical="center"/>
    </xf>
    <xf numFmtId="38" fontId="2" fillId="4" borderId="10" xfId="7" applyFont="1" applyFill="1" applyBorder="1" applyAlignment="1">
      <alignment horizontal="center" vertical="center" wrapText="1"/>
    </xf>
    <xf numFmtId="38" fontId="2" fillId="4" borderId="4" xfId="7" applyFont="1" applyFill="1" applyBorder="1" applyAlignment="1">
      <alignment horizontal="center" vertical="center" wrapText="1"/>
    </xf>
    <xf numFmtId="0" fontId="2" fillId="4" borderId="116" xfId="0" applyFont="1" applyFill="1" applyBorder="1" applyAlignment="1" applyProtection="1">
      <alignment horizontal="center" vertical="center" wrapText="1"/>
      <protection locked="0"/>
    </xf>
    <xf numFmtId="0" fontId="2" fillId="4" borderId="39" xfId="0" applyFont="1" applyFill="1" applyBorder="1" applyAlignment="1" applyProtection="1">
      <alignment horizontal="center" vertical="center" wrapText="1"/>
      <protection locked="0"/>
    </xf>
    <xf numFmtId="0" fontId="2" fillId="4" borderId="117" xfId="0" applyFont="1" applyFill="1" applyBorder="1" applyAlignment="1" applyProtection="1">
      <alignment horizontal="center" vertical="center" wrapText="1"/>
      <protection locked="0"/>
    </xf>
    <xf numFmtId="0" fontId="2" fillId="4" borderId="42" xfId="0" applyFont="1" applyFill="1" applyBorder="1" applyAlignment="1" applyProtection="1">
      <alignment horizontal="center" vertical="center" wrapText="1"/>
      <protection locked="0"/>
    </xf>
    <xf numFmtId="0" fontId="2" fillId="4" borderId="47" xfId="0" applyFont="1" applyFill="1" applyBorder="1" applyAlignment="1" applyProtection="1">
      <alignment horizontal="center" vertical="center" wrapText="1"/>
      <protection locked="0"/>
    </xf>
    <xf numFmtId="0" fontId="2" fillId="4" borderId="58" xfId="0" applyFont="1" applyFill="1" applyBorder="1" applyAlignment="1" applyProtection="1">
      <alignment horizontal="center" vertical="center" wrapText="1"/>
      <protection locked="0"/>
    </xf>
    <xf numFmtId="58" fontId="14" fillId="4" borderId="0" xfId="5" applyNumberFormat="1" applyFont="1" applyFill="1" applyAlignment="1">
      <alignment horizontal="center" vertical="center"/>
    </xf>
    <xf numFmtId="178" fontId="14" fillId="4" borderId="30" xfId="5" applyNumberFormat="1" applyFont="1" applyFill="1" applyBorder="1" applyAlignment="1">
      <alignment horizontal="left" vertical="center" wrapText="1"/>
    </xf>
    <xf numFmtId="0" fontId="14" fillId="4" borderId="72" xfId="5" applyFont="1" applyFill="1" applyBorder="1" applyAlignment="1">
      <alignment horizontal="right" vertical="center" wrapText="1"/>
    </xf>
    <xf numFmtId="0" fontId="14" fillId="4" borderId="73" xfId="5" applyFont="1" applyFill="1" applyBorder="1" applyAlignment="1">
      <alignment horizontal="right" vertical="center" wrapText="1"/>
    </xf>
    <xf numFmtId="0" fontId="14" fillId="4" borderId="72" xfId="5" applyFont="1" applyFill="1" applyBorder="1" applyAlignment="1">
      <alignment horizontal="left" vertical="center" wrapText="1"/>
    </xf>
    <xf numFmtId="0" fontId="14" fillId="4" borderId="37" xfId="5" applyFont="1" applyFill="1" applyBorder="1" applyAlignment="1">
      <alignment horizontal="left" vertical="center" wrapText="1"/>
    </xf>
    <xf numFmtId="0" fontId="14" fillId="4" borderId="62" xfId="5" applyFont="1" applyFill="1" applyBorder="1" applyAlignment="1">
      <alignment horizontal="left" vertical="center" wrapText="1"/>
    </xf>
    <xf numFmtId="0" fontId="14" fillId="4" borderId="45" xfId="5" applyFont="1" applyFill="1" applyBorder="1" applyAlignment="1">
      <alignment horizontal="left" vertical="center" wrapText="1"/>
    </xf>
    <xf numFmtId="0" fontId="14" fillId="4" borderId="46" xfId="5" applyFont="1" applyFill="1" applyBorder="1" applyAlignment="1">
      <alignment horizontal="left" vertical="center" wrapText="1"/>
    </xf>
    <xf numFmtId="0" fontId="2" fillId="4" borderId="10" xfId="5" applyFont="1" applyFill="1" applyBorder="1" applyAlignment="1">
      <alignment horizontal="center" vertical="center" wrapText="1"/>
    </xf>
    <xf numFmtId="0" fontId="2" fillId="4" borderId="4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left" vertical="center" wrapText="1"/>
    </xf>
    <xf numFmtId="0" fontId="2" fillId="4" borderId="8" xfId="5" applyFont="1" applyFill="1" applyBorder="1" applyAlignment="1">
      <alignment horizontal="left" vertical="center" wrapText="1"/>
    </xf>
    <xf numFmtId="0" fontId="2" fillId="4" borderId="2" xfId="5" applyFont="1" applyFill="1" applyBorder="1" applyAlignment="1">
      <alignment horizontal="left" vertical="center" wrapText="1"/>
    </xf>
    <xf numFmtId="0" fontId="2" fillId="4" borderId="7" xfId="5" applyFont="1" applyFill="1" applyBorder="1" applyAlignment="1">
      <alignment horizontal="left" vertical="center" wrapText="1"/>
    </xf>
    <xf numFmtId="0" fontId="2" fillId="4" borderId="10" xfId="5" applyFont="1" applyFill="1" applyBorder="1" applyAlignment="1">
      <alignment horizontal="justify" vertical="center" wrapText="1"/>
    </xf>
    <xf numFmtId="0" fontId="2" fillId="4" borderId="4" xfId="5" applyFont="1" applyFill="1" applyBorder="1" applyAlignment="1">
      <alignment horizontal="justify" vertical="center" wrapText="1"/>
    </xf>
    <xf numFmtId="0" fontId="2" fillId="4" borderId="5" xfId="5" applyFont="1" applyFill="1" applyBorder="1" applyAlignment="1">
      <alignment horizontal="justify" vertical="center" wrapText="1"/>
    </xf>
    <xf numFmtId="0" fontId="43" fillId="0" borderId="24" xfId="5" applyFont="1" applyBorder="1" applyAlignment="1">
      <alignment horizontal="center" vertical="center" wrapText="1"/>
    </xf>
    <xf numFmtId="0" fontId="43" fillId="0" borderId="14" xfId="5" applyFont="1" applyBorder="1" applyAlignment="1">
      <alignment horizontal="center" vertical="center" wrapText="1"/>
    </xf>
    <xf numFmtId="0" fontId="43" fillId="0" borderId="25" xfId="5" applyFont="1" applyBorder="1" applyAlignment="1">
      <alignment horizontal="center" vertical="center" wrapText="1"/>
    </xf>
    <xf numFmtId="0" fontId="43" fillId="0" borderId="1" xfId="5" applyFont="1" applyBorder="1" applyAlignment="1">
      <alignment horizontal="center" vertical="center" wrapText="1"/>
    </xf>
    <xf numFmtId="0" fontId="2" fillId="13" borderId="18" xfId="5" applyFont="1" applyFill="1" applyBorder="1" applyAlignment="1">
      <alignment horizontal="left" vertical="center" wrapText="1"/>
    </xf>
    <xf numFmtId="0" fontId="2" fillId="13" borderId="17" xfId="5" applyFont="1" applyFill="1" applyBorder="1" applyAlignment="1">
      <alignment horizontal="left" vertical="center" wrapText="1"/>
    </xf>
    <xf numFmtId="0" fontId="24" fillId="3" borderId="195" xfId="5" applyFont="1" applyFill="1" applyBorder="1" applyAlignment="1">
      <alignment horizontal="center" vertical="center" wrapText="1"/>
    </xf>
    <xf numFmtId="0" fontId="21" fillId="0" borderId="197" xfId="0" applyFont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14" fillId="4" borderId="76" xfId="5" applyFont="1" applyFill="1" applyBorder="1" applyAlignment="1">
      <alignment horizontal="center" vertical="center" wrapText="1"/>
    </xf>
    <xf numFmtId="0" fontId="14" fillId="4" borderId="77" xfId="5" applyFont="1" applyFill="1" applyBorder="1" applyAlignment="1">
      <alignment horizontal="center" vertical="center" wrapText="1"/>
    </xf>
    <xf numFmtId="0" fontId="21" fillId="3" borderId="195" xfId="5" applyFont="1" applyFill="1" applyBorder="1" applyAlignment="1">
      <alignment horizontal="center" vertical="center" wrapText="1"/>
    </xf>
    <xf numFmtId="0" fontId="2" fillId="4" borderId="5" xfId="5" applyFont="1" applyFill="1" applyBorder="1" applyAlignment="1">
      <alignment horizontal="center" vertical="center" wrapText="1"/>
    </xf>
    <xf numFmtId="49" fontId="14" fillId="4" borderId="45" xfId="5" applyNumberFormat="1" applyFont="1" applyFill="1" applyBorder="1" applyAlignment="1">
      <alignment horizontal="left" vertical="center"/>
    </xf>
    <xf numFmtId="49" fontId="14" fillId="4" borderId="46" xfId="5" applyNumberFormat="1" applyFont="1" applyFill="1" applyBorder="1" applyAlignment="1">
      <alignment horizontal="left" vertical="center"/>
    </xf>
    <xf numFmtId="178" fontId="2" fillId="4" borderId="67" xfId="5" applyNumberFormat="1" applyFont="1" applyFill="1" applyBorder="1" applyAlignment="1">
      <alignment horizontal="left" vertical="center" wrapText="1"/>
    </xf>
    <xf numFmtId="178" fontId="2" fillId="4" borderId="78" xfId="5" applyNumberFormat="1" applyFont="1" applyFill="1" applyBorder="1" applyAlignment="1">
      <alignment horizontal="left" vertical="center" wrapText="1"/>
    </xf>
    <xf numFmtId="0" fontId="2" fillId="4" borderId="190" xfId="5" applyFont="1" applyFill="1" applyBorder="1" applyAlignment="1">
      <alignment horizontal="left" vertical="center" wrapText="1"/>
    </xf>
    <xf numFmtId="0" fontId="2" fillId="4" borderId="17" xfId="5" applyFont="1" applyFill="1" applyBorder="1" applyAlignment="1">
      <alignment horizontal="left" vertical="center" wrapText="1"/>
    </xf>
    <xf numFmtId="0" fontId="14" fillId="4" borderId="92" xfId="5" applyFont="1" applyFill="1" applyBorder="1">
      <alignment vertical="center"/>
    </xf>
    <xf numFmtId="0" fontId="14" fillId="4" borderId="18" xfId="5" applyFont="1" applyFill="1" applyBorder="1">
      <alignment vertical="center"/>
    </xf>
    <xf numFmtId="0" fontId="14" fillId="4" borderId="189" xfId="5" applyFont="1" applyFill="1" applyBorder="1">
      <alignment vertical="center"/>
    </xf>
    <xf numFmtId="49" fontId="2" fillId="4" borderId="188" xfId="5" applyNumberFormat="1" applyFont="1" applyFill="1" applyBorder="1" applyAlignment="1">
      <alignment horizontal="left" vertical="center" wrapText="1"/>
    </xf>
    <xf numFmtId="49" fontId="2" fillId="4" borderId="21" xfId="5" applyNumberFormat="1" applyFont="1" applyFill="1" applyBorder="1" applyAlignment="1">
      <alignment horizontal="left" vertical="center" wrapText="1"/>
    </xf>
    <xf numFmtId="0" fontId="14" fillId="4" borderId="98" xfId="5" applyFont="1" applyFill="1" applyBorder="1">
      <alignment vertical="center"/>
    </xf>
    <xf numFmtId="0" fontId="14" fillId="4" borderId="20" xfId="5" applyFont="1" applyFill="1" applyBorder="1">
      <alignment vertical="center"/>
    </xf>
    <xf numFmtId="0" fontId="14" fillId="4" borderId="187" xfId="5" applyFont="1" applyFill="1" applyBorder="1">
      <alignment vertical="center"/>
    </xf>
    <xf numFmtId="0" fontId="26" fillId="0" borderId="106" xfId="5" applyFont="1" applyBorder="1" applyAlignment="1">
      <alignment horizontal="left" vertical="center" wrapText="1"/>
    </xf>
    <xf numFmtId="0" fontId="26" fillId="0" borderId="107" xfId="5" applyFont="1" applyBorder="1" applyAlignment="1">
      <alignment horizontal="left" vertical="center" wrapText="1"/>
    </xf>
    <xf numFmtId="0" fontId="26" fillId="0" borderId="108" xfId="5" applyFont="1" applyBorder="1" applyAlignment="1">
      <alignment horizontal="left" vertical="center" wrapText="1"/>
    </xf>
    <xf numFmtId="0" fontId="26" fillId="0" borderId="102" xfId="5" applyFont="1" applyBorder="1" applyAlignment="1">
      <alignment horizontal="left" vertical="center" wrapText="1"/>
    </xf>
    <xf numFmtId="0" fontId="26" fillId="0" borderId="59" xfId="5" applyFont="1" applyBorder="1" applyAlignment="1">
      <alignment horizontal="left" vertical="center" wrapText="1"/>
    </xf>
    <xf numFmtId="0" fontId="26" fillId="0" borderId="210" xfId="5" applyFont="1" applyBorder="1" applyAlignment="1">
      <alignment horizontal="left" vertical="center" wrapText="1"/>
    </xf>
    <xf numFmtId="0" fontId="26" fillId="0" borderId="116" xfId="5" applyFont="1" applyBorder="1" applyAlignment="1">
      <alignment horizontal="left" vertical="center" wrapText="1"/>
    </xf>
    <xf numFmtId="0" fontId="26" fillId="0" borderId="39" xfId="5" applyFont="1" applyBorder="1" applyAlignment="1">
      <alignment horizontal="left" vertical="center" wrapText="1"/>
    </xf>
    <xf numFmtId="0" fontId="26" fillId="0" borderId="221" xfId="5" applyFont="1" applyBorder="1" applyAlignment="1">
      <alignment horizontal="left" vertical="center" wrapText="1"/>
    </xf>
    <xf numFmtId="0" fontId="26" fillId="0" borderId="38" xfId="5" applyFont="1" applyBorder="1" applyAlignment="1">
      <alignment horizontal="left" vertical="center" wrapText="1"/>
    </xf>
    <xf numFmtId="0" fontId="26" fillId="0" borderId="222" xfId="5" applyFont="1" applyBorder="1" applyAlignment="1">
      <alignment horizontal="left" vertical="center" wrapText="1"/>
    </xf>
    <xf numFmtId="0" fontId="26" fillId="0" borderId="61" xfId="5" applyFont="1" applyBorder="1" applyAlignment="1">
      <alignment horizontal="left" vertical="center" wrapText="1"/>
    </xf>
    <xf numFmtId="0" fontId="26" fillId="0" borderId="219" xfId="5" applyFont="1" applyBorder="1" applyAlignment="1">
      <alignment horizontal="left" vertical="center" wrapText="1"/>
    </xf>
    <xf numFmtId="0" fontId="26" fillId="0" borderId="223" xfId="5" applyFont="1" applyBorder="1" applyAlignment="1">
      <alignment horizontal="left" vertical="center" wrapText="1"/>
    </xf>
    <xf numFmtId="0" fontId="26" fillId="0" borderId="102" xfId="5" applyFont="1" applyBorder="1" applyAlignment="1">
      <alignment horizontal="left" vertical="center"/>
    </xf>
    <xf numFmtId="0" fontId="26" fillId="0" borderId="59" xfId="5" applyFont="1" applyBorder="1" applyAlignment="1">
      <alignment horizontal="left" vertical="center"/>
    </xf>
    <xf numFmtId="0" fontId="26" fillId="0" borderId="210" xfId="5" applyFont="1" applyBorder="1" applyAlignment="1">
      <alignment horizontal="left" vertical="center"/>
    </xf>
    <xf numFmtId="0" fontId="2" fillId="13" borderId="91" xfId="5" applyFont="1" applyFill="1" applyBorder="1">
      <alignment vertical="center"/>
    </xf>
    <xf numFmtId="0" fontId="2" fillId="13" borderId="92" xfId="5" applyFont="1" applyFill="1" applyBorder="1">
      <alignment vertical="center"/>
    </xf>
    <xf numFmtId="0" fontId="2" fillId="13" borderId="93" xfId="5" applyFont="1" applyFill="1" applyBorder="1">
      <alignment vertical="center"/>
    </xf>
    <xf numFmtId="0" fontId="30" fillId="15" borderId="18" xfId="5" applyFont="1" applyFill="1" applyBorder="1" applyAlignment="1">
      <alignment horizontal="left" vertical="center" wrapText="1"/>
    </xf>
    <xf numFmtId="0" fontId="30" fillId="15" borderId="17" xfId="5" applyFont="1" applyFill="1" applyBorder="1" applyAlignment="1">
      <alignment horizontal="left" vertical="center" wrapText="1"/>
    </xf>
    <xf numFmtId="0" fontId="30" fillId="15" borderId="91" xfId="5" applyFont="1" applyFill="1" applyBorder="1">
      <alignment vertical="center"/>
    </xf>
    <xf numFmtId="0" fontId="30" fillId="15" borderId="92" xfId="5" applyFont="1" applyFill="1" applyBorder="1">
      <alignment vertical="center"/>
    </xf>
    <xf numFmtId="0" fontId="30" fillId="15" borderId="93" xfId="5" applyFont="1" applyFill="1" applyBorder="1">
      <alignment vertical="center"/>
    </xf>
    <xf numFmtId="0" fontId="2" fillId="13" borderId="20" xfId="5" applyFont="1" applyFill="1" applyBorder="1" applyAlignment="1">
      <alignment horizontal="left" vertical="center" wrapText="1"/>
    </xf>
    <xf numFmtId="0" fontId="2" fillId="13" borderId="21" xfId="5" applyFont="1" applyFill="1" applyBorder="1" applyAlignment="1">
      <alignment horizontal="left" vertical="center" wrapText="1"/>
    </xf>
    <xf numFmtId="0" fontId="41" fillId="0" borderId="19" xfId="5" applyFont="1" applyBorder="1" applyAlignment="1">
      <alignment horizontal="center" vertical="center"/>
    </xf>
    <xf numFmtId="0" fontId="41" fillId="0" borderId="96" xfId="5" applyFont="1" applyBorder="1" applyAlignment="1">
      <alignment horizontal="center" vertical="center"/>
    </xf>
    <xf numFmtId="0" fontId="2" fillId="13" borderId="97" xfId="5" applyFont="1" applyFill="1" applyBorder="1">
      <alignment vertical="center"/>
    </xf>
    <xf numFmtId="0" fontId="2" fillId="13" borderId="98" xfId="5" applyFont="1" applyFill="1" applyBorder="1">
      <alignment vertical="center"/>
    </xf>
    <xf numFmtId="0" fontId="2" fillId="13" borderId="99" xfId="5" applyFont="1" applyFill="1" applyBorder="1">
      <alignment vertical="center"/>
    </xf>
    <xf numFmtId="0" fontId="30" fillId="15" borderId="20" xfId="5" applyFont="1" applyFill="1" applyBorder="1" applyAlignment="1">
      <alignment horizontal="left" vertical="center" wrapText="1"/>
    </xf>
    <xf numFmtId="0" fontId="30" fillId="15" borderId="21" xfId="5" applyFont="1" applyFill="1" applyBorder="1" applyAlignment="1">
      <alignment horizontal="left" vertical="center" wrapText="1"/>
    </xf>
    <xf numFmtId="0" fontId="30" fillId="15" borderId="97" xfId="5" applyFont="1" applyFill="1" applyBorder="1">
      <alignment vertical="center"/>
    </xf>
    <xf numFmtId="0" fontId="30" fillId="15" borderId="98" xfId="5" applyFont="1" applyFill="1" applyBorder="1">
      <alignment vertical="center"/>
    </xf>
    <xf numFmtId="0" fontId="30" fillId="15" borderId="99" xfId="5" applyFont="1" applyFill="1" applyBorder="1">
      <alignment vertical="center"/>
    </xf>
    <xf numFmtId="0" fontId="15" fillId="4" borderId="132" xfId="6" applyFont="1" applyFill="1" applyBorder="1" applyAlignment="1" applyProtection="1">
      <alignment horizontal="left" vertical="top" wrapText="1"/>
      <protection locked="0"/>
    </xf>
    <xf numFmtId="0" fontId="4" fillId="4" borderId="133" xfId="6" applyFont="1" applyFill="1" applyBorder="1" applyAlignment="1" applyProtection="1">
      <alignment horizontal="left" vertical="top" wrapText="1"/>
      <protection locked="0"/>
    </xf>
    <xf numFmtId="0" fontId="4" fillId="4" borderId="135" xfId="6" applyFont="1" applyFill="1" applyBorder="1" applyAlignment="1" applyProtection="1">
      <alignment horizontal="left" vertical="top" wrapText="1"/>
      <protection locked="0"/>
    </xf>
    <xf numFmtId="0" fontId="2" fillId="4" borderId="163" xfId="6" applyFont="1" applyFill="1" applyBorder="1" applyAlignment="1" applyProtection="1">
      <alignment horizontal="left" vertical="top" wrapText="1"/>
      <protection locked="0"/>
    </xf>
    <xf numFmtId="0" fontId="2" fillId="4" borderId="133" xfId="6" applyFont="1" applyFill="1" applyBorder="1" applyAlignment="1" applyProtection="1">
      <alignment horizontal="left" vertical="top" wrapText="1"/>
      <protection locked="0"/>
    </xf>
    <xf numFmtId="0" fontId="2" fillId="4" borderId="135" xfId="6" applyFont="1" applyFill="1" applyBorder="1" applyAlignment="1" applyProtection="1">
      <alignment horizontal="left" vertical="top" wrapText="1"/>
      <protection locked="0"/>
    </xf>
    <xf numFmtId="0" fontId="1" fillId="3" borderId="34" xfId="0" applyFont="1" applyFill="1" applyBorder="1" applyAlignment="1" applyProtection="1">
      <alignment horizontal="center" vertical="center" wrapText="1"/>
      <protection locked="0"/>
    </xf>
    <xf numFmtId="0" fontId="1" fillId="3" borderId="40" xfId="0" applyFont="1" applyFill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center" vertical="center" wrapText="1"/>
      <protection locked="0"/>
    </xf>
    <xf numFmtId="0" fontId="2" fillId="0" borderId="207" xfId="0" applyFont="1" applyBorder="1" applyAlignment="1" applyProtection="1">
      <alignment horizontal="center" vertical="center" wrapText="1"/>
      <protection locked="0"/>
    </xf>
    <xf numFmtId="0" fontId="1" fillId="3" borderId="169" xfId="0" applyFont="1" applyFill="1" applyBorder="1" applyAlignment="1" applyProtection="1">
      <alignment horizontal="center" vertical="center" wrapText="1"/>
      <protection locked="0"/>
    </xf>
    <xf numFmtId="0" fontId="1" fillId="3" borderId="131" xfId="0" applyFont="1" applyFill="1" applyBorder="1" applyAlignment="1" applyProtection="1">
      <alignment horizontal="center" vertical="center" wrapText="1"/>
      <protection locked="0"/>
    </xf>
    <xf numFmtId="0" fontId="2" fillId="0" borderId="164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left" vertical="center" wrapText="1" indent="1"/>
      <protection locked="0"/>
    </xf>
    <xf numFmtId="0" fontId="1" fillId="3" borderId="4" xfId="0" applyFont="1" applyFill="1" applyBorder="1" applyAlignment="1" applyProtection="1">
      <alignment horizontal="left" vertical="center" wrapText="1" indent="1"/>
      <protection locked="0"/>
    </xf>
    <xf numFmtId="0" fontId="1" fillId="3" borderId="157" xfId="0" applyFont="1" applyFill="1" applyBorder="1" applyAlignment="1" applyProtection="1">
      <alignment horizontal="left" vertical="center" wrapText="1" indent="1"/>
      <protection locked="0"/>
    </xf>
    <xf numFmtId="0" fontId="84" fillId="5" borderId="132" xfId="6" applyFont="1" applyFill="1" applyBorder="1" applyAlignment="1" applyProtection="1">
      <alignment horizontal="left" vertical="top" wrapText="1"/>
      <protection locked="0"/>
    </xf>
    <xf numFmtId="0" fontId="84" fillId="5" borderId="133" xfId="6" applyFont="1" applyFill="1" applyBorder="1" applyAlignment="1" applyProtection="1">
      <alignment horizontal="left" vertical="top" wrapText="1"/>
      <protection locked="0"/>
    </xf>
    <xf numFmtId="0" fontId="84" fillId="5" borderId="135" xfId="6" applyFont="1" applyFill="1" applyBorder="1" applyAlignment="1" applyProtection="1">
      <alignment horizontal="left" vertical="top" wrapText="1"/>
      <protection locked="0"/>
    </xf>
    <xf numFmtId="0" fontId="1" fillId="3" borderId="35" xfId="0" applyFont="1" applyFill="1" applyBorder="1" applyAlignment="1" applyProtection="1">
      <alignment horizontal="center" vertical="center" wrapText="1"/>
      <protection locked="0"/>
    </xf>
    <xf numFmtId="0" fontId="1" fillId="3" borderId="159" xfId="6" applyFont="1" applyFill="1" applyBorder="1" applyAlignment="1" applyProtection="1">
      <alignment horizontal="center" vertical="center" wrapText="1"/>
      <protection locked="0"/>
    </xf>
    <xf numFmtId="0" fontId="1" fillId="3" borderId="144" xfId="6" applyFont="1" applyFill="1" applyBorder="1" applyAlignment="1" applyProtection="1">
      <alignment horizontal="center" vertical="center" wrapText="1"/>
      <protection locked="0"/>
    </xf>
    <xf numFmtId="0" fontId="1" fillId="3" borderId="160" xfId="6" applyFont="1" applyFill="1" applyBorder="1" applyAlignment="1" applyProtection="1">
      <alignment horizontal="center" vertical="center" wrapText="1"/>
      <protection locked="0"/>
    </xf>
    <xf numFmtId="0" fontId="1" fillId="3" borderId="145" xfId="6" applyFont="1" applyFill="1" applyBorder="1" applyAlignment="1" applyProtection="1">
      <alignment horizontal="center" vertical="center" wrapText="1"/>
      <protection locked="0"/>
    </xf>
    <xf numFmtId="0" fontId="1" fillId="3" borderId="31" xfId="0" applyFont="1" applyFill="1" applyBorder="1" applyAlignment="1" applyProtection="1">
      <alignment horizontal="center" vertical="center" wrapText="1"/>
      <protection locked="0"/>
    </xf>
    <xf numFmtId="0" fontId="1" fillId="3" borderId="32" xfId="0" applyFont="1" applyFill="1" applyBorder="1" applyAlignment="1" applyProtection="1">
      <alignment horizontal="center" vertical="center" wrapText="1"/>
      <protection locked="0"/>
    </xf>
    <xf numFmtId="0" fontId="76" fillId="5" borderId="174" xfId="6" applyFont="1" applyFill="1" applyBorder="1" applyAlignment="1" applyProtection="1">
      <alignment horizontal="left" vertical="top" wrapText="1"/>
      <protection locked="0"/>
    </xf>
    <xf numFmtId="0" fontId="76" fillId="5" borderId="172" xfId="6" applyFont="1" applyFill="1" applyBorder="1" applyAlignment="1" applyProtection="1">
      <alignment horizontal="left" vertical="top" wrapText="1"/>
      <protection locked="0"/>
    </xf>
    <xf numFmtId="0" fontId="76" fillId="5" borderId="175" xfId="6" applyFont="1" applyFill="1" applyBorder="1" applyAlignment="1" applyProtection="1">
      <alignment horizontal="left" vertical="top" wrapText="1"/>
      <protection locked="0"/>
    </xf>
    <xf numFmtId="0" fontId="76" fillId="5" borderId="173" xfId="6" applyFont="1" applyFill="1" applyBorder="1" applyAlignment="1" applyProtection="1">
      <alignment horizontal="left" vertical="top" wrapText="1"/>
      <protection locked="0"/>
    </xf>
    <xf numFmtId="0" fontId="58" fillId="3" borderId="0" xfId="0" applyFont="1" applyFill="1" applyAlignment="1" applyProtection="1">
      <alignment horizontal="left" vertical="center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1" fillId="3" borderId="10" xfId="6" applyFont="1" applyFill="1" applyBorder="1" applyAlignment="1" applyProtection="1">
      <alignment horizontal="left" vertical="center" wrapText="1" indent="1"/>
      <protection locked="0"/>
    </xf>
    <xf numFmtId="0" fontId="1" fillId="3" borderId="4" xfId="6" applyFont="1" applyFill="1" applyBorder="1" applyAlignment="1" applyProtection="1">
      <alignment horizontal="left" vertical="center" wrapText="1" indent="1"/>
      <protection locked="0"/>
    </xf>
    <xf numFmtId="0" fontId="1" fillId="3" borderId="157" xfId="6" applyFont="1" applyFill="1" applyBorder="1" applyAlignment="1" applyProtection="1">
      <alignment horizontal="left" vertical="center" wrapText="1" indent="1"/>
      <protection locked="0"/>
    </xf>
    <xf numFmtId="0" fontId="76" fillId="4" borderId="132" xfId="6" applyFont="1" applyFill="1" applyBorder="1" applyAlignment="1" applyProtection="1">
      <alignment horizontal="left" vertical="top" wrapText="1"/>
      <protection locked="0"/>
    </xf>
    <xf numFmtId="0" fontId="31" fillId="4" borderId="133" xfId="6" applyFont="1" applyFill="1" applyBorder="1" applyAlignment="1" applyProtection="1">
      <alignment horizontal="left" vertical="top" wrapText="1"/>
      <protection locked="0"/>
    </xf>
    <xf numFmtId="0" fontId="31" fillId="4" borderId="135" xfId="6" applyFont="1" applyFill="1" applyBorder="1" applyAlignment="1" applyProtection="1">
      <alignment horizontal="left" vertical="top" wrapText="1"/>
      <protection locked="0"/>
    </xf>
    <xf numFmtId="0" fontId="1" fillId="3" borderId="11" xfId="6" applyFont="1" applyFill="1" applyBorder="1" applyAlignment="1" applyProtection="1">
      <alignment horizontal="left" vertical="center" wrapText="1" indent="1"/>
      <protection locked="0"/>
    </xf>
    <xf numFmtId="0" fontId="1" fillId="3" borderId="3" xfId="6" applyFont="1" applyFill="1" applyBorder="1" applyAlignment="1" applyProtection="1">
      <alignment horizontal="left" vertical="center" wrapText="1" indent="1"/>
      <protection locked="0"/>
    </xf>
    <xf numFmtId="0" fontId="1" fillId="3" borderId="6" xfId="6" applyFont="1" applyFill="1" applyBorder="1" applyAlignment="1" applyProtection="1">
      <alignment horizontal="left" vertical="center" wrapText="1" indent="1"/>
      <protection locked="0"/>
    </xf>
    <xf numFmtId="0" fontId="39" fillId="3" borderId="34" xfId="0" applyFont="1" applyFill="1" applyBorder="1" applyAlignment="1" applyProtection="1">
      <alignment horizontal="center" vertical="center" wrapText="1"/>
      <protection locked="0"/>
    </xf>
    <xf numFmtId="0" fontId="39" fillId="3" borderId="40" xfId="0" applyFont="1" applyFill="1" applyBorder="1" applyAlignment="1" applyProtection="1">
      <alignment horizontal="center" vertical="center" wrapText="1"/>
      <protection locked="0"/>
    </xf>
    <xf numFmtId="0" fontId="2" fillId="0" borderId="211" xfId="0" applyFont="1" applyBorder="1" applyAlignment="1" applyProtection="1">
      <alignment horizontal="center" vertical="center" wrapText="1"/>
      <protection locked="0"/>
    </xf>
    <xf numFmtId="0" fontId="2" fillId="0" borderId="212" xfId="0" applyFont="1" applyBorder="1" applyAlignment="1" applyProtection="1">
      <alignment horizontal="center" vertical="center" wrapText="1"/>
      <protection locked="0"/>
    </xf>
    <xf numFmtId="0" fontId="1" fillId="3" borderId="49" xfId="0" applyFont="1" applyFill="1" applyBorder="1" applyAlignment="1" applyProtection="1">
      <alignment horizontal="center" vertical="center" wrapText="1"/>
      <protection locked="0"/>
    </xf>
    <xf numFmtId="0" fontId="1" fillId="3" borderId="47" xfId="0" applyFont="1" applyFill="1" applyBorder="1" applyAlignment="1" applyProtection="1">
      <alignment horizontal="center" vertical="center" wrapText="1"/>
      <protection locked="0"/>
    </xf>
    <xf numFmtId="0" fontId="1" fillId="3" borderId="136" xfId="0" applyFont="1" applyFill="1" applyBorder="1" applyAlignment="1" applyProtection="1">
      <alignment horizontal="center" vertical="center" wrapText="1"/>
      <protection locked="0"/>
    </xf>
    <xf numFmtId="0" fontId="76" fillId="4" borderId="133" xfId="6" applyFont="1" applyFill="1" applyBorder="1" applyAlignment="1" applyProtection="1">
      <alignment horizontal="left" vertical="top" wrapText="1"/>
      <protection locked="0"/>
    </xf>
    <xf numFmtId="0" fontId="76" fillId="4" borderId="135" xfId="6" applyFont="1" applyFill="1" applyBorder="1" applyAlignment="1" applyProtection="1">
      <alignment horizontal="left" vertical="top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8" xfId="6" applyFont="1" applyFill="1" applyBorder="1" applyAlignment="1" applyProtection="1">
      <alignment horizontal="center" vertical="center" wrapText="1"/>
      <protection locked="0"/>
    </xf>
    <xf numFmtId="0" fontId="76" fillId="4" borderId="172" xfId="6" applyFont="1" applyFill="1" applyBorder="1" applyAlignment="1" applyProtection="1">
      <alignment horizontal="left" vertical="top" wrapText="1"/>
      <protection locked="0"/>
    </xf>
    <xf numFmtId="0" fontId="76" fillId="4" borderId="173" xfId="6" applyFont="1" applyFill="1" applyBorder="1" applyAlignment="1" applyProtection="1">
      <alignment horizontal="left" vertical="top" wrapText="1"/>
      <protection locked="0"/>
    </xf>
    <xf numFmtId="0" fontId="15" fillId="4" borderId="200" xfId="6" applyFont="1" applyFill="1" applyBorder="1" applyAlignment="1" applyProtection="1">
      <alignment horizontal="left" vertical="top" wrapText="1"/>
      <protection locked="0"/>
    </xf>
    <xf numFmtId="0" fontId="15" fillId="4" borderId="133" xfId="6" applyFont="1" applyFill="1" applyBorder="1" applyAlignment="1" applyProtection="1">
      <alignment horizontal="left" vertical="top" wrapText="1"/>
      <protection locked="0"/>
    </xf>
    <xf numFmtId="0" fontId="15" fillId="4" borderId="135" xfId="6" applyFont="1" applyFill="1" applyBorder="1" applyAlignment="1" applyProtection="1">
      <alignment horizontal="left" vertical="top" wrapText="1"/>
      <protection locked="0"/>
    </xf>
    <xf numFmtId="0" fontId="15" fillId="4" borderId="172" xfId="6" applyFont="1" applyFill="1" applyBorder="1" applyAlignment="1" applyProtection="1">
      <alignment horizontal="left" vertical="top" wrapText="1"/>
      <protection locked="0"/>
    </xf>
    <xf numFmtId="0" fontId="15" fillId="4" borderId="173" xfId="6" applyFont="1" applyFill="1" applyBorder="1" applyAlignment="1" applyProtection="1">
      <alignment horizontal="left" vertical="top" wrapText="1"/>
      <protection locked="0"/>
    </xf>
    <xf numFmtId="0" fontId="2" fillId="0" borderId="213" xfId="0" applyFont="1" applyBorder="1" applyAlignment="1" applyProtection="1">
      <alignment horizontal="center" vertical="center" wrapText="1"/>
      <protection locked="0"/>
    </xf>
    <xf numFmtId="0" fontId="2" fillId="0" borderId="214" xfId="0" applyFont="1" applyBorder="1" applyAlignment="1" applyProtection="1">
      <alignment horizontal="center" vertical="center" wrapText="1"/>
      <protection locked="0"/>
    </xf>
    <xf numFmtId="0" fontId="39" fillId="3" borderId="169" xfId="0" applyFont="1" applyFill="1" applyBorder="1" applyAlignment="1" applyProtection="1">
      <alignment horizontal="center" vertical="center" wrapText="1"/>
      <protection locked="0"/>
    </xf>
    <xf numFmtId="0" fontId="39" fillId="3" borderId="146" xfId="0" applyFont="1" applyFill="1" applyBorder="1" applyAlignment="1" applyProtection="1">
      <alignment horizontal="center" vertical="center" wrapText="1"/>
      <protection locked="0"/>
    </xf>
    <xf numFmtId="0" fontId="1" fillId="3" borderId="137" xfId="0" applyFont="1" applyFill="1" applyBorder="1" applyAlignment="1" applyProtection="1">
      <alignment horizontal="center" vertical="center" wrapText="1"/>
      <protection locked="0"/>
    </xf>
    <xf numFmtId="0" fontId="59" fillId="3" borderId="15" xfId="6" applyFont="1" applyFill="1" applyBorder="1" applyAlignment="1" applyProtection="1">
      <alignment horizontal="left" vertical="center" wrapText="1" inden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59" fillId="3" borderId="8" xfId="6" applyFont="1" applyFill="1" applyBorder="1" applyAlignment="1" applyProtection="1">
      <alignment horizontal="left" vertical="center" wrapText="1" indent="1"/>
      <protection locked="0"/>
    </xf>
    <xf numFmtId="0" fontId="41" fillId="0" borderId="31" xfId="0" applyFont="1" applyBorder="1" applyAlignment="1" applyProtection="1">
      <alignment horizontal="center" vertical="center" wrapText="1"/>
      <protection locked="0"/>
    </xf>
    <xf numFmtId="0" fontId="41" fillId="0" borderId="33" xfId="0" applyFont="1" applyBorder="1" applyAlignment="1" applyProtection="1">
      <alignment horizontal="center" vertical="center" wrapText="1"/>
      <protection locked="0"/>
    </xf>
    <xf numFmtId="0" fontId="7" fillId="0" borderId="29" xfId="6" applyFont="1" applyBorder="1" applyAlignment="1" applyProtection="1">
      <alignment horizontal="center" vertical="center" wrapText="1"/>
      <protection locked="0"/>
    </xf>
    <xf numFmtId="0" fontId="7" fillId="0" borderId="35" xfId="6" applyFont="1" applyBorder="1" applyAlignment="1" applyProtection="1">
      <alignment horizontal="center" vertical="center" wrapText="1"/>
      <protection locked="0"/>
    </xf>
    <xf numFmtId="0" fontId="76" fillId="5" borderId="200" xfId="6" applyFont="1" applyFill="1" applyBorder="1" applyAlignment="1" applyProtection="1">
      <alignment horizontal="left" vertical="top" wrapText="1"/>
      <protection locked="0"/>
    </xf>
    <xf numFmtId="0" fontId="76" fillId="5" borderId="133" xfId="6" applyFont="1" applyFill="1" applyBorder="1" applyAlignment="1" applyProtection="1">
      <alignment horizontal="left" vertical="top" wrapText="1"/>
      <protection locked="0"/>
    </xf>
    <xf numFmtId="0" fontId="76" fillId="5" borderId="201" xfId="6" applyFont="1" applyFill="1" applyBorder="1" applyAlignment="1" applyProtection="1">
      <alignment horizontal="left" vertical="top" wrapText="1"/>
      <protection locked="0"/>
    </xf>
    <xf numFmtId="0" fontId="76" fillId="4" borderId="174" xfId="6" applyFont="1" applyFill="1" applyBorder="1" applyAlignment="1" applyProtection="1">
      <alignment horizontal="left" vertical="top" wrapText="1"/>
      <protection locked="0"/>
    </xf>
    <xf numFmtId="0" fontId="76" fillId="4" borderId="200" xfId="6" applyFont="1" applyFill="1" applyBorder="1" applyAlignment="1" applyProtection="1">
      <alignment horizontal="left" vertical="top" wrapText="1"/>
      <protection locked="0"/>
    </xf>
    <xf numFmtId="0" fontId="76" fillId="4" borderId="201" xfId="6" applyFont="1" applyFill="1" applyBorder="1" applyAlignment="1" applyProtection="1">
      <alignment horizontal="left" vertical="top" wrapText="1"/>
      <protection locked="0"/>
    </xf>
    <xf numFmtId="0" fontId="1" fillId="3" borderId="12" xfId="6" applyFont="1" applyFill="1" applyBorder="1" applyAlignment="1" applyProtection="1">
      <alignment horizontal="left" vertical="center" wrapText="1" indent="1"/>
      <protection locked="0"/>
    </xf>
    <xf numFmtId="0" fontId="1" fillId="3" borderId="2" xfId="6" applyFont="1" applyFill="1" applyBorder="1" applyAlignment="1" applyProtection="1">
      <alignment horizontal="left" vertical="center" wrapText="1" indent="1"/>
      <protection locked="0"/>
    </xf>
    <xf numFmtId="0" fontId="1" fillId="3" borderId="161" xfId="6" applyFont="1" applyFill="1" applyBorder="1" applyAlignment="1" applyProtection="1">
      <alignment horizontal="left" vertical="center" wrapText="1" indent="1"/>
      <protection locked="0"/>
    </xf>
    <xf numFmtId="0" fontId="84" fillId="5" borderId="163" xfId="6" applyFont="1" applyFill="1" applyBorder="1" applyAlignment="1" applyProtection="1">
      <alignment horizontal="left" vertical="top" wrapText="1"/>
      <protection locked="0"/>
    </xf>
    <xf numFmtId="0" fontId="41" fillId="0" borderId="34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0" fontId="60" fillId="0" borderId="57" xfId="0" applyFont="1" applyBorder="1" applyAlignment="1" applyProtection="1">
      <alignment horizontal="center" vertical="center" wrapText="1"/>
      <protection locked="0"/>
    </xf>
    <xf numFmtId="0" fontId="41" fillId="0" borderId="53" xfId="0" applyFont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 applyProtection="1">
      <alignment horizontal="center" vertical="center" wrapText="1"/>
      <protection locked="0"/>
    </xf>
    <xf numFmtId="0" fontId="1" fillId="3" borderId="30" xfId="0" applyFont="1" applyFill="1" applyBorder="1" applyAlignment="1" applyProtection="1">
      <alignment horizontal="center" vertical="center" wrapText="1"/>
      <protection locked="0"/>
    </xf>
    <xf numFmtId="0" fontId="15" fillId="4" borderId="174" xfId="6" applyFont="1" applyFill="1" applyBorder="1" applyAlignment="1" applyProtection="1">
      <alignment horizontal="left" vertical="top" wrapText="1"/>
      <protection locked="0"/>
    </xf>
    <xf numFmtId="0" fontId="15" fillId="4" borderId="175" xfId="6" applyFont="1" applyFill="1" applyBorder="1" applyAlignment="1" applyProtection="1">
      <alignment horizontal="left" vertical="top" wrapText="1"/>
      <protection locked="0"/>
    </xf>
    <xf numFmtId="0" fontId="15" fillId="4" borderId="201" xfId="6" applyFont="1" applyFill="1" applyBorder="1" applyAlignment="1" applyProtection="1">
      <alignment horizontal="left" vertical="top" wrapText="1"/>
      <protection locked="0"/>
    </xf>
    <xf numFmtId="0" fontId="2" fillId="4" borderId="132" xfId="6" applyFont="1" applyFill="1" applyBorder="1" applyAlignment="1" applyProtection="1">
      <alignment horizontal="left" vertical="top" wrapText="1"/>
      <protection locked="0"/>
    </xf>
    <xf numFmtId="0" fontId="71" fillId="0" borderId="178" xfId="1" applyFont="1" applyBorder="1" applyAlignment="1">
      <alignment horizontal="left" vertical="center" indent="7"/>
    </xf>
    <xf numFmtId="0" fontId="71" fillId="0" borderId="179" xfId="1" applyFont="1" applyBorder="1" applyAlignment="1">
      <alignment horizontal="left" vertical="center" indent="7"/>
    </xf>
    <xf numFmtId="0" fontId="71" fillId="0" borderId="206" xfId="1" applyFont="1" applyBorder="1" applyAlignment="1">
      <alignment horizontal="left" vertical="center" indent="7"/>
    </xf>
    <xf numFmtId="0" fontId="4" fillId="0" borderId="3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38" fontId="10" fillId="7" borderId="56" xfId="7" applyFont="1" applyFill="1" applyBorder="1" applyAlignment="1">
      <alignment horizontal="center" vertical="center" wrapText="1"/>
    </xf>
    <xf numFmtId="38" fontId="10" fillId="7" borderId="58" xfId="7" applyFont="1" applyFill="1" applyBorder="1" applyAlignment="1">
      <alignment horizontal="center" vertical="center" wrapText="1"/>
    </xf>
    <xf numFmtId="180" fontId="8" fillId="10" borderId="140" xfId="1" applyNumberFormat="1" applyFont="1" applyFill="1" applyBorder="1" applyAlignment="1">
      <alignment horizontal="center" vertical="center" wrapText="1"/>
    </xf>
    <xf numFmtId="180" fontId="8" fillId="10" borderId="152" xfId="1" applyNumberFormat="1" applyFont="1" applyFill="1" applyBorder="1" applyAlignment="1">
      <alignment horizontal="center" vertical="center" wrapText="1"/>
    </xf>
    <xf numFmtId="0" fontId="12" fillId="4" borderId="0" xfId="1" applyFont="1" applyFill="1" applyAlignment="1" applyProtection="1">
      <alignment horizontal="center" vertical="center" wrapText="1"/>
      <protection locked="0"/>
    </xf>
    <xf numFmtId="0" fontId="69" fillId="3" borderId="10" xfId="1" applyFont="1" applyFill="1" applyBorder="1" applyAlignment="1">
      <alignment horizontal="left" vertical="center" indent="7"/>
    </xf>
    <xf numFmtId="0" fontId="69" fillId="3" borderId="4" xfId="1" applyFont="1" applyFill="1" applyBorder="1" applyAlignment="1">
      <alignment horizontal="left" vertical="center" indent="7"/>
    </xf>
    <xf numFmtId="0" fontId="69" fillId="0" borderId="181" xfId="1" applyFont="1" applyBorder="1" applyAlignment="1">
      <alignment horizontal="left" vertical="center" wrapText="1" indent="7"/>
    </xf>
    <xf numFmtId="0" fontId="4" fillId="0" borderId="147" xfId="1" applyFont="1" applyBorder="1" applyAlignment="1">
      <alignment horizontal="left" vertical="center" wrapText="1" indent="7"/>
    </xf>
    <xf numFmtId="0" fontId="4" fillId="0" borderId="81" xfId="1" applyFont="1" applyBorder="1" applyAlignment="1">
      <alignment horizontal="left" vertical="center" wrapText="1" indent="7"/>
    </xf>
    <xf numFmtId="180" fontId="8" fillId="4" borderId="148" xfId="1" applyNumberFormat="1" applyFont="1" applyFill="1" applyBorder="1" applyAlignment="1">
      <alignment horizontal="center" vertical="center"/>
    </xf>
    <xf numFmtId="180" fontId="8" fillId="4" borderId="152" xfId="1" applyNumberFormat="1" applyFont="1" applyFill="1" applyBorder="1" applyAlignment="1">
      <alignment horizontal="center" vertical="center"/>
    </xf>
    <xf numFmtId="0" fontId="59" fillId="0" borderId="182" xfId="1" applyFont="1" applyBorder="1" applyAlignment="1">
      <alignment horizontal="left" vertical="top" wrapText="1" indent="9"/>
    </xf>
    <xf numFmtId="0" fontId="59" fillId="0" borderId="143" xfId="1" applyFont="1" applyBorder="1" applyAlignment="1">
      <alignment horizontal="left" vertical="top" wrapText="1" indent="9"/>
    </xf>
    <xf numFmtId="0" fontId="59" fillId="0" borderId="85" xfId="1" applyFont="1" applyBorder="1" applyAlignment="1">
      <alignment horizontal="left" vertical="top" wrapText="1" indent="9"/>
    </xf>
    <xf numFmtId="0" fontId="14" fillId="2" borderId="56" xfId="3" applyFont="1" applyFill="1" applyBorder="1" applyAlignment="1">
      <alignment horizontal="center" vertical="center" wrapText="1"/>
    </xf>
    <xf numFmtId="0" fontId="14" fillId="2" borderId="84" xfId="3" applyFont="1" applyFill="1" applyBorder="1" applyAlignment="1">
      <alignment horizontal="center" vertical="center" wrapText="1"/>
    </xf>
    <xf numFmtId="0" fontId="10" fillId="4" borderId="29" xfId="1" applyFont="1" applyFill="1" applyBorder="1" applyAlignment="1">
      <alignment horizontal="center" vertical="center" wrapText="1"/>
    </xf>
    <xf numFmtId="0" fontId="10" fillId="4" borderId="85" xfId="1" applyFont="1" applyFill="1" applyBorder="1" applyAlignment="1">
      <alignment horizontal="center" vertical="center" wrapText="1"/>
    </xf>
    <xf numFmtId="0" fontId="10" fillId="4" borderId="56" xfId="1" applyFont="1" applyFill="1" applyBorder="1" applyAlignment="1">
      <alignment horizontal="center" vertical="center" wrapText="1"/>
    </xf>
    <xf numFmtId="0" fontId="10" fillId="4" borderId="84" xfId="1" applyFont="1" applyFill="1" applyBorder="1" applyAlignment="1">
      <alignment horizontal="center" vertical="center" wrapText="1"/>
    </xf>
    <xf numFmtId="38" fontId="10" fillId="7" borderId="30" xfId="7" applyFont="1" applyFill="1" applyBorder="1" applyAlignment="1">
      <alignment horizontal="center" vertical="center" wrapText="1"/>
    </xf>
    <xf numFmtId="38" fontId="10" fillId="7" borderId="47" xfId="7" applyFont="1" applyFill="1" applyBorder="1" applyAlignment="1">
      <alignment horizontal="center" vertical="center" wrapText="1"/>
    </xf>
    <xf numFmtId="40" fontId="57" fillId="4" borderId="29" xfId="2" applyNumberFormat="1" applyFont="1" applyFill="1" applyBorder="1" applyAlignment="1" applyProtection="1">
      <alignment horizontal="center" vertical="center"/>
      <protection locked="0"/>
    </xf>
    <xf numFmtId="40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12" fillId="4" borderId="56" xfId="1" applyFont="1" applyFill="1" applyBorder="1" applyAlignment="1">
      <alignment horizontal="center" vertical="center" wrapText="1"/>
    </xf>
    <xf numFmtId="0" fontId="12" fillId="4" borderId="58" xfId="1" applyFont="1" applyFill="1" applyBorder="1" applyAlignment="1">
      <alignment horizontal="center" vertical="center" wrapText="1"/>
    </xf>
    <xf numFmtId="38" fontId="12" fillId="3" borderId="43" xfId="4" applyFont="1" applyFill="1" applyBorder="1" applyAlignment="1" applyProtection="1">
      <alignment horizontal="right" vertical="center" shrinkToFit="1"/>
      <protection locked="0"/>
    </xf>
    <xf numFmtId="38" fontId="14" fillId="3" borderId="44" xfId="4" applyFont="1" applyFill="1" applyBorder="1" applyAlignment="1" applyProtection="1">
      <alignment horizontal="right" vertical="center" shrinkToFit="1"/>
      <protection locked="0"/>
    </xf>
    <xf numFmtId="38" fontId="14" fillId="3" borderId="42" xfId="4" applyFont="1" applyFill="1" applyBorder="1" applyAlignment="1" applyProtection="1">
      <alignment horizontal="right" vertical="center" shrinkToFit="1"/>
      <protection locked="0"/>
    </xf>
    <xf numFmtId="38" fontId="14" fillId="3" borderId="41" xfId="4" applyFont="1" applyFill="1" applyBorder="1" applyAlignment="1" applyProtection="1">
      <alignment horizontal="right" vertical="center" shrinkToFit="1"/>
      <protection locked="0"/>
    </xf>
    <xf numFmtId="38" fontId="12" fillId="0" borderId="43" xfId="4" applyFont="1" applyFill="1" applyBorder="1" applyAlignment="1" applyProtection="1">
      <alignment horizontal="right" vertical="center" shrinkToFit="1"/>
      <protection locked="0"/>
    </xf>
    <xf numFmtId="38" fontId="14" fillId="0" borderId="30" xfId="4" applyFont="1" applyFill="1" applyBorder="1" applyAlignment="1" applyProtection="1">
      <alignment horizontal="right" vertical="center" shrinkToFit="1"/>
      <protection locked="0"/>
    </xf>
    <xf numFmtId="38" fontId="14" fillId="0" borderId="48" xfId="4" applyFont="1" applyFill="1" applyBorder="1" applyAlignment="1" applyProtection="1">
      <alignment horizontal="right" vertical="center" shrinkToFit="1"/>
      <protection locked="0"/>
    </xf>
    <xf numFmtId="38" fontId="14" fillId="0" borderId="0" xfId="4" applyFont="1" applyFill="1" applyBorder="1" applyAlignment="1" applyProtection="1">
      <alignment horizontal="right" vertical="center" shrinkToFit="1"/>
      <protection locked="0"/>
    </xf>
    <xf numFmtId="38" fontId="12" fillId="10" borderId="43" xfId="4" applyFont="1" applyFill="1" applyBorder="1" applyAlignment="1">
      <alignment horizontal="center" vertical="center" wrapText="1"/>
    </xf>
    <xf numFmtId="38" fontId="12" fillId="10" borderId="42" xfId="4" applyFont="1" applyFill="1" applyBorder="1" applyAlignment="1">
      <alignment horizontal="center" vertical="center" wrapText="1"/>
    </xf>
    <xf numFmtId="0" fontId="12" fillId="4" borderId="30" xfId="1" applyFont="1" applyFill="1" applyBorder="1" applyAlignment="1" applyProtection="1">
      <alignment horizontal="center" vertical="center" wrapText="1"/>
      <protection locked="0"/>
    </xf>
    <xf numFmtId="0" fontId="14" fillId="4" borderId="56" xfId="3" applyFont="1" applyFill="1" applyBorder="1" applyAlignment="1" applyProtection="1">
      <alignment horizontal="center" vertical="center" wrapText="1"/>
      <protection locked="0"/>
    </xf>
    <xf numFmtId="0" fontId="14" fillId="4" borderId="2" xfId="3" applyFont="1" applyFill="1" applyBorder="1" applyAlignment="1" applyProtection="1">
      <alignment horizontal="center" vertical="center" wrapText="1"/>
      <protection locked="0"/>
    </xf>
    <xf numFmtId="0" fontId="14" fillId="4" borderId="84" xfId="3" applyFont="1" applyFill="1" applyBorder="1" applyAlignment="1" applyProtection="1">
      <alignment horizontal="center" vertical="center" wrapText="1"/>
      <protection locked="0"/>
    </xf>
    <xf numFmtId="0" fontId="14" fillId="2" borderId="30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180" fontId="8" fillId="10" borderId="141" xfId="1" applyNumberFormat="1" applyFont="1" applyFill="1" applyBorder="1" applyAlignment="1">
      <alignment horizontal="center" vertical="center" wrapText="1"/>
    </xf>
    <xf numFmtId="0" fontId="4" fillId="4" borderId="29" xfId="1" applyFont="1" applyFill="1" applyBorder="1" applyAlignment="1">
      <alignment horizontal="center" vertical="center"/>
    </xf>
    <xf numFmtId="0" fontId="4" fillId="4" borderId="49" xfId="1" applyFont="1" applyFill="1" applyBorder="1" applyAlignment="1">
      <alignment horizontal="center" vertical="center"/>
    </xf>
    <xf numFmtId="0" fontId="4" fillId="4" borderId="150" xfId="1" applyFont="1" applyFill="1" applyBorder="1" applyAlignment="1">
      <alignment horizontal="center" vertical="center"/>
    </xf>
    <xf numFmtId="0" fontId="4" fillId="4" borderId="204" xfId="1" applyFont="1" applyFill="1" applyBorder="1" applyAlignment="1">
      <alignment horizontal="center" vertical="center"/>
    </xf>
    <xf numFmtId="0" fontId="12" fillId="0" borderId="30" xfId="1" applyFont="1" applyBorder="1" applyAlignment="1" applyProtection="1">
      <alignment horizontal="center" vertical="center" wrapText="1"/>
      <protection locked="0"/>
    </xf>
    <xf numFmtId="0" fontId="12" fillId="0" borderId="56" xfId="1" applyFont="1" applyBorder="1" applyAlignment="1" applyProtection="1">
      <alignment horizontal="center" vertical="center" wrapText="1"/>
      <protection locked="0"/>
    </xf>
    <xf numFmtId="38" fontId="12" fillId="3" borderId="30" xfId="4" applyFont="1" applyFill="1" applyBorder="1" applyAlignment="1" applyProtection="1">
      <alignment horizontal="right" vertical="center" shrinkToFit="1"/>
      <protection locked="0"/>
    </xf>
    <xf numFmtId="38" fontId="14" fillId="3" borderId="47" xfId="4" applyFont="1" applyFill="1" applyBorder="1" applyAlignment="1" applyProtection="1">
      <alignment horizontal="right" vertical="center" shrinkToFit="1"/>
      <protection locked="0"/>
    </xf>
    <xf numFmtId="0" fontId="10" fillId="10" borderId="29" xfId="1" applyFont="1" applyFill="1" applyBorder="1" applyAlignment="1">
      <alignment horizontal="center" vertical="center" wrapText="1"/>
    </xf>
    <xf numFmtId="0" fontId="10" fillId="10" borderId="49" xfId="1" applyFont="1" applyFill="1" applyBorder="1" applyAlignment="1">
      <alignment horizontal="center" vertical="center" wrapText="1"/>
    </xf>
    <xf numFmtId="0" fontId="12" fillId="3" borderId="56" xfId="1" applyFont="1" applyFill="1" applyBorder="1" applyAlignment="1">
      <alignment horizontal="center" vertical="center" wrapText="1"/>
    </xf>
    <xf numFmtId="0" fontId="12" fillId="3" borderId="58" xfId="1" applyFont="1" applyFill="1" applyBorder="1" applyAlignment="1">
      <alignment horizontal="center" vertical="center" wrapText="1"/>
    </xf>
    <xf numFmtId="38" fontId="14" fillId="3" borderId="30" xfId="4" applyFont="1" applyFill="1" applyBorder="1" applyAlignment="1" applyProtection="1">
      <alignment horizontal="right" vertical="center" shrinkToFit="1"/>
      <protection locked="0"/>
    </xf>
    <xf numFmtId="0" fontId="12" fillId="3" borderId="30" xfId="1" applyFont="1" applyFill="1" applyBorder="1" applyAlignment="1" applyProtection="1">
      <alignment horizontal="center" vertical="center" wrapText="1"/>
      <protection locked="0"/>
    </xf>
    <xf numFmtId="0" fontId="12" fillId="0" borderId="56" xfId="3" applyFont="1" applyBorder="1" applyAlignment="1" applyProtection="1">
      <alignment horizontal="center" vertical="center" wrapText="1"/>
      <protection locked="0"/>
    </xf>
    <xf numFmtId="0" fontId="12" fillId="0" borderId="47" xfId="3" applyFont="1" applyBorder="1" applyAlignment="1" applyProtection="1">
      <alignment horizontal="center" vertical="center" wrapText="1"/>
      <protection locked="0"/>
    </xf>
    <xf numFmtId="0" fontId="12" fillId="0" borderId="58" xfId="3" applyFont="1" applyBorder="1" applyAlignment="1" applyProtection="1">
      <alignment horizontal="center" vertical="center" wrapText="1"/>
      <protection locked="0"/>
    </xf>
    <xf numFmtId="0" fontId="12" fillId="0" borderId="203" xfId="1" applyFont="1" applyBorder="1" applyAlignment="1">
      <alignment horizontal="center" vertical="center" wrapText="1"/>
    </xf>
    <xf numFmtId="0" fontId="12" fillId="0" borderId="58" xfId="1" applyFont="1" applyBorder="1" applyAlignment="1">
      <alignment horizontal="center" vertical="center" wrapText="1"/>
    </xf>
    <xf numFmtId="0" fontId="10" fillId="7" borderId="127" xfId="1" applyFont="1" applyFill="1" applyBorder="1" applyAlignment="1">
      <alignment horizontal="center" vertical="center" wrapText="1"/>
    </xf>
    <xf numFmtId="0" fontId="10" fillId="7" borderId="62" xfId="1" applyFont="1" applyFill="1" applyBorder="1" applyAlignment="1">
      <alignment horizontal="center" vertical="center" wrapText="1"/>
    </xf>
    <xf numFmtId="180" fontId="8" fillId="10" borderId="142" xfId="1" applyNumberFormat="1" applyFont="1" applyFill="1" applyBorder="1" applyAlignment="1">
      <alignment horizontal="center" vertical="center" wrapText="1"/>
    </xf>
    <xf numFmtId="0" fontId="4" fillId="4" borderId="151" xfId="1" applyFont="1" applyFill="1" applyBorder="1" applyAlignment="1">
      <alignment horizontal="center" vertical="center"/>
    </xf>
    <xf numFmtId="0" fontId="12" fillId="0" borderId="43" xfId="1" applyFont="1" applyBorder="1" applyAlignment="1" applyProtection="1">
      <alignment horizontal="center" vertical="center" wrapText="1"/>
      <protection locked="0"/>
    </xf>
    <xf numFmtId="0" fontId="12" fillId="0" borderId="42" xfId="1" applyFont="1" applyBorder="1" applyAlignment="1" applyProtection="1">
      <alignment horizontal="center" vertical="center" wrapText="1"/>
      <protection locked="0"/>
    </xf>
    <xf numFmtId="0" fontId="12" fillId="0" borderId="47" xfId="1" applyFont="1" applyBorder="1" applyAlignment="1" applyProtection="1">
      <alignment horizontal="center" vertical="center" wrapText="1"/>
      <protection locked="0"/>
    </xf>
    <xf numFmtId="0" fontId="14" fillId="4" borderId="43" xfId="3" applyFont="1" applyFill="1" applyBorder="1" applyAlignment="1" applyProtection="1">
      <alignment horizontal="center" vertical="center" wrapText="1"/>
      <protection locked="0"/>
    </xf>
    <xf numFmtId="0" fontId="14" fillId="4" borderId="42" xfId="3" applyFont="1" applyFill="1" applyBorder="1" applyAlignment="1" applyProtection="1">
      <alignment horizontal="center" vertical="center" wrapText="1"/>
      <protection locked="0"/>
    </xf>
    <xf numFmtId="0" fontId="14" fillId="4" borderId="58" xfId="3" applyFont="1" applyFill="1" applyBorder="1" applyAlignment="1" applyProtection="1">
      <alignment horizontal="center" vertical="center" wrapText="1"/>
      <protection locked="0"/>
    </xf>
    <xf numFmtId="38" fontId="10" fillId="7" borderId="59" xfId="7" applyFont="1" applyFill="1" applyBorder="1" applyAlignment="1">
      <alignment horizontal="center" vertical="center" wrapText="1"/>
    </xf>
    <xf numFmtId="38" fontId="10" fillId="7" borderId="37" xfId="7" applyFont="1" applyFill="1" applyBorder="1" applyAlignment="1">
      <alignment horizontal="center" vertical="center" wrapText="1"/>
    </xf>
    <xf numFmtId="0" fontId="10" fillId="10" borderId="128" xfId="1" applyFont="1" applyFill="1" applyBorder="1" applyAlignment="1">
      <alignment horizontal="center" vertical="center" wrapText="1"/>
    </xf>
    <xf numFmtId="0" fontId="10" fillId="10" borderId="129" xfId="1" applyFont="1" applyFill="1" applyBorder="1" applyAlignment="1">
      <alignment horizontal="center" vertical="center" wrapText="1"/>
    </xf>
    <xf numFmtId="40" fontId="57" fillId="4" borderId="162" xfId="2" applyNumberFormat="1" applyFont="1" applyFill="1" applyBorder="1" applyAlignment="1" applyProtection="1">
      <alignment horizontal="center" vertical="center"/>
      <protection locked="0"/>
    </xf>
    <xf numFmtId="38" fontId="12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119" xfId="4" applyFont="1" applyFill="1" applyBorder="1" applyAlignment="1" applyProtection="1">
      <alignment horizontal="right" vertical="center" shrinkToFit="1"/>
      <protection locked="0"/>
    </xf>
    <xf numFmtId="38" fontId="14" fillId="3" borderId="37" xfId="4" applyFont="1" applyFill="1" applyBorder="1" applyAlignment="1" applyProtection="1">
      <alignment horizontal="right" vertical="center" shrinkToFit="1"/>
      <protection locked="0"/>
    </xf>
    <xf numFmtId="38" fontId="14" fillId="3" borderId="73" xfId="4" applyFont="1" applyFill="1" applyBorder="1" applyAlignment="1" applyProtection="1">
      <alignment horizontal="right" vertical="center" shrinkToFit="1"/>
      <protection locked="0"/>
    </xf>
    <xf numFmtId="38" fontId="14" fillId="3" borderId="59" xfId="4" applyFont="1" applyFill="1" applyBorder="1" applyAlignment="1" applyProtection="1">
      <alignment horizontal="right" vertical="center" shrinkToFit="1"/>
      <protection locked="0"/>
    </xf>
    <xf numFmtId="38" fontId="12" fillId="10" borderId="102" xfId="4" applyFont="1" applyFill="1" applyBorder="1" applyAlignment="1">
      <alignment horizontal="center" vertical="center" wrapText="1"/>
    </xf>
    <xf numFmtId="38" fontId="12" fillId="10" borderId="72" xfId="4" applyFont="1" applyFill="1" applyBorder="1" applyAlignment="1">
      <alignment horizontal="center" vertical="center" wrapText="1"/>
    </xf>
    <xf numFmtId="0" fontId="12" fillId="3" borderId="38" xfId="1" applyFont="1" applyFill="1" applyBorder="1" applyAlignment="1" applyProtection="1">
      <alignment horizontal="center" vertical="center" wrapText="1"/>
      <protection locked="0"/>
    </xf>
    <xf numFmtId="0" fontId="23" fillId="0" borderId="126" xfId="3" applyFont="1" applyBorder="1" applyAlignment="1" applyProtection="1">
      <alignment horizontal="center" vertical="center" wrapText="1"/>
      <protection locked="0"/>
    </xf>
    <xf numFmtId="0" fontId="23" fillId="0" borderId="37" xfId="3" applyFont="1" applyBorder="1" applyAlignment="1" applyProtection="1">
      <alignment horizontal="center" vertical="center" wrapText="1"/>
      <protection locked="0"/>
    </xf>
    <xf numFmtId="0" fontId="23" fillId="0" borderId="62" xfId="3" applyFont="1" applyBorder="1" applyAlignment="1" applyProtection="1">
      <alignment horizontal="center" vertical="center" wrapText="1"/>
      <protection locked="0"/>
    </xf>
    <xf numFmtId="0" fontId="10" fillId="7" borderId="59" xfId="1" applyFont="1" applyFill="1" applyBorder="1" applyAlignment="1">
      <alignment horizontal="center" vertical="center" wrapText="1"/>
    </xf>
    <xf numFmtId="0" fontId="10" fillId="7" borderId="37" xfId="1" applyFont="1" applyFill="1" applyBorder="1" applyAlignment="1">
      <alignment horizontal="center" vertical="center" wrapText="1"/>
    </xf>
    <xf numFmtId="180" fontId="8" fillId="10" borderId="177" xfId="1" applyNumberFormat="1" applyFont="1" applyFill="1" applyBorder="1" applyAlignment="1">
      <alignment horizontal="center" vertical="center" wrapText="1"/>
    </xf>
    <xf numFmtId="181" fontId="10" fillId="10" borderId="123" xfId="1" applyNumberFormat="1" applyFont="1" applyFill="1" applyBorder="1" applyAlignment="1">
      <alignment horizontal="center" vertical="center" wrapText="1"/>
    </xf>
    <xf numFmtId="181" fontId="10" fillId="10" borderId="128" xfId="1" applyNumberFormat="1" applyFont="1" applyFill="1" applyBorder="1" applyAlignment="1">
      <alignment horizontal="center" vertical="center" wrapText="1"/>
    </xf>
    <xf numFmtId="0" fontId="12" fillId="0" borderId="56" xfId="1" applyFont="1" applyBorder="1" applyAlignment="1">
      <alignment horizontal="center" vertical="center" wrapText="1"/>
    </xf>
    <xf numFmtId="0" fontId="12" fillId="0" borderId="126" xfId="1" applyFont="1" applyBorder="1" applyAlignment="1">
      <alignment horizontal="center" vertical="center" wrapText="1"/>
    </xf>
    <xf numFmtId="40" fontId="57" fillId="4" borderId="125" xfId="2" applyNumberFormat="1" applyFont="1" applyFill="1" applyBorder="1" applyAlignment="1" applyProtection="1">
      <alignment horizontal="center" vertical="center"/>
      <protection locked="0"/>
    </xf>
    <xf numFmtId="0" fontId="10" fillId="7" borderId="122" xfId="1" applyFont="1" applyFill="1" applyBorder="1" applyAlignment="1">
      <alignment horizontal="center" vertical="center" wrapText="1"/>
    </xf>
    <xf numFmtId="38" fontId="12" fillId="3" borderId="121" xfId="4" applyFont="1" applyFill="1" applyBorder="1" applyAlignment="1" applyProtection="1">
      <alignment horizontal="right" vertical="center" shrinkToFit="1"/>
      <protection locked="0"/>
    </xf>
    <xf numFmtId="38" fontId="14" fillId="3" borderId="105" xfId="4" applyFont="1" applyFill="1" applyBorder="1" applyAlignment="1" applyProtection="1">
      <alignment horizontal="right" vertical="center" shrinkToFit="1"/>
      <protection locked="0"/>
    </xf>
    <xf numFmtId="38" fontId="14" fillId="3" borderId="102" xfId="4" applyFont="1" applyFill="1" applyBorder="1" applyAlignment="1" applyProtection="1">
      <alignment horizontal="right" vertical="center" shrinkToFit="1"/>
      <protection locked="0"/>
    </xf>
    <xf numFmtId="0" fontId="12" fillId="0" borderId="38" xfId="3" applyFont="1" applyBorder="1" applyAlignment="1" applyProtection="1">
      <alignment horizontal="center" vertical="center" wrapText="1"/>
      <protection locked="0"/>
    </xf>
    <xf numFmtId="0" fontId="12" fillId="0" borderId="126" xfId="3" applyFont="1" applyBorder="1" applyAlignment="1" applyProtection="1">
      <alignment horizontal="center" vertical="center" wrapText="1"/>
      <protection locked="0"/>
    </xf>
    <xf numFmtId="0" fontId="10" fillId="7" borderId="105" xfId="1" applyFont="1" applyFill="1" applyBorder="1" applyAlignment="1">
      <alignment horizontal="center" vertical="center" wrapText="1"/>
    </xf>
    <xf numFmtId="38" fontId="14" fillId="3" borderId="120" xfId="4" applyFont="1" applyFill="1" applyBorder="1" applyAlignment="1" applyProtection="1">
      <alignment horizontal="right" vertical="center" shrinkToFit="1"/>
      <protection locked="0"/>
    </xf>
    <xf numFmtId="0" fontId="4" fillId="4" borderId="57" xfId="1" applyFont="1" applyFill="1" applyBorder="1" applyAlignment="1">
      <alignment horizontal="center" vertical="center"/>
    </xf>
    <xf numFmtId="0" fontId="4" fillId="4" borderId="153" xfId="1" applyFont="1" applyFill="1" applyBorder="1" applyAlignment="1">
      <alignment horizontal="center" vertical="center"/>
    </xf>
    <xf numFmtId="0" fontId="12" fillId="3" borderId="56" xfId="1" applyFont="1" applyFill="1" applyBorder="1" applyAlignment="1" applyProtection="1">
      <alignment horizontal="center" vertical="center" wrapText="1"/>
      <protection locked="0"/>
    </xf>
    <xf numFmtId="0" fontId="12" fillId="3" borderId="0" xfId="1" applyFont="1" applyFill="1" applyAlignment="1" applyProtection="1">
      <alignment horizontal="center" vertical="center" wrapText="1"/>
      <protection locked="0"/>
    </xf>
    <xf numFmtId="0" fontId="12" fillId="3" borderId="176" xfId="1" applyFont="1" applyFill="1" applyBorder="1" applyAlignment="1" applyProtection="1">
      <alignment horizontal="center" vertical="center" wrapText="1"/>
      <protection locked="0"/>
    </xf>
    <xf numFmtId="0" fontId="12" fillId="3" borderId="47" xfId="1" applyFont="1" applyFill="1" applyBorder="1" applyAlignment="1" applyProtection="1">
      <alignment horizontal="center" vertical="center" wrapText="1"/>
      <protection locked="0"/>
    </xf>
    <xf numFmtId="0" fontId="12" fillId="3" borderId="58" xfId="1" applyFont="1" applyFill="1" applyBorder="1" applyAlignment="1" applyProtection="1">
      <alignment horizontal="center" vertical="center" wrapText="1"/>
      <protection locked="0"/>
    </xf>
    <xf numFmtId="38" fontId="12" fillId="3" borderId="105" xfId="4" applyFont="1" applyFill="1" applyBorder="1" applyAlignment="1" applyProtection="1">
      <alignment horizontal="right" vertical="center" shrinkToFit="1"/>
      <protection locked="0"/>
    </xf>
    <xf numFmtId="0" fontId="23" fillId="0" borderId="56" xfId="3" applyFont="1" applyBorder="1" applyAlignment="1" applyProtection="1">
      <alignment horizontal="center" vertical="center" wrapText="1"/>
      <protection locked="0"/>
    </xf>
    <xf numFmtId="0" fontId="23" fillId="0" borderId="47" xfId="3" applyFont="1" applyBorder="1" applyAlignment="1" applyProtection="1">
      <alignment horizontal="center" vertical="center" wrapText="1"/>
      <protection locked="0"/>
    </xf>
    <xf numFmtId="0" fontId="23" fillId="0" borderId="58" xfId="3" applyFont="1" applyBorder="1" applyAlignment="1" applyProtection="1">
      <alignment horizontal="center" vertical="center" wrapText="1"/>
      <protection locked="0"/>
    </xf>
    <xf numFmtId="38" fontId="12" fillId="10" borderId="121" xfId="4" applyFont="1" applyFill="1" applyBorder="1" applyAlignment="1">
      <alignment horizontal="center" vertical="center" wrapText="1"/>
    </xf>
    <xf numFmtId="177" fontId="57" fillId="4" borderId="29" xfId="2" applyNumberFormat="1" applyFont="1" applyFill="1" applyBorder="1" applyAlignment="1" applyProtection="1">
      <alignment horizontal="center" vertical="center"/>
      <protection locked="0"/>
    </xf>
    <xf numFmtId="177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14" fillId="0" borderId="56" xfId="3" applyFont="1" applyBorder="1" applyAlignment="1" applyProtection="1">
      <alignment horizontal="center" vertical="center" wrapText="1"/>
      <protection locked="0"/>
    </xf>
    <xf numFmtId="0" fontId="14" fillId="0" borderId="47" xfId="3" applyFont="1" applyBorder="1" applyAlignment="1" applyProtection="1">
      <alignment horizontal="center" vertical="center" wrapText="1"/>
      <protection locked="0"/>
    </xf>
    <xf numFmtId="0" fontId="14" fillId="0" borderId="58" xfId="3" applyFont="1" applyBorder="1" applyAlignment="1" applyProtection="1">
      <alignment horizontal="center" vertical="center" wrapText="1"/>
      <protection locked="0"/>
    </xf>
    <xf numFmtId="0" fontId="14" fillId="0" borderId="30" xfId="3" applyFont="1" applyBorder="1" applyAlignment="1" applyProtection="1">
      <alignment horizontal="center" vertical="center" wrapText="1"/>
      <protection locked="0"/>
    </xf>
    <xf numFmtId="38" fontId="23" fillId="3" borderId="44" xfId="4" applyFont="1" applyFill="1" applyBorder="1" applyAlignment="1" applyProtection="1">
      <alignment horizontal="right" vertical="center" shrinkToFit="1"/>
      <protection locked="0"/>
    </xf>
    <xf numFmtId="38" fontId="23" fillId="3" borderId="47" xfId="4" applyFont="1" applyFill="1" applyBorder="1" applyAlignment="1" applyProtection="1">
      <alignment horizontal="right" vertical="center" shrinkToFit="1"/>
      <protection locked="0"/>
    </xf>
    <xf numFmtId="38" fontId="23" fillId="3" borderId="41" xfId="4" applyFont="1" applyFill="1" applyBorder="1" applyAlignment="1" applyProtection="1">
      <alignment horizontal="right" vertical="center" shrinkToFit="1"/>
      <protection locked="0"/>
    </xf>
    <xf numFmtId="0" fontId="50" fillId="0" borderId="196" xfId="1" applyFont="1" applyBorder="1" applyAlignment="1">
      <alignment horizontal="center" vertical="center" wrapText="1"/>
    </xf>
    <xf numFmtId="0" fontId="51" fillId="0" borderId="35" xfId="3" applyFont="1" applyBorder="1" applyAlignment="1">
      <alignment horizontal="center" vertical="center" wrapText="1"/>
    </xf>
    <xf numFmtId="0" fontId="49" fillId="3" borderId="34" xfId="1" applyFont="1" applyFill="1" applyBorder="1" applyAlignment="1">
      <alignment horizontal="center" vertical="center" wrapText="1"/>
    </xf>
    <xf numFmtId="0" fontId="49" fillId="3" borderId="35" xfId="1" applyFont="1" applyFill="1" applyBorder="1" applyAlignment="1">
      <alignment horizontal="center" vertical="center" wrapText="1"/>
    </xf>
    <xf numFmtId="0" fontId="49" fillId="3" borderId="40" xfId="1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57" fontId="50" fillId="0" borderId="34" xfId="1" applyNumberFormat="1" applyFont="1" applyBorder="1" applyAlignment="1">
      <alignment horizontal="center" vertical="center" wrapText="1"/>
    </xf>
    <xf numFmtId="0" fontId="51" fillId="0" borderId="202" xfId="3" applyFont="1" applyBorder="1" applyAlignment="1">
      <alignment horizontal="center" vertical="center" wrapText="1"/>
    </xf>
    <xf numFmtId="0" fontId="55" fillId="8" borderId="49" xfId="1" applyFont="1" applyFill="1" applyBorder="1" applyAlignment="1" applyProtection="1">
      <alignment horizontal="center" vertical="top" wrapText="1"/>
      <protection locked="0"/>
    </xf>
    <xf numFmtId="0" fontId="55" fillId="8" borderId="58" xfId="1" applyFont="1" applyFill="1" applyBorder="1" applyAlignment="1" applyProtection="1">
      <alignment horizontal="center" vertical="top" wrapText="1"/>
      <protection locked="0"/>
    </xf>
    <xf numFmtId="0" fontId="14" fillId="0" borderId="43" xfId="3" applyFont="1" applyBorder="1" applyAlignment="1" applyProtection="1">
      <alignment horizontal="center" vertical="center" wrapText="1"/>
      <protection locked="0"/>
    </xf>
    <xf numFmtId="0" fontId="14" fillId="0" borderId="42" xfId="3" applyFont="1" applyBorder="1" applyAlignment="1" applyProtection="1">
      <alignment horizontal="center" vertical="center" wrapText="1"/>
      <protection locked="0"/>
    </xf>
    <xf numFmtId="0" fontId="4" fillId="0" borderId="154" xfId="1" applyFont="1" applyBorder="1" applyAlignment="1">
      <alignment horizontal="left" vertical="center" wrapText="1"/>
    </xf>
    <xf numFmtId="0" fontId="4" fillId="0" borderId="155" xfId="1" applyFont="1" applyBorder="1" applyAlignment="1">
      <alignment horizontal="left" vertical="center" wrapText="1"/>
    </xf>
    <xf numFmtId="0" fontId="4" fillId="0" borderId="156" xfId="1" applyFont="1" applyBorder="1" applyAlignment="1">
      <alignment horizontal="left" vertical="center" wrapText="1"/>
    </xf>
    <xf numFmtId="0" fontId="7" fillId="3" borderId="0" xfId="1" applyFill="1" applyAlignment="1">
      <alignment horizontal="left" vertical="center" wrapText="1" indent="1"/>
    </xf>
    <xf numFmtId="0" fontId="7" fillId="3" borderId="140" xfId="1" applyFill="1" applyBorder="1" applyAlignment="1">
      <alignment horizontal="center" vertical="center" wrapText="1"/>
    </xf>
    <xf numFmtId="0" fontId="7" fillId="3" borderId="152" xfId="1" applyFill="1" applyBorder="1" applyAlignment="1">
      <alignment horizontal="center" vertical="center" wrapText="1"/>
    </xf>
    <xf numFmtId="0" fontId="7" fillId="3" borderId="141" xfId="1" applyFill="1" applyBorder="1" applyAlignment="1">
      <alignment horizontal="center" vertical="center" wrapText="1"/>
    </xf>
    <xf numFmtId="0" fontId="68" fillId="3" borderId="11" xfId="1" applyFont="1" applyFill="1" applyBorder="1" applyAlignment="1">
      <alignment horizontal="left" vertical="center" wrapText="1"/>
    </xf>
    <xf numFmtId="0" fontId="68" fillId="3" borderId="3" xfId="1" applyFont="1" applyFill="1" applyBorder="1" applyAlignment="1">
      <alignment horizontal="left" vertical="center" wrapText="1"/>
    </xf>
    <xf numFmtId="0" fontId="79" fillId="8" borderId="134" xfId="1" applyFont="1" applyFill="1" applyBorder="1" applyAlignment="1" applyProtection="1">
      <alignment horizontal="center" vertical="center" wrapText="1"/>
      <protection locked="0"/>
    </xf>
    <xf numFmtId="0" fontId="79" fillId="8" borderId="139" xfId="1" applyFont="1" applyFill="1" applyBorder="1" applyAlignment="1" applyProtection="1">
      <alignment horizontal="center" vertical="center" wrapText="1"/>
      <protection locked="0"/>
    </xf>
    <xf numFmtId="0" fontId="79" fillId="8" borderId="165" xfId="1" applyFont="1" applyFill="1" applyBorder="1" applyAlignment="1" applyProtection="1">
      <alignment horizontal="center" vertical="center" wrapText="1"/>
      <protection locked="0"/>
    </xf>
    <xf numFmtId="0" fontId="67" fillId="3" borderId="150" xfId="1" applyFont="1" applyFill="1" applyBorder="1" applyAlignment="1">
      <alignment horizontal="center" vertical="center" wrapText="1"/>
    </xf>
    <xf numFmtId="0" fontId="67" fillId="3" borderId="153" xfId="1" applyFont="1" applyFill="1" applyBorder="1" applyAlignment="1">
      <alignment horizontal="center" vertical="center" wrapText="1"/>
    </xf>
    <xf numFmtId="0" fontId="67" fillId="3" borderId="151" xfId="1" applyFont="1" applyFill="1" applyBorder="1" applyAlignment="1">
      <alignment horizontal="center" vertical="center" wrapText="1"/>
    </xf>
    <xf numFmtId="0" fontId="67" fillId="3" borderId="30" xfId="1" applyFont="1" applyFill="1" applyBorder="1" applyAlignment="1">
      <alignment horizontal="center" vertical="center" wrapText="1"/>
    </xf>
    <xf numFmtId="0" fontId="67" fillId="3" borderId="56" xfId="1" applyFont="1" applyFill="1" applyBorder="1" applyAlignment="1">
      <alignment horizontal="center" vertical="center" wrapText="1"/>
    </xf>
    <xf numFmtId="0" fontId="67" fillId="3" borderId="0" xfId="1" applyFont="1" applyFill="1" applyAlignment="1">
      <alignment horizontal="center" vertical="center" wrapText="1"/>
    </xf>
    <xf numFmtId="0" fontId="67" fillId="3" borderId="176" xfId="1" applyFont="1" applyFill="1" applyBorder="1" applyAlignment="1">
      <alignment horizontal="center" vertical="center" wrapText="1"/>
    </xf>
    <xf numFmtId="0" fontId="67" fillId="3" borderId="29" xfId="1" applyFont="1" applyFill="1" applyBorder="1" applyAlignment="1">
      <alignment horizontal="center" vertical="center"/>
    </xf>
    <xf numFmtId="0" fontId="67" fillId="3" borderId="30" xfId="1" applyFont="1" applyFill="1" applyBorder="1" applyAlignment="1">
      <alignment horizontal="center" vertical="center"/>
    </xf>
    <xf numFmtId="0" fontId="67" fillId="3" borderId="56" xfId="1" applyFont="1" applyFill="1" applyBorder="1" applyAlignment="1">
      <alignment horizontal="center" vertical="center"/>
    </xf>
    <xf numFmtId="0" fontId="67" fillId="3" borderId="57" xfId="1" applyFont="1" applyFill="1" applyBorder="1" applyAlignment="1">
      <alignment horizontal="center" vertical="center"/>
    </xf>
    <xf numFmtId="0" fontId="67" fillId="3" borderId="0" xfId="1" applyFont="1" applyFill="1" applyAlignment="1">
      <alignment horizontal="center" vertical="center"/>
    </xf>
    <xf numFmtId="0" fontId="67" fillId="3" borderId="176" xfId="1" applyFont="1" applyFill="1" applyBorder="1" applyAlignment="1">
      <alignment horizontal="center" vertical="center"/>
    </xf>
    <xf numFmtId="0" fontId="50" fillId="8" borderId="29" xfId="1" applyFont="1" applyFill="1" applyBorder="1" applyAlignment="1">
      <alignment horizontal="center" vertical="top" wrapText="1"/>
    </xf>
    <xf numFmtId="0" fontId="50" fillId="8" borderId="30" xfId="1" applyFont="1" applyFill="1" applyBorder="1" applyAlignment="1">
      <alignment horizontal="center" vertical="top" wrapText="1"/>
    </xf>
    <xf numFmtId="0" fontId="50" fillId="8" borderId="56" xfId="1" applyFont="1" applyFill="1" applyBorder="1" applyAlignment="1">
      <alignment horizontal="center" vertical="top" wrapText="1"/>
    </xf>
    <xf numFmtId="0" fontId="50" fillId="8" borderId="57" xfId="1" applyFont="1" applyFill="1" applyBorder="1" applyAlignment="1">
      <alignment horizontal="center" vertical="top" wrapText="1"/>
    </xf>
    <xf numFmtId="0" fontId="50" fillId="8" borderId="0" xfId="1" applyFont="1" applyFill="1" applyAlignment="1">
      <alignment horizontal="center" vertical="top" wrapText="1"/>
    </xf>
    <xf numFmtId="0" fontId="50" fillId="8" borderId="176" xfId="1" applyFont="1" applyFill="1" applyBorder="1" applyAlignment="1">
      <alignment horizontal="center" vertical="top" wrapText="1"/>
    </xf>
    <xf numFmtId="0" fontId="27" fillId="8" borderId="31" xfId="1" applyFont="1" applyFill="1" applyBorder="1" applyAlignment="1" applyProtection="1">
      <alignment horizontal="center" vertical="center" wrapText="1"/>
      <protection locked="0"/>
    </xf>
    <xf numFmtId="0" fontId="27" fillId="8" borderId="36" xfId="1" applyFont="1" applyFill="1" applyBorder="1" applyAlignment="1" applyProtection="1">
      <alignment horizontal="center" vertical="center" wrapText="1"/>
      <protection locked="0"/>
    </xf>
    <xf numFmtId="0" fontId="27" fillId="8" borderId="32" xfId="1" applyFont="1" applyFill="1" applyBorder="1" applyAlignment="1" applyProtection="1">
      <alignment horizontal="center" vertical="center" wrapText="1"/>
      <protection locked="0"/>
    </xf>
    <xf numFmtId="0" fontId="55" fillId="8" borderId="29" xfId="1" applyFont="1" applyFill="1" applyBorder="1" applyAlignment="1" applyProtection="1">
      <alignment horizontal="center" vertical="top" wrapText="1"/>
      <protection locked="0"/>
    </xf>
    <xf numFmtId="0" fontId="55" fillId="8" borderId="56" xfId="1" applyFont="1" applyFill="1" applyBorder="1" applyAlignment="1" applyProtection="1">
      <alignment horizontal="center" vertical="top" wrapText="1"/>
      <protection locked="0"/>
    </xf>
    <xf numFmtId="0" fontId="55" fillId="8" borderId="57" xfId="1" applyFont="1" applyFill="1" applyBorder="1" applyAlignment="1" applyProtection="1">
      <alignment horizontal="center" vertical="top" wrapText="1"/>
      <protection locked="0"/>
    </xf>
    <xf numFmtId="0" fontId="55" fillId="8" borderId="176" xfId="1" applyFont="1" applyFill="1" applyBorder="1" applyAlignment="1" applyProtection="1">
      <alignment horizontal="center" vertical="top" wrapText="1"/>
      <protection locked="0"/>
    </xf>
    <xf numFmtId="0" fontId="55" fillId="8" borderId="140" xfId="1" applyFont="1" applyFill="1" applyBorder="1" applyAlignment="1" applyProtection="1">
      <alignment horizontal="center" vertical="top" wrapText="1"/>
      <protection locked="0"/>
    </xf>
    <xf numFmtId="0" fontId="55" fillId="8" borderId="152" xfId="1" applyFont="1" applyFill="1" applyBorder="1" applyAlignment="1" applyProtection="1">
      <alignment horizontal="center" vertical="top" wrapText="1"/>
      <protection locked="0"/>
    </xf>
    <xf numFmtId="0" fontId="4" fillId="4" borderId="140" xfId="1" applyFont="1" applyFill="1" applyBorder="1" applyAlignment="1">
      <alignment horizontal="center" vertical="center"/>
    </xf>
    <xf numFmtId="0" fontId="4" fillId="4" borderId="141" xfId="1" applyFont="1" applyFill="1" applyBorder="1" applyAlignment="1">
      <alignment horizontal="center" vertical="center"/>
    </xf>
    <xf numFmtId="0" fontId="2" fillId="0" borderId="2" xfId="5" applyFont="1" applyBorder="1" applyAlignment="1">
      <alignment horizontal="left" vertical="center"/>
    </xf>
    <xf numFmtId="0" fontId="92" fillId="5" borderId="195" xfId="1" applyFont="1" applyFill="1" applyBorder="1" applyAlignment="1">
      <alignment horizontal="center" vertical="center" wrapText="1"/>
    </xf>
    <xf numFmtId="0" fontId="92" fillId="5" borderId="76" xfId="1" applyFont="1" applyFill="1" applyBorder="1" applyAlignment="1">
      <alignment horizontal="center" vertical="center" wrapText="1"/>
    </xf>
    <xf numFmtId="0" fontId="87" fillId="5" borderId="81" xfId="0" applyFont="1" applyFill="1" applyBorder="1" applyAlignment="1">
      <alignment horizontal="center" vertical="center" wrapText="1"/>
    </xf>
    <xf numFmtId="0" fontId="87" fillId="5" borderId="3" xfId="0" applyFont="1" applyFill="1" applyBorder="1" applyAlignment="1">
      <alignment horizontal="center" vertical="center" wrapText="1"/>
    </xf>
    <xf numFmtId="0" fontId="87" fillId="5" borderId="80" xfId="0" applyFont="1" applyFill="1" applyBorder="1" applyAlignment="1">
      <alignment horizontal="center" vertical="center" wrapText="1"/>
    </xf>
    <xf numFmtId="0" fontId="88" fillId="5" borderId="48" xfId="0" applyFont="1" applyFill="1" applyBorder="1" applyAlignment="1">
      <alignment horizontal="center" vertical="center" shrinkToFit="1"/>
    </xf>
    <xf numFmtId="0" fontId="88" fillId="5" borderId="0" xfId="0" applyFont="1" applyFill="1" applyAlignment="1">
      <alignment horizontal="center" vertical="center" shrinkToFit="1"/>
    </xf>
    <xf numFmtId="0" fontId="88" fillId="5" borderId="225" xfId="0" applyFont="1" applyFill="1" applyBorder="1" applyAlignment="1">
      <alignment horizontal="center" vertical="center" shrinkToFit="1"/>
    </xf>
    <xf numFmtId="0" fontId="88" fillId="5" borderId="221" xfId="0" applyFont="1" applyFill="1" applyBorder="1" applyAlignment="1">
      <alignment horizontal="center" vertical="center" shrinkToFit="1"/>
    </xf>
    <xf numFmtId="0" fontId="88" fillId="5" borderId="38" xfId="0" applyFont="1" applyFill="1" applyBorder="1" applyAlignment="1">
      <alignment horizontal="center" vertical="center" shrinkToFit="1"/>
    </xf>
    <xf numFmtId="0" fontId="88" fillId="5" borderId="227" xfId="0" applyFont="1" applyFill="1" applyBorder="1" applyAlignment="1">
      <alignment horizontal="center" vertical="center" shrinkToFit="1"/>
    </xf>
    <xf numFmtId="0" fontId="7" fillId="5" borderId="74" xfId="1" applyFill="1" applyBorder="1" applyAlignment="1">
      <alignment horizontal="center" vertical="center"/>
    </xf>
    <xf numFmtId="0" fontId="7" fillId="5" borderId="121" xfId="1" applyFill="1" applyBorder="1" applyAlignment="1">
      <alignment horizontal="center" vertical="center"/>
    </xf>
    <xf numFmtId="0" fontId="7" fillId="5" borderId="105" xfId="1" applyFill="1" applyBorder="1" applyAlignment="1">
      <alignment horizontal="center" vertical="center"/>
    </xf>
    <xf numFmtId="0" fontId="7" fillId="5" borderId="120" xfId="1" applyFill="1" applyBorder="1" applyAlignment="1">
      <alignment horizontal="center" vertical="center"/>
    </xf>
    <xf numFmtId="0" fontId="91" fillId="5" borderId="33" xfId="0" applyFont="1" applyFill="1" applyBorder="1" applyAlignment="1">
      <alignment horizontal="center" vertical="center" wrapText="1"/>
    </xf>
    <xf numFmtId="0" fontId="92" fillId="5" borderId="197" xfId="1" applyFont="1" applyFill="1" applyBorder="1" applyAlignment="1">
      <alignment horizontal="center" vertical="center" wrapText="1"/>
    </xf>
    <xf numFmtId="0" fontId="92" fillId="5" borderId="230" xfId="1" applyFont="1" applyFill="1" applyBorder="1" applyAlignment="1">
      <alignment horizontal="center" vertical="center" wrapText="1"/>
    </xf>
  </cellXfs>
  <cellStyles count="9">
    <cellStyle name="ハイパーリンク" xfId="8" builtinId="8"/>
    <cellStyle name="桁区切り" xfId="7" builtinId="6"/>
    <cellStyle name="桁区切り 2" xfId="2" xr:uid="{BA318865-3FBC-4B3B-890B-DFE3492CB639}"/>
    <cellStyle name="桁区切り 3" xfId="4" xr:uid="{31BCA4A8-549C-49D4-8F32-EA69F0493942}"/>
    <cellStyle name="標準" xfId="0" builtinId="0"/>
    <cellStyle name="標準 2" xfId="1" xr:uid="{7577FAA3-2858-42BA-8AAA-4F1B97EB0EB1}"/>
    <cellStyle name="標準 3" xfId="3" xr:uid="{3F43E455-0906-4F03-B853-3268E07E65EF}"/>
    <cellStyle name="標準 4" xfId="5" xr:uid="{ACE4A3DC-6002-4E38-B183-295206A62316}"/>
    <cellStyle name="標準 4 2" xfId="6" xr:uid="{F7FCF821-5F23-4BA0-A385-AD4923DFFFD1}"/>
  </cellStyles>
  <dxfs count="212"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121092</xdr:colOff>
      <xdr:row>0</xdr:row>
      <xdr:rowOff>203636</xdr:rowOff>
    </xdr:from>
    <xdr:to>
      <xdr:col>19</xdr:col>
      <xdr:colOff>149873</xdr:colOff>
      <xdr:row>2</xdr:row>
      <xdr:rowOff>241626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0A8372D5-28F7-49C5-8C50-523C5637A54B}"/>
            </a:ext>
          </a:extLst>
        </xdr:cNvPr>
        <xdr:cNvSpPr txBox="1">
          <a:spLocks noChangeArrowheads="1"/>
        </xdr:cNvSpPr>
      </xdr:nvSpPr>
      <xdr:spPr bwMode="auto">
        <a:xfrm>
          <a:off x="10501398" y="203636"/>
          <a:ext cx="1651919" cy="523959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5B20C39-F3D5-4C9F-A046-1EEFAA4FB558}"/>
            </a:ext>
          </a:extLst>
        </xdr:cNvPr>
        <xdr:cNvSpPr>
          <a:spLocks noChangeShapeType="1"/>
        </xdr:cNvSpPr>
      </xdr:nvSpPr>
      <xdr:spPr bwMode="auto">
        <a:xfrm>
          <a:off x="3184071" y="732064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0E6E9C2-4B3C-4FF8-AC2A-4739B3C7C76E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2936875</xdr:colOff>
      <xdr:row>2</xdr:row>
      <xdr:rowOff>173263</xdr:rowOff>
    </xdr:from>
    <xdr:to>
      <xdr:col>4</xdr:col>
      <xdr:colOff>652236</xdr:colOff>
      <xdr:row>4</xdr:row>
      <xdr:rowOff>62138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3C9704-C182-49DF-A382-85A4828370B8}"/>
            </a:ext>
          </a:extLst>
        </xdr:cNvPr>
        <xdr:cNvSpPr txBox="1"/>
      </xdr:nvSpPr>
      <xdr:spPr>
        <a:xfrm>
          <a:off x="3636282" y="646792"/>
          <a:ext cx="2230211" cy="365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このシートは入力不要です。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niigata.lg.jp/sec/kankyoseisaku/1356763348335.html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58CDB-6DBF-44B5-ABBB-40EEA360283D}">
  <sheetPr codeName="Sheet2">
    <tabColor theme="8" tint="0.39997558519241921"/>
    <pageSetUpPr fitToPage="1"/>
  </sheetPr>
  <dimension ref="A1:AK78"/>
  <sheetViews>
    <sheetView tabSelected="1" zoomScale="85" zoomScaleNormal="85" zoomScaleSheetLayoutView="100" workbookViewId="0">
      <selection activeCell="J5" sqref="J5:O5"/>
    </sheetView>
  </sheetViews>
  <sheetFormatPr defaultRowHeight="17.649999999999999"/>
  <cols>
    <col min="1" max="1" width="2.3125" style="4" customWidth="1"/>
    <col min="2" max="3" width="9.125" style="4"/>
    <col min="4" max="4" width="2.875" style="4" customWidth="1"/>
    <col min="5" max="7" width="11.125" style="4" customWidth="1"/>
    <col min="8" max="8" width="3.125" style="4" customWidth="1"/>
    <col min="9" max="9" width="7.5" style="4" customWidth="1"/>
    <col min="10" max="10" width="6.375" style="4" customWidth="1"/>
    <col min="11" max="11" width="3.125" style="4" customWidth="1"/>
    <col min="12" max="12" width="5.875" style="4" customWidth="1"/>
    <col min="13" max="13" width="2.875" style="4" customWidth="1"/>
    <col min="14" max="14" width="6.375" style="4" customWidth="1"/>
    <col min="15" max="15" width="3" style="4" customWidth="1"/>
    <col min="16" max="17" width="0.6875" style="4" customWidth="1"/>
    <col min="18" max="18" width="16.1875" style="35" customWidth="1"/>
    <col min="19" max="19" width="1.4375" style="35" customWidth="1"/>
    <col min="20" max="21" width="9.125" style="4"/>
    <col min="22" max="22" width="2.875" style="4" customWidth="1"/>
    <col min="23" max="25" width="11" style="4" customWidth="1"/>
    <col min="26" max="26" width="3.125" style="4" customWidth="1"/>
    <col min="27" max="27" width="7.5" style="4" customWidth="1"/>
    <col min="28" max="28" width="6.375" style="4" customWidth="1"/>
    <col min="29" max="29" width="3.125" style="4" customWidth="1"/>
    <col min="30" max="30" width="5.875" style="4" customWidth="1"/>
    <col min="31" max="31" width="2.875" style="4" customWidth="1"/>
    <col min="32" max="32" width="6.375" style="4" customWidth="1"/>
    <col min="33" max="33" width="3" style="4" customWidth="1"/>
    <col min="34" max="34" width="6.6875" style="35" customWidth="1"/>
  </cols>
  <sheetData>
    <row r="1" spans="1:37" s="4" customFormat="1" ht="18" thickBot="1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35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/>
      <c r="AJ1"/>
      <c r="AK1"/>
    </row>
    <row r="2" spans="1:37" s="4" customFormat="1" ht="18" thickBot="1">
      <c r="A2" s="126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73"/>
      <c r="S2" s="73"/>
      <c r="T2" s="128"/>
      <c r="U2" s="129" t="s">
        <v>178</v>
      </c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1"/>
      <c r="AI2"/>
      <c r="AJ2"/>
      <c r="AK2"/>
    </row>
    <row r="3" spans="1:37" s="4" customFormat="1" ht="4.8" customHeight="1">
      <c r="A3" s="126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27"/>
      <c r="R3" s="73"/>
      <c r="S3" s="73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/>
      <c r="AJ3"/>
      <c r="AK3"/>
    </row>
    <row r="4" spans="1:37" ht="18.75">
      <c r="A4" s="126"/>
      <c r="B4" s="71" t="s">
        <v>80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2"/>
      <c r="N4" s="72"/>
      <c r="O4" s="73"/>
      <c r="P4" s="127"/>
      <c r="Q4" s="127"/>
      <c r="R4" s="133" t="s">
        <v>179</v>
      </c>
      <c r="S4" s="134"/>
      <c r="T4" s="71" t="s">
        <v>80</v>
      </c>
      <c r="U4" s="71"/>
      <c r="V4" s="71"/>
      <c r="W4" s="71"/>
      <c r="X4" s="71"/>
      <c r="Y4" s="71"/>
      <c r="Z4" s="71"/>
      <c r="AA4" s="71"/>
      <c r="AB4" s="71"/>
      <c r="AC4" s="71"/>
      <c r="AD4" s="71"/>
      <c r="AE4" s="72"/>
      <c r="AF4" s="72"/>
      <c r="AG4" s="73"/>
      <c r="AH4" s="8"/>
    </row>
    <row r="5" spans="1:37">
      <c r="A5" s="126"/>
      <c r="B5" s="74"/>
      <c r="C5" s="74"/>
      <c r="D5" s="74"/>
      <c r="E5" s="74"/>
      <c r="F5" s="74"/>
      <c r="G5" s="74"/>
      <c r="H5" s="74"/>
      <c r="I5" s="74"/>
      <c r="J5" s="485" t="s">
        <v>26</v>
      </c>
      <c r="K5" s="485"/>
      <c r="L5" s="485"/>
      <c r="M5" s="485"/>
      <c r="N5" s="485"/>
      <c r="O5" s="485"/>
      <c r="P5" s="127"/>
      <c r="Q5" s="127"/>
      <c r="R5" s="209" t="str">
        <f>IF(ISNUMBER(J5),"OK","年月日入力(スペース不要)")</f>
        <v>年月日入力(スペース不要)</v>
      </c>
      <c r="S5" s="9"/>
      <c r="T5" s="74"/>
      <c r="U5" s="74"/>
      <c r="V5" s="74"/>
      <c r="W5" s="74"/>
      <c r="X5" s="74"/>
      <c r="Y5" s="74"/>
      <c r="Z5" s="74"/>
      <c r="AA5" s="74"/>
      <c r="AB5" s="358" t="s">
        <v>81</v>
      </c>
      <c r="AC5" s="358"/>
      <c r="AD5" s="358"/>
      <c r="AE5" s="358"/>
      <c r="AF5" s="358"/>
      <c r="AG5" s="358"/>
      <c r="AH5" s="9"/>
    </row>
    <row r="6" spans="1:37">
      <c r="A6" s="126"/>
      <c r="B6" s="75" t="s">
        <v>0</v>
      </c>
      <c r="C6" s="76"/>
      <c r="D6" s="76"/>
      <c r="E6" s="76"/>
      <c r="F6" s="74"/>
      <c r="G6" s="74"/>
      <c r="H6" s="74"/>
      <c r="I6" s="74"/>
      <c r="J6" s="74"/>
      <c r="K6" s="74"/>
      <c r="L6" s="74"/>
      <c r="M6" s="74"/>
      <c r="N6" s="74"/>
      <c r="O6" s="74"/>
      <c r="P6" s="127"/>
      <c r="Q6" s="127"/>
      <c r="R6" s="138"/>
      <c r="S6" s="10"/>
      <c r="T6" s="75" t="s">
        <v>0</v>
      </c>
      <c r="U6" s="76"/>
      <c r="V6" s="76"/>
      <c r="W6" s="76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10"/>
    </row>
    <row r="7" spans="1:37">
      <c r="A7" s="126"/>
      <c r="B7" s="74"/>
      <c r="C7" s="74"/>
      <c r="D7" s="74"/>
      <c r="E7" s="74"/>
      <c r="F7" s="359" t="s">
        <v>27</v>
      </c>
      <c r="G7" s="360"/>
      <c r="H7" s="11" t="s">
        <v>28</v>
      </c>
      <c r="I7" s="486"/>
      <c r="J7" s="486"/>
      <c r="K7" s="78"/>
      <c r="L7" s="78"/>
      <c r="M7" s="78"/>
      <c r="N7" s="78"/>
      <c r="O7" s="79"/>
      <c r="P7" s="127"/>
      <c r="Q7" s="127"/>
      <c r="R7" s="139" t="str">
        <f>IF(I7="","郵便番号入力","")</f>
        <v>郵便番号入力</v>
      </c>
      <c r="S7" s="12"/>
      <c r="T7" s="74"/>
      <c r="U7" s="74"/>
      <c r="V7" s="74"/>
      <c r="W7" s="74"/>
      <c r="X7" s="359" t="s">
        <v>27</v>
      </c>
      <c r="Y7" s="360"/>
      <c r="Z7" s="52" t="s">
        <v>28</v>
      </c>
      <c r="AA7" s="361">
        <v>9508570</v>
      </c>
      <c r="AB7" s="361"/>
      <c r="AC7" s="53"/>
      <c r="AD7" s="53"/>
      <c r="AE7" s="53"/>
      <c r="AF7" s="53"/>
      <c r="AG7" s="54"/>
      <c r="AH7" s="12" t="str">
        <f>IF(AA7="","郵便番号入力","")</f>
        <v/>
      </c>
    </row>
    <row r="8" spans="1:37" ht="18.5" customHeight="1">
      <c r="A8" s="126"/>
      <c r="B8" s="74"/>
      <c r="C8" s="74"/>
      <c r="D8" s="74"/>
      <c r="E8" s="74"/>
      <c r="F8" s="380"/>
      <c r="G8" s="381"/>
      <c r="H8" s="487" t="s">
        <v>29</v>
      </c>
      <c r="I8" s="488"/>
      <c r="J8" s="489"/>
      <c r="K8" s="490"/>
      <c r="L8" s="490"/>
      <c r="M8" s="490"/>
      <c r="N8" s="490"/>
      <c r="O8" s="491"/>
      <c r="P8" s="127"/>
      <c r="Q8" s="127"/>
      <c r="R8" s="139" t="str">
        <f>IF(J8="","住所入力","")</f>
        <v>住所入力</v>
      </c>
      <c r="S8" s="12"/>
      <c r="T8" s="74"/>
      <c r="U8" s="74"/>
      <c r="V8" s="74"/>
      <c r="W8" s="74"/>
      <c r="X8" s="380"/>
      <c r="Y8" s="381"/>
      <c r="Z8" s="362" t="s">
        <v>82</v>
      </c>
      <c r="AA8" s="363"/>
      <c r="AB8" s="364" t="s">
        <v>83</v>
      </c>
      <c r="AC8" s="365"/>
      <c r="AD8" s="365"/>
      <c r="AE8" s="365"/>
      <c r="AF8" s="365"/>
      <c r="AG8" s="366"/>
      <c r="AH8" s="12" t="str">
        <f>IF(AB8="","住所入力","")</f>
        <v/>
      </c>
    </row>
    <row r="9" spans="1:37" ht="18.5" customHeight="1">
      <c r="A9" s="126"/>
      <c r="B9" s="74"/>
      <c r="C9" s="74"/>
      <c r="D9" s="74"/>
      <c r="E9" s="74"/>
      <c r="F9" s="359" t="s">
        <v>30</v>
      </c>
      <c r="G9" s="360"/>
      <c r="H9" s="492"/>
      <c r="I9" s="492"/>
      <c r="J9" s="492"/>
      <c r="K9" s="492"/>
      <c r="L9" s="492"/>
      <c r="M9" s="492"/>
      <c r="N9" s="492"/>
      <c r="O9" s="493"/>
      <c r="P9" s="127"/>
      <c r="Q9" s="127"/>
      <c r="R9" s="514" t="str">
        <f>IF(AND(H9="",ISTEXT(H11)),"法人の場合は法人名称を入力","")</f>
        <v/>
      </c>
      <c r="S9" s="12"/>
      <c r="T9" s="74"/>
      <c r="U9" s="74"/>
      <c r="V9" s="74"/>
      <c r="W9" s="74"/>
      <c r="X9" s="359" t="s">
        <v>30</v>
      </c>
      <c r="Y9" s="360"/>
      <c r="Z9" s="452" t="s">
        <v>84</v>
      </c>
      <c r="AA9" s="453"/>
      <c r="AB9" s="453"/>
      <c r="AC9" s="453"/>
      <c r="AD9" s="453"/>
      <c r="AE9" s="453"/>
      <c r="AF9" s="453"/>
      <c r="AG9" s="454"/>
      <c r="AH9" s="447" t="str">
        <f>IF(AND(Z9="",ISTEXT(Z11)),"法人の場合は法人名称を入力","")</f>
        <v/>
      </c>
    </row>
    <row r="10" spans="1:37">
      <c r="A10" s="126"/>
      <c r="B10" s="74"/>
      <c r="C10" s="74"/>
      <c r="D10" s="74"/>
      <c r="E10" s="74"/>
      <c r="F10" s="448" t="s">
        <v>31</v>
      </c>
      <c r="G10" s="449"/>
      <c r="H10" s="492"/>
      <c r="I10" s="492"/>
      <c r="J10" s="492"/>
      <c r="K10" s="492"/>
      <c r="L10" s="492"/>
      <c r="M10" s="492"/>
      <c r="N10" s="492"/>
      <c r="O10" s="493"/>
      <c r="P10" s="127"/>
      <c r="Q10" s="127"/>
      <c r="R10" s="514"/>
      <c r="S10" s="12"/>
      <c r="T10" s="74"/>
      <c r="U10" s="74"/>
      <c r="V10" s="74"/>
      <c r="W10" s="74"/>
      <c r="X10" s="448" t="s">
        <v>31</v>
      </c>
      <c r="Y10" s="449"/>
      <c r="Z10" s="452"/>
      <c r="AA10" s="453"/>
      <c r="AB10" s="453"/>
      <c r="AC10" s="453"/>
      <c r="AD10" s="453"/>
      <c r="AE10" s="453"/>
      <c r="AF10" s="453"/>
      <c r="AG10" s="454"/>
      <c r="AH10" s="447"/>
    </row>
    <row r="11" spans="1:37" ht="18.5" customHeight="1">
      <c r="A11" s="126"/>
      <c r="B11" s="74"/>
      <c r="C11" s="74"/>
      <c r="D11" s="74"/>
      <c r="E11" s="74"/>
      <c r="F11" s="450" t="s">
        <v>32</v>
      </c>
      <c r="G11" s="451"/>
      <c r="H11" s="492"/>
      <c r="I11" s="492"/>
      <c r="J11" s="492"/>
      <c r="K11" s="492"/>
      <c r="L11" s="492"/>
      <c r="M11" s="492"/>
      <c r="N11" s="492"/>
      <c r="O11" s="493"/>
      <c r="P11" s="127"/>
      <c r="Q11" s="127"/>
      <c r="R11" s="514" t="str">
        <f>IF(AND(H11="",ISTEXT(H9)),"法人の場合は代表者職を入力","")</f>
        <v/>
      </c>
      <c r="S11" s="12"/>
      <c r="T11" s="74"/>
      <c r="U11" s="74"/>
      <c r="V11" s="74"/>
      <c r="W11" s="74"/>
      <c r="X11" s="450" t="s">
        <v>32</v>
      </c>
      <c r="Y11" s="451"/>
      <c r="Z11" s="452" t="s">
        <v>85</v>
      </c>
      <c r="AA11" s="453"/>
      <c r="AB11" s="453"/>
      <c r="AC11" s="453"/>
      <c r="AD11" s="453"/>
      <c r="AE11" s="453"/>
      <c r="AF11" s="453"/>
      <c r="AG11" s="454"/>
      <c r="AH11" s="447" t="str">
        <f>IF(AND(Z11="",ISTEXT(Z9)),"法人の場合は代表者職を入力","")</f>
        <v/>
      </c>
    </row>
    <row r="12" spans="1:37">
      <c r="A12" s="126"/>
      <c r="B12" s="74"/>
      <c r="C12" s="74"/>
      <c r="D12" s="74"/>
      <c r="E12" s="74"/>
      <c r="F12" s="455" t="s">
        <v>31</v>
      </c>
      <c r="G12" s="456"/>
      <c r="H12" s="492"/>
      <c r="I12" s="492"/>
      <c r="J12" s="492"/>
      <c r="K12" s="492"/>
      <c r="L12" s="492"/>
      <c r="M12" s="492"/>
      <c r="N12" s="492"/>
      <c r="O12" s="493"/>
      <c r="P12" s="127"/>
      <c r="Q12" s="127"/>
      <c r="R12" s="514"/>
      <c r="S12" s="12"/>
      <c r="T12" s="74"/>
      <c r="U12" s="74"/>
      <c r="V12" s="74"/>
      <c r="W12" s="74"/>
      <c r="X12" s="455" t="s">
        <v>31</v>
      </c>
      <c r="Y12" s="456"/>
      <c r="Z12" s="452"/>
      <c r="AA12" s="453"/>
      <c r="AB12" s="453"/>
      <c r="AC12" s="453"/>
      <c r="AD12" s="453"/>
      <c r="AE12" s="453"/>
      <c r="AF12" s="453"/>
      <c r="AG12" s="454"/>
      <c r="AH12" s="447"/>
    </row>
    <row r="13" spans="1:37">
      <c r="A13" s="126"/>
      <c r="B13" s="74"/>
      <c r="C13" s="74"/>
      <c r="D13" s="74"/>
      <c r="E13" s="74"/>
      <c r="F13" s="359" t="s">
        <v>33</v>
      </c>
      <c r="G13" s="360"/>
      <c r="H13" s="374" t="s">
        <v>34</v>
      </c>
      <c r="I13" s="374"/>
      <c r="J13" s="374"/>
      <c r="K13" s="374" t="s">
        <v>35</v>
      </c>
      <c r="L13" s="374"/>
      <c r="M13" s="374"/>
      <c r="N13" s="374"/>
      <c r="O13" s="375"/>
      <c r="P13" s="127"/>
      <c r="Q13" s="127"/>
      <c r="R13" s="139"/>
      <c r="S13" s="12"/>
      <c r="T13" s="74"/>
      <c r="U13" s="74"/>
      <c r="V13" s="74"/>
      <c r="W13" s="74"/>
      <c r="X13" s="359" t="s">
        <v>33</v>
      </c>
      <c r="Y13" s="360"/>
      <c r="Z13" s="374" t="s">
        <v>34</v>
      </c>
      <c r="AA13" s="374"/>
      <c r="AB13" s="374"/>
      <c r="AC13" s="374" t="s">
        <v>35</v>
      </c>
      <c r="AD13" s="374"/>
      <c r="AE13" s="374"/>
      <c r="AF13" s="374"/>
      <c r="AG13" s="375"/>
      <c r="AH13" s="12"/>
    </row>
    <row r="14" spans="1:37" ht="18.5" customHeight="1">
      <c r="A14" s="126"/>
      <c r="B14" s="74"/>
      <c r="C14" s="74"/>
      <c r="D14" s="74"/>
      <c r="E14" s="74"/>
      <c r="F14" s="376"/>
      <c r="G14" s="377"/>
      <c r="H14" s="512"/>
      <c r="I14" s="512"/>
      <c r="J14" s="512"/>
      <c r="K14" s="512"/>
      <c r="L14" s="512"/>
      <c r="M14" s="512"/>
      <c r="N14" s="512"/>
      <c r="O14" s="513"/>
      <c r="P14" s="127"/>
      <c r="Q14" s="127"/>
      <c r="R14" s="139" t="str">
        <f>IF(OR(H14="",K14=""),"代表者氏名入力","")</f>
        <v>代表者氏名入力</v>
      </c>
      <c r="S14" s="12"/>
      <c r="T14" s="74"/>
      <c r="U14" s="74"/>
      <c r="V14" s="74"/>
      <c r="W14" s="74"/>
      <c r="X14" s="376"/>
      <c r="Y14" s="377"/>
      <c r="Z14" s="378" t="s">
        <v>86</v>
      </c>
      <c r="AA14" s="378"/>
      <c r="AB14" s="378"/>
      <c r="AC14" s="378" t="s">
        <v>87</v>
      </c>
      <c r="AD14" s="378"/>
      <c r="AE14" s="378"/>
      <c r="AF14" s="378"/>
      <c r="AG14" s="379"/>
      <c r="AH14" s="12" t="str">
        <f>IF(OR(Z14="",AC14=""),"代表者氏名入力","")</f>
        <v/>
      </c>
    </row>
    <row r="15" spans="1:37">
      <c r="A15" s="126"/>
      <c r="B15" s="74"/>
      <c r="C15" s="74"/>
      <c r="D15" s="74"/>
      <c r="E15" s="74"/>
      <c r="F15" s="367" t="s">
        <v>1</v>
      </c>
      <c r="G15" s="368"/>
      <c r="H15" s="516"/>
      <c r="I15" s="516"/>
      <c r="J15" s="516"/>
      <c r="K15" s="516"/>
      <c r="L15" s="516"/>
      <c r="M15" s="516"/>
      <c r="N15" s="516"/>
      <c r="O15" s="517"/>
      <c r="P15" s="127"/>
      <c r="Q15" s="127"/>
      <c r="R15" s="140" t="str">
        <f>IF(H15="","電話番号入力","")</f>
        <v>電話番号入力</v>
      </c>
      <c r="S15" s="13"/>
      <c r="T15" s="74"/>
      <c r="U15" s="74"/>
      <c r="V15" s="74"/>
      <c r="W15" s="74"/>
      <c r="X15" s="367" t="s">
        <v>1</v>
      </c>
      <c r="Y15" s="368"/>
      <c r="Z15" s="369" t="s">
        <v>88</v>
      </c>
      <c r="AA15" s="370"/>
      <c r="AB15" s="370"/>
      <c r="AC15" s="370"/>
      <c r="AD15" s="370"/>
      <c r="AE15" s="370"/>
      <c r="AF15" s="370"/>
      <c r="AG15" s="371"/>
      <c r="AH15" s="13" t="str">
        <f>IF(Z15="","電話番号入力","")</f>
        <v/>
      </c>
    </row>
    <row r="16" spans="1:37">
      <c r="A16" s="126"/>
      <c r="B16" s="77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27"/>
      <c r="Q16" s="127"/>
      <c r="R16" s="13"/>
      <c r="S16" s="13"/>
      <c r="T16" s="77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13"/>
    </row>
    <row r="17" spans="1:34">
      <c r="A17" s="126"/>
      <c r="B17" s="372" t="s">
        <v>51</v>
      </c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127"/>
      <c r="Q17" s="127"/>
      <c r="R17" s="14"/>
      <c r="S17" s="14"/>
      <c r="T17" s="372" t="s">
        <v>51</v>
      </c>
      <c r="U17" s="372"/>
      <c r="V17" s="372"/>
      <c r="W17" s="372"/>
      <c r="X17" s="372"/>
      <c r="Y17" s="372"/>
      <c r="Z17" s="372"/>
      <c r="AA17" s="372"/>
      <c r="AB17" s="372"/>
      <c r="AC17" s="372"/>
      <c r="AD17" s="372"/>
      <c r="AE17" s="372"/>
      <c r="AF17" s="372"/>
      <c r="AG17" s="372"/>
      <c r="AH17" s="14"/>
    </row>
    <row r="18" spans="1:34">
      <c r="A18" s="126"/>
      <c r="B18" s="77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27"/>
      <c r="Q18" s="127"/>
      <c r="R18" s="13"/>
      <c r="S18" s="13"/>
      <c r="T18" s="77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13"/>
    </row>
    <row r="19" spans="1:34" ht="18.5" customHeight="1">
      <c r="A19" s="73"/>
      <c r="B19" s="373" t="s">
        <v>397</v>
      </c>
      <c r="C19" s="373"/>
      <c r="D19" s="373"/>
      <c r="E19" s="373"/>
      <c r="F19" s="373"/>
      <c r="G19" s="373"/>
      <c r="H19" s="373"/>
      <c r="I19" s="373"/>
      <c r="J19" s="373"/>
      <c r="K19" s="373"/>
      <c r="L19" s="373"/>
      <c r="M19" s="373"/>
      <c r="N19" s="373"/>
      <c r="O19" s="373"/>
      <c r="P19" s="127"/>
      <c r="Q19" s="127"/>
      <c r="R19" s="15"/>
      <c r="S19" s="15"/>
      <c r="T19" s="373" t="s">
        <v>52</v>
      </c>
      <c r="U19" s="373"/>
      <c r="V19" s="373"/>
      <c r="W19" s="373"/>
      <c r="X19" s="373"/>
      <c r="Y19" s="373"/>
      <c r="Z19" s="373"/>
      <c r="AA19" s="373"/>
      <c r="AB19" s="373"/>
      <c r="AC19" s="373"/>
      <c r="AD19" s="373"/>
      <c r="AE19" s="373"/>
      <c r="AF19" s="373"/>
      <c r="AG19" s="373"/>
      <c r="AH19" s="15"/>
    </row>
    <row r="20" spans="1:34">
      <c r="A20" s="73"/>
      <c r="B20" s="373"/>
      <c r="C20" s="373"/>
      <c r="D20" s="373"/>
      <c r="E20" s="373"/>
      <c r="F20" s="373"/>
      <c r="G20" s="373"/>
      <c r="H20" s="373"/>
      <c r="I20" s="373"/>
      <c r="J20" s="373"/>
      <c r="K20" s="373"/>
      <c r="L20" s="373"/>
      <c r="M20" s="373"/>
      <c r="N20" s="373"/>
      <c r="O20" s="373"/>
      <c r="P20" s="127"/>
      <c r="Q20" s="127"/>
      <c r="R20" s="510" t="s">
        <v>179</v>
      </c>
      <c r="S20" s="15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15"/>
    </row>
    <row r="21" spans="1:34" ht="18.95" customHeight="1" thickBot="1">
      <c r="A21" s="73"/>
      <c r="B21" s="457" t="s">
        <v>377</v>
      </c>
      <c r="C21" s="457"/>
      <c r="D21" s="457"/>
      <c r="E21" s="77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127"/>
      <c r="Q21" s="127"/>
      <c r="R21" s="511"/>
      <c r="S21" s="13"/>
      <c r="T21" s="457" t="s">
        <v>377</v>
      </c>
      <c r="U21" s="457"/>
      <c r="V21" s="457"/>
      <c r="W21" s="77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13"/>
    </row>
    <row r="22" spans="1:34" ht="18.95" customHeight="1" thickBot="1">
      <c r="A22" s="73"/>
      <c r="B22" s="423" t="s">
        <v>36</v>
      </c>
      <c r="C22" s="424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2"/>
      <c r="P22" s="127"/>
      <c r="Q22" s="127"/>
      <c r="R22" s="141" t="str">
        <f>IF(D22="","事業所名称入力","")</f>
        <v>事業所名称入力</v>
      </c>
      <c r="S22" s="8"/>
      <c r="T22" s="423" t="s">
        <v>36</v>
      </c>
      <c r="U22" s="424"/>
      <c r="V22" s="437" t="s">
        <v>89</v>
      </c>
      <c r="W22" s="437"/>
      <c r="X22" s="437"/>
      <c r="Y22" s="437"/>
      <c r="Z22" s="437"/>
      <c r="AA22" s="437"/>
      <c r="AB22" s="437"/>
      <c r="AC22" s="437"/>
      <c r="AD22" s="437"/>
      <c r="AE22" s="437"/>
      <c r="AF22" s="437"/>
      <c r="AG22" s="438"/>
      <c r="AH22" s="8" t="str">
        <f>IF(V22="","事業所名称入力","")</f>
        <v/>
      </c>
    </row>
    <row r="23" spans="1:34" ht="18.95" customHeight="1" thickBot="1">
      <c r="A23" s="73"/>
      <c r="B23" s="423" t="s">
        <v>53</v>
      </c>
      <c r="C23" s="424"/>
      <c r="D23" s="494"/>
      <c r="E23" s="495"/>
      <c r="F23" s="36" t="s">
        <v>24</v>
      </c>
      <c r="G23" s="495"/>
      <c r="H23" s="515"/>
      <c r="I23" s="37"/>
      <c r="J23" s="37"/>
      <c r="K23" s="37"/>
      <c r="L23" s="37"/>
      <c r="M23" s="37"/>
      <c r="N23" s="37"/>
      <c r="O23" s="38"/>
      <c r="P23" s="127"/>
      <c r="Q23" s="127"/>
      <c r="R23" s="141" t="str">
        <f>IF(D23="","登録番号入力","")</f>
        <v>登録番号入力</v>
      </c>
      <c r="S23" s="8"/>
      <c r="T23" s="423" t="s">
        <v>53</v>
      </c>
      <c r="U23" s="424"/>
      <c r="V23" s="425" t="s">
        <v>90</v>
      </c>
      <c r="W23" s="426"/>
      <c r="X23" s="61" t="s">
        <v>24</v>
      </c>
      <c r="Y23" s="426">
        <v>100000</v>
      </c>
      <c r="Z23" s="427"/>
      <c r="AA23" s="37"/>
      <c r="AB23" s="37"/>
      <c r="AC23" s="37"/>
      <c r="AD23" s="37"/>
      <c r="AE23" s="37"/>
      <c r="AF23" s="37"/>
      <c r="AG23" s="38"/>
      <c r="AH23" s="8" t="str">
        <f>IF(V23="","登録番号入力","")</f>
        <v/>
      </c>
    </row>
    <row r="24" spans="1:34">
      <c r="A24" s="73"/>
      <c r="B24" s="339" t="s">
        <v>37</v>
      </c>
      <c r="C24" s="340"/>
      <c r="D24" s="16" t="s">
        <v>23</v>
      </c>
      <c r="E24" s="518"/>
      <c r="F24" s="519"/>
      <c r="G24" s="39"/>
      <c r="H24" s="39"/>
      <c r="I24" s="39"/>
      <c r="J24" s="39"/>
      <c r="K24" s="39"/>
      <c r="L24" s="39"/>
      <c r="M24" s="39"/>
      <c r="N24" s="39"/>
      <c r="O24" s="40"/>
      <c r="P24" s="127"/>
      <c r="Q24" s="127"/>
      <c r="R24" s="142" t="str">
        <f>IF(E24="","郵便番号入力","")</f>
        <v>郵便番号入力</v>
      </c>
      <c r="S24" s="17"/>
      <c r="T24" s="339" t="s">
        <v>37</v>
      </c>
      <c r="U24" s="340"/>
      <c r="V24" s="16" t="s">
        <v>23</v>
      </c>
      <c r="W24" s="458">
        <v>9508570</v>
      </c>
      <c r="X24" s="459"/>
      <c r="Y24" s="39"/>
      <c r="Z24" s="39"/>
      <c r="AA24" s="39"/>
      <c r="AB24" s="39"/>
      <c r="AC24" s="39"/>
      <c r="AD24" s="39"/>
      <c r="AE24" s="39"/>
      <c r="AF24" s="39"/>
      <c r="AG24" s="40"/>
      <c r="AH24" s="17" t="str">
        <f>IF(W24="","郵便番号入力","")</f>
        <v/>
      </c>
    </row>
    <row r="25" spans="1:34" ht="11.65" customHeight="1">
      <c r="A25" s="73"/>
      <c r="B25" s="412"/>
      <c r="C25" s="413"/>
      <c r="D25" s="460" t="s">
        <v>38</v>
      </c>
      <c r="E25" s="461"/>
      <c r="F25" s="496"/>
      <c r="G25" s="496"/>
      <c r="H25" s="496"/>
      <c r="I25" s="496"/>
      <c r="J25" s="496"/>
      <c r="K25" s="496"/>
      <c r="L25" s="496"/>
      <c r="M25" s="496"/>
      <c r="N25" s="496"/>
      <c r="O25" s="497"/>
      <c r="P25" s="127"/>
      <c r="Q25" s="127"/>
      <c r="R25" s="509" t="str">
        <f>IF(F25="","事業所所在地入力","")</f>
        <v>事業所所在地入力</v>
      </c>
      <c r="S25" s="17"/>
      <c r="T25" s="412"/>
      <c r="U25" s="413"/>
      <c r="V25" s="460" t="s">
        <v>38</v>
      </c>
      <c r="W25" s="461"/>
      <c r="X25" s="464" t="s">
        <v>83</v>
      </c>
      <c r="Y25" s="464"/>
      <c r="Z25" s="464"/>
      <c r="AA25" s="464"/>
      <c r="AB25" s="464"/>
      <c r="AC25" s="464"/>
      <c r="AD25" s="464"/>
      <c r="AE25" s="464"/>
      <c r="AF25" s="464"/>
      <c r="AG25" s="465"/>
      <c r="AH25" s="468" t="str">
        <f>IF(X25="","事業所所在地入力","")</f>
        <v/>
      </c>
    </row>
    <row r="26" spans="1:34" ht="11.65" customHeight="1" thickBot="1">
      <c r="A26" s="73"/>
      <c r="B26" s="421"/>
      <c r="C26" s="422"/>
      <c r="D26" s="462"/>
      <c r="E26" s="463"/>
      <c r="F26" s="498"/>
      <c r="G26" s="498"/>
      <c r="H26" s="498"/>
      <c r="I26" s="498"/>
      <c r="J26" s="498"/>
      <c r="K26" s="498"/>
      <c r="L26" s="498"/>
      <c r="M26" s="498"/>
      <c r="N26" s="498"/>
      <c r="O26" s="499"/>
      <c r="P26" s="127"/>
      <c r="Q26" s="127"/>
      <c r="R26" s="509"/>
      <c r="S26" s="17"/>
      <c r="T26" s="421"/>
      <c r="U26" s="422"/>
      <c r="V26" s="462"/>
      <c r="W26" s="463"/>
      <c r="X26" s="466"/>
      <c r="Y26" s="466"/>
      <c r="Z26" s="466"/>
      <c r="AA26" s="466"/>
      <c r="AB26" s="466"/>
      <c r="AC26" s="466"/>
      <c r="AD26" s="466"/>
      <c r="AE26" s="466"/>
      <c r="AF26" s="466"/>
      <c r="AG26" s="467"/>
      <c r="AH26" s="468"/>
    </row>
    <row r="27" spans="1:34" ht="18.5" customHeight="1">
      <c r="A27" s="73"/>
      <c r="B27" s="339" t="s">
        <v>39</v>
      </c>
      <c r="C27" s="340"/>
      <c r="D27" s="341" t="s">
        <v>111</v>
      </c>
      <c r="E27" s="342"/>
      <c r="F27" s="429"/>
      <c r="G27" s="473"/>
      <c r="H27" s="349" t="s">
        <v>8</v>
      </c>
      <c r="I27" s="342"/>
      <c r="J27" s="428"/>
      <c r="K27" s="428"/>
      <c r="L27" s="428"/>
      <c r="M27" s="429"/>
      <c r="N27" s="429"/>
      <c r="O27" s="430"/>
      <c r="P27" s="127"/>
      <c r="Q27" s="127"/>
      <c r="R27" s="509" t="str">
        <f>IF(J27="","代表者氏名入力","")</f>
        <v>代表者氏名入力</v>
      </c>
      <c r="S27" s="17"/>
      <c r="T27" s="339" t="s">
        <v>39</v>
      </c>
      <c r="U27" s="340"/>
      <c r="V27" s="341" t="s">
        <v>111</v>
      </c>
      <c r="W27" s="342"/>
      <c r="X27" s="345" t="s">
        <v>91</v>
      </c>
      <c r="Y27" s="346"/>
      <c r="Z27" s="349" t="s">
        <v>8</v>
      </c>
      <c r="AA27" s="342"/>
      <c r="AB27" s="469" t="s">
        <v>92</v>
      </c>
      <c r="AC27" s="469"/>
      <c r="AD27" s="469"/>
      <c r="AE27" s="345"/>
      <c r="AF27" s="345"/>
      <c r="AG27" s="470"/>
      <c r="AH27" s="468" t="str">
        <f>IF(AB27="","代表者氏名入力","")</f>
        <v/>
      </c>
    </row>
    <row r="28" spans="1:34" ht="18" thickBot="1">
      <c r="A28" s="73"/>
      <c r="B28" s="421" t="s">
        <v>40</v>
      </c>
      <c r="C28" s="422"/>
      <c r="D28" s="343"/>
      <c r="E28" s="344"/>
      <c r="F28" s="432"/>
      <c r="G28" s="474"/>
      <c r="H28" s="350"/>
      <c r="I28" s="344"/>
      <c r="J28" s="431"/>
      <c r="K28" s="431"/>
      <c r="L28" s="431"/>
      <c r="M28" s="432"/>
      <c r="N28" s="432"/>
      <c r="O28" s="433"/>
      <c r="P28" s="127"/>
      <c r="Q28" s="127"/>
      <c r="R28" s="509"/>
      <c r="S28" s="17"/>
      <c r="T28" s="421" t="s">
        <v>40</v>
      </c>
      <c r="U28" s="422"/>
      <c r="V28" s="343"/>
      <c r="W28" s="344"/>
      <c r="X28" s="347"/>
      <c r="Y28" s="348"/>
      <c r="Z28" s="350"/>
      <c r="AA28" s="344"/>
      <c r="AB28" s="471"/>
      <c r="AC28" s="471"/>
      <c r="AD28" s="471"/>
      <c r="AE28" s="347"/>
      <c r="AF28" s="347"/>
      <c r="AG28" s="472"/>
      <c r="AH28" s="468"/>
    </row>
    <row r="29" spans="1:34" ht="18.5" customHeight="1">
      <c r="A29" s="73"/>
      <c r="B29" s="339" t="s">
        <v>2</v>
      </c>
      <c r="C29" s="340"/>
      <c r="D29" s="351" t="s">
        <v>6</v>
      </c>
      <c r="E29" s="352"/>
      <c r="F29" s="520"/>
      <c r="G29" s="521"/>
      <c r="H29" s="355" t="s">
        <v>8</v>
      </c>
      <c r="I29" s="356"/>
      <c r="J29" s="522"/>
      <c r="K29" s="523"/>
      <c r="L29" s="523"/>
      <c r="M29" s="523"/>
      <c r="N29" s="523"/>
      <c r="O29" s="524"/>
      <c r="P29" s="127"/>
      <c r="Q29" s="127"/>
      <c r="R29" s="140" t="str">
        <f>IF(J29="","担当者氏名入力","")</f>
        <v>担当者氏名入力</v>
      </c>
      <c r="S29" s="13"/>
      <c r="T29" s="339" t="s">
        <v>2</v>
      </c>
      <c r="U29" s="340"/>
      <c r="V29" s="351" t="s">
        <v>6</v>
      </c>
      <c r="W29" s="352"/>
      <c r="X29" s="353" t="s">
        <v>93</v>
      </c>
      <c r="Y29" s="354"/>
      <c r="Z29" s="355" t="s">
        <v>8</v>
      </c>
      <c r="AA29" s="356"/>
      <c r="AB29" s="390" t="s">
        <v>95</v>
      </c>
      <c r="AC29" s="390"/>
      <c r="AD29" s="390"/>
      <c r="AE29" s="391"/>
      <c r="AF29" s="391"/>
      <c r="AG29" s="392"/>
      <c r="AH29" s="13" t="str">
        <f>IF(AB29="","担当者氏名入力","")</f>
        <v/>
      </c>
    </row>
    <row r="30" spans="1:34" ht="18.95" customHeight="1" thickBot="1">
      <c r="A30" s="73"/>
      <c r="B30" s="421"/>
      <c r="C30" s="422"/>
      <c r="D30" s="393" t="s">
        <v>7</v>
      </c>
      <c r="E30" s="394"/>
      <c r="F30" s="525"/>
      <c r="G30" s="526"/>
      <c r="H30" s="397" t="s">
        <v>9</v>
      </c>
      <c r="I30" s="398"/>
      <c r="J30" s="527"/>
      <c r="K30" s="528"/>
      <c r="L30" s="528"/>
      <c r="M30" s="528"/>
      <c r="N30" s="528"/>
      <c r="O30" s="529"/>
      <c r="P30" s="127"/>
      <c r="Q30" s="127"/>
      <c r="R30" s="140" t="str">
        <f>IF(OR(F30="",J30=""),"連絡先入力","")</f>
        <v>連絡先入力</v>
      </c>
      <c r="S30" s="13"/>
      <c r="T30" s="421"/>
      <c r="U30" s="422"/>
      <c r="V30" s="393" t="s">
        <v>7</v>
      </c>
      <c r="W30" s="394"/>
      <c r="X30" s="395" t="s">
        <v>94</v>
      </c>
      <c r="Y30" s="396"/>
      <c r="Z30" s="397" t="s">
        <v>9</v>
      </c>
      <c r="AA30" s="398"/>
      <c r="AB30" s="399" t="s">
        <v>96</v>
      </c>
      <c r="AC30" s="399"/>
      <c r="AD30" s="399"/>
      <c r="AE30" s="400"/>
      <c r="AF30" s="400"/>
      <c r="AG30" s="401"/>
      <c r="AH30" s="13" t="str">
        <f>IF(OR(X30="",AB30=""),"連絡先入力","")</f>
        <v/>
      </c>
    </row>
    <row r="31" spans="1:34" s="299" customFormat="1" ht="19.5" customHeight="1">
      <c r="B31" s="503" t="s">
        <v>382</v>
      </c>
      <c r="C31" s="504"/>
      <c r="D31" s="351" t="s">
        <v>383</v>
      </c>
      <c r="E31" s="352"/>
      <c r="F31" s="507"/>
      <c r="G31" s="508"/>
      <c r="H31" s="419" t="s">
        <v>384</v>
      </c>
      <c r="I31" s="420"/>
      <c r="J31" s="547"/>
      <c r="K31" s="547"/>
      <c r="L31" s="547"/>
      <c r="M31" s="548"/>
      <c r="N31" s="548"/>
      <c r="O31" s="549"/>
      <c r="R31" s="300" t="str">
        <f>IF(J31="","担当者氏名入力","")</f>
        <v>担当者氏名入力</v>
      </c>
      <c r="T31" s="503" t="s">
        <v>382</v>
      </c>
      <c r="U31" s="504"/>
      <c r="V31" s="351" t="s">
        <v>383</v>
      </c>
      <c r="W31" s="352"/>
      <c r="X31" s="550" t="s">
        <v>385</v>
      </c>
      <c r="Y31" s="551"/>
      <c r="Z31" s="419" t="s">
        <v>384</v>
      </c>
      <c r="AA31" s="420"/>
      <c r="AB31" s="552" t="s">
        <v>386</v>
      </c>
      <c r="AC31" s="552"/>
      <c r="AD31" s="552"/>
      <c r="AE31" s="553"/>
      <c r="AF31" s="553"/>
      <c r="AG31" s="554"/>
    </row>
    <row r="32" spans="1:34" s="299" customFormat="1" ht="21" customHeight="1" thickBot="1">
      <c r="B32" s="505"/>
      <c r="C32" s="506"/>
      <c r="D32" s="393" t="s">
        <v>387</v>
      </c>
      <c r="E32" s="394"/>
      <c r="F32" s="555"/>
      <c r="G32" s="556"/>
      <c r="H32" s="557" t="s">
        <v>388</v>
      </c>
      <c r="I32" s="558"/>
      <c r="J32" s="559"/>
      <c r="K32" s="559"/>
      <c r="L32" s="559"/>
      <c r="M32" s="560"/>
      <c r="N32" s="560"/>
      <c r="O32" s="561"/>
      <c r="R32" s="300" t="str">
        <f>IF(OR(F32="",J32=""),"連絡先入力","")</f>
        <v>連絡先入力</v>
      </c>
      <c r="T32" s="505"/>
      <c r="U32" s="506"/>
      <c r="V32" s="393" t="s">
        <v>387</v>
      </c>
      <c r="W32" s="394"/>
      <c r="X32" s="562" t="s">
        <v>389</v>
      </c>
      <c r="Y32" s="563"/>
      <c r="Z32" s="557" t="s">
        <v>388</v>
      </c>
      <c r="AA32" s="558"/>
      <c r="AB32" s="564" t="s">
        <v>390</v>
      </c>
      <c r="AC32" s="564"/>
      <c r="AD32" s="564"/>
      <c r="AE32" s="565"/>
      <c r="AF32" s="565"/>
      <c r="AG32" s="566"/>
    </row>
    <row r="33" spans="1:34" ht="18.95" customHeight="1" thickBot="1">
      <c r="A33" s="73"/>
      <c r="B33" s="388" t="s">
        <v>3</v>
      </c>
      <c r="C33" s="389"/>
      <c r="D33" s="500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2"/>
      <c r="P33" s="127"/>
      <c r="Q33" s="127"/>
      <c r="R33" s="142" t="str">
        <f>IF(D33="","事業内容入力","")</f>
        <v>事業内容入力</v>
      </c>
      <c r="S33" s="17"/>
      <c r="T33" s="388" t="s">
        <v>3</v>
      </c>
      <c r="U33" s="389"/>
      <c r="V33" s="436" t="s">
        <v>97</v>
      </c>
      <c r="W33" s="437"/>
      <c r="X33" s="437"/>
      <c r="Y33" s="437"/>
      <c r="Z33" s="437"/>
      <c r="AA33" s="437"/>
      <c r="AB33" s="437"/>
      <c r="AC33" s="437"/>
      <c r="AD33" s="437"/>
      <c r="AE33" s="437"/>
      <c r="AF33" s="437"/>
      <c r="AG33" s="438"/>
      <c r="AH33" s="17" t="str">
        <f>IF(V33="","事業内容入力","")</f>
        <v/>
      </c>
    </row>
    <row r="34" spans="1:34" ht="18" thickBot="1">
      <c r="A34" s="73"/>
      <c r="B34" s="402" t="s">
        <v>160</v>
      </c>
      <c r="C34" s="403"/>
      <c r="D34" s="494"/>
      <c r="E34" s="495"/>
      <c r="F34" s="495"/>
      <c r="G34" s="495"/>
      <c r="H34" s="495"/>
      <c r="I34" s="495"/>
      <c r="J34" s="495"/>
      <c r="K34" s="406" t="s">
        <v>161</v>
      </c>
      <c r="L34" s="406"/>
      <c r="M34" s="406"/>
      <c r="N34" s="406"/>
      <c r="O34" s="407"/>
      <c r="P34" s="127"/>
      <c r="Q34" s="127"/>
      <c r="R34" s="142"/>
      <c r="S34" s="17"/>
      <c r="T34" s="402" t="s">
        <v>160</v>
      </c>
      <c r="U34" s="403"/>
      <c r="V34" s="404" t="s">
        <v>182</v>
      </c>
      <c r="W34" s="405"/>
      <c r="X34" s="405"/>
      <c r="Y34" s="405"/>
      <c r="Z34" s="405"/>
      <c r="AA34" s="405"/>
      <c r="AB34" s="405"/>
      <c r="AC34" s="406" t="s">
        <v>161</v>
      </c>
      <c r="AD34" s="406"/>
      <c r="AE34" s="406"/>
      <c r="AF34" s="406"/>
      <c r="AG34" s="407"/>
      <c r="AH34" s="17"/>
    </row>
    <row r="35" spans="1:34" ht="18.5" customHeight="1">
      <c r="A35" s="73"/>
      <c r="B35" s="339" t="s">
        <v>41</v>
      </c>
      <c r="C35" s="340"/>
      <c r="D35" s="62" t="s">
        <v>11</v>
      </c>
      <c r="E35" s="416" t="s">
        <v>43</v>
      </c>
      <c r="F35" s="417"/>
      <c r="G35" s="417"/>
      <c r="H35" s="417"/>
      <c r="I35" s="417"/>
      <c r="J35" s="417"/>
      <c r="K35" s="417"/>
      <c r="L35" s="417"/>
      <c r="M35" s="417"/>
      <c r="N35" s="417"/>
      <c r="O35" s="418"/>
      <c r="P35" s="127"/>
      <c r="Q35" s="127"/>
      <c r="R35" s="142" t="str">
        <f>IF(OR(E35="",E35="－"),"業種選択","")</f>
        <v>業種選択</v>
      </c>
      <c r="S35" s="17"/>
      <c r="T35" s="339" t="s">
        <v>41</v>
      </c>
      <c r="U35" s="340"/>
      <c r="V35" s="62" t="s">
        <v>11</v>
      </c>
      <c r="W35" s="439" t="s">
        <v>98</v>
      </c>
      <c r="X35" s="440"/>
      <c r="Y35" s="440"/>
      <c r="Z35" s="440"/>
      <c r="AA35" s="440"/>
      <c r="AB35" s="440"/>
      <c r="AC35" s="440"/>
      <c r="AD35" s="440"/>
      <c r="AE35" s="440"/>
      <c r="AF35" s="440"/>
      <c r="AG35" s="441"/>
      <c r="AH35" s="17" t="str">
        <f>IF(OR(W35="",W35="－"),"業種選択","")</f>
        <v/>
      </c>
    </row>
    <row r="36" spans="1:34">
      <c r="A36" s="73"/>
      <c r="B36" s="412"/>
      <c r="C36" s="413"/>
      <c r="D36" s="63" t="s">
        <v>42</v>
      </c>
      <c r="E36" s="442" t="s">
        <v>43</v>
      </c>
      <c r="F36" s="443"/>
      <c r="G36" s="443"/>
      <c r="H36" s="443"/>
      <c r="I36" s="443"/>
      <c r="J36" s="443"/>
      <c r="K36" s="443"/>
      <c r="L36" s="443"/>
      <c r="M36" s="443"/>
      <c r="N36" s="443"/>
      <c r="O36" s="444"/>
      <c r="P36" s="127"/>
      <c r="Q36" s="127"/>
      <c r="R36" s="142"/>
      <c r="S36" s="17"/>
      <c r="T36" s="412"/>
      <c r="U36" s="413"/>
      <c r="V36" s="63" t="s">
        <v>42</v>
      </c>
      <c r="W36" s="442" t="s">
        <v>43</v>
      </c>
      <c r="X36" s="443"/>
      <c r="Y36" s="443"/>
      <c r="Z36" s="443"/>
      <c r="AA36" s="443"/>
      <c r="AB36" s="443"/>
      <c r="AC36" s="443"/>
      <c r="AD36" s="443"/>
      <c r="AE36" s="443"/>
      <c r="AF36" s="443"/>
      <c r="AG36" s="444"/>
      <c r="AH36" s="17"/>
    </row>
    <row r="37" spans="1:34" ht="18" thickBot="1">
      <c r="A37" s="73"/>
      <c r="B37" s="421"/>
      <c r="C37" s="422"/>
      <c r="D37" s="64" t="s">
        <v>44</v>
      </c>
      <c r="E37" s="445" t="s">
        <v>43</v>
      </c>
      <c r="F37" s="435"/>
      <c r="G37" s="435"/>
      <c r="H37" s="435"/>
      <c r="I37" s="435"/>
      <c r="J37" s="435"/>
      <c r="K37" s="435"/>
      <c r="L37" s="435"/>
      <c r="M37" s="435"/>
      <c r="N37" s="435"/>
      <c r="O37" s="446"/>
      <c r="P37" s="127"/>
      <c r="Q37" s="127"/>
      <c r="R37" s="142"/>
      <c r="S37" s="17"/>
      <c r="T37" s="421"/>
      <c r="U37" s="422"/>
      <c r="V37" s="64" t="s">
        <v>44</v>
      </c>
      <c r="W37" s="445" t="s">
        <v>43</v>
      </c>
      <c r="X37" s="435"/>
      <c r="Y37" s="435"/>
      <c r="Z37" s="435"/>
      <c r="AA37" s="435"/>
      <c r="AB37" s="435"/>
      <c r="AC37" s="435"/>
      <c r="AD37" s="435"/>
      <c r="AE37" s="435"/>
      <c r="AF37" s="435"/>
      <c r="AG37" s="446"/>
      <c r="AH37" s="17"/>
    </row>
    <row r="38" spans="1:34" s="4" customFormat="1" ht="31.8" customHeight="1" thickBot="1">
      <c r="A38" s="73"/>
      <c r="B38" s="382" t="s">
        <v>124</v>
      </c>
      <c r="C38" s="383"/>
      <c r="D38" s="475"/>
      <c r="E38" s="476"/>
      <c r="F38" s="476"/>
      <c r="G38" s="476"/>
      <c r="H38" s="386" t="s">
        <v>125</v>
      </c>
      <c r="I38" s="386"/>
      <c r="J38" s="386"/>
      <c r="K38" s="386"/>
      <c r="L38" s="386"/>
      <c r="M38" s="386"/>
      <c r="N38" s="386"/>
      <c r="O38" s="387"/>
      <c r="P38" s="127"/>
      <c r="Q38" s="127"/>
      <c r="R38" s="140" t="str">
        <f>IF(D38="","従業員数入力","")</f>
        <v>従業員数入力</v>
      </c>
      <c r="S38" s="13"/>
      <c r="T38" s="382" t="s">
        <v>124</v>
      </c>
      <c r="U38" s="383"/>
      <c r="V38" s="384" t="s">
        <v>151</v>
      </c>
      <c r="W38" s="385"/>
      <c r="X38" s="385"/>
      <c r="Y38" s="385"/>
      <c r="Z38" s="386" t="s">
        <v>125</v>
      </c>
      <c r="AA38" s="386"/>
      <c r="AB38" s="386"/>
      <c r="AC38" s="386"/>
      <c r="AD38" s="386"/>
      <c r="AE38" s="386"/>
      <c r="AF38" s="386"/>
      <c r="AG38" s="387"/>
      <c r="AH38" s="13" t="str">
        <f>IF(V38="","従業員数入力","")</f>
        <v/>
      </c>
    </row>
    <row r="39" spans="1:34" s="4" customFormat="1" ht="29.25" customHeight="1" thickBot="1">
      <c r="A39" s="73"/>
      <c r="B39" s="388" t="s">
        <v>126</v>
      </c>
      <c r="C39" s="389"/>
      <c r="D39" s="477"/>
      <c r="E39" s="478"/>
      <c r="F39" s="478"/>
      <c r="G39" s="478"/>
      <c r="H39" s="386" t="s">
        <v>125</v>
      </c>
      <c r="I39" s="386"/>
      <c r="J39" s="386"/>
      <c r="K39" s="386"/>
      <c r="L39" s="386"/>
      <c r="M39" s="386"/>
      <c r="N39" s="386"/>
      <c r="O39" s="387"/>
      <c r="P39" s="127"/>
      <c r="Q39" s="127"/>
      <c r="R39" s="142" t="str">
        <f>IF(H9&lt;&gt;"", IF(D39&lt;&gt;"", "", "金額入力"), "")</f>
        <v/>
      </c>
      <c r="S39" s="17"/>
      <c r="T39" s="388" t="s">
        <v>126</v>
      </c>
      <c r="U39" s="389"/>
      <c r="V39" s="409" t="s">
        <v>144</v>
      </c>
      <c r="W39" s="410"/>
      <c r="X39" s="410"/>
      <c r="Y39" s="410"/>
      <c r="Z39" s="386" t="s">
        <v>125</v>
      </c>
      <c r="AA39" s="386"/>
      <c r="AB39" s="386"/>
      <c r="AC39" s="386"/>
      <c r="AD39" s="386"/>
      <c r="AE39" s="386"/>
      <c r="AF39" s="386"/>
      <c r="AG39" s="387"/>
      <c r="AH39" s="17" t="str">
        <f>IF(V39="","金額入力","")</f>
        <v/>
      </c>
    </row>
    <row r="40" spans="1:34" ht="18.5" customHeight="1">
      <c r="A40" s="73"/>
      <c r="B40" s="341" t="s">
        <v>129</v>
      </c>
      <c r="C40" s="411"/>
      <c r="D40" s="104"/>
      <c r="E40" s="434" t="s">
        <v>45</v>
      </c>
      <c r="F40" s="434"/>
      <c r="G40" s="85"/>
      <c r="H40" s="414" t="s">
        <v>46</v>
      </c>
      <c r="I40" s="414"/>
      <c r="J40" s="18"/>
      <c r="K40" s="19" t="s">
        <v>47</v>
      </c>
      <c r="L40" s="18"/>
      <c r="M40" s="20" t="s">
        <v>48</v>
      </c>
      <c r="N40" s="21" t="s">
        <v>49</v>
      </c>
      <c r="O40" s="22"/>
      <c r="P40" s="127"/>
      <c r="Q40" s="127"/>
      <c r="R40" s="142" t="str">
        <f>_xlfn.IFS(D40="","要選択",AND(D40="○",J40=""),"取得年月入力",AND(D40="○",ISNUMBER(J40),ISNUMBER(L40)),"",AND(D40="○",ISNUMBER(J40),L40=""),"取得月入力",D40="－","")</f>
        <v>要選択</v>
      </c>
      <c r="S40" s="17"/>
      <c r="T40" s="341" t="s">
        <v>129</v>
      </c>
      <c r="U40" s="411"/>
      <c r="V40" s="55" t="s">
        <v>79</v>
      </c>
      <c r="W40" s="434" t="s">
        <v>45</v>
      </c>
      <c r="X40" s="434"/>
      <c r="Y40" s="85"/>
      <c r="Z40" s="414" t="s">
        <v>46</v>
      </c>
      <c r="AA40" s="414"/>
      <c r="AB40" s="57">
        <v>2022</v>
      </c>
      <c r="AC40" s="19" t="s">
        <v>47</v>
      </c>
      <c r="AD40" s="57">
        <v>4</v>
      </c>
      <c r="AE40" s="20" t="s">
        <v>48</v>
      </c>
      <c r="AF40" s="21" t="s">
        <v>49</v>
      </c>
      <c r="AG40" s="22"/>
      <c r="AH40" s="17" t="str">
        <f>_xlfn.IFS(V40="","要選択",AND(V40="○",AB40=""),"取得年月入力",AND(V40="○",ISNUMBER(AB40),ISNUMBER(AD40)),"",AND(V40="○",ISNUMBER(AB40),AD40=""),"取得月入力",V40="－","")</f>
        <v/>
      </c>
    </row>
    <row r="41" spans="1:34" ht="18.5" customHeight="1">
      <c r="A41" s="73"/>
      <c r="B41" s="412"/>
      <c r="C41" s="413"/>
      <c r="D41" s="105"/>
      <c r="E41" s="408" t="s">
        <v>50</v>
      </c>
      <c r="F41" s="408"/>
      <c r="G41" s="408"/>
      <c r="H41" s="357" t="s">
        <v>46</v>
      </c>
      <c r="I41" s="357"/>
      <c r="J41" s="23"/>
      <c r="K41" s="24" t="s">
        <v>47</v>
      </c>
      <c r="L41" s="23"/>
      <c r="M41" s="25" t="s">
        <v>48</v>
      </c>
      <c r="N41" s="26" t="s">
        <v>49</v>
      </c>
      <c r="O41" s="27"/>
      <c r="P41" s="127"/>
      <c r="Q41" s="127"/>
      <c r="R41" s="142" t="str">
        <f>_xlfn.IFS(D41="","要選択",AND(D41="○",J41=""),"取得年月入力",AND(D41="○",ISNUMBER(J41),ISNUMBER(L41)),"",AND(D41="○",ISNUMBER(J41),L41=""),"取得月入力",D41="－","")</f>
        <v>要選択</v>
      </c>
      <c r="S41" s="17"/>
      <c r="T41" s="412"/>
      <c r="U41" s="413"/>
      <c r="V41" s="56" t="s">
        <v>43</v>
      </c>
      <c r="W41" s="408" t="s">
        <v>50</v>
      </c>
      <c r="X41" s="408"/>
      <c r="Y41" s="408"/>
      <c r="Z41" s="357" t="s">
        <v>46</v>
      </c>
      <c r="AA41" s="357"/>
      <c r="AB41" s="58"/>
      <c r="AC41" s="24" t="s">
        <v>47</v>
      </c>
      <c r="AD41" s="58"/>
      <c r="AE41" s="25" t="s">
        <v>48</v>
      </c>
      <c r="AF41" s="26" t="s">
        <v>49</v>
      </c>
      <c r="AG41" s="27"/>
      <c r="AH41" s="17"/>
    </row>
    <row r="42" spans="1:34" ht="18.5" customHeight="1">
      <c r="A42" s="73"/>
      <c r="B42" s="412"/>
      <c r="C42" s="413"/>
      <c r="D42" s="105"/>
      <c r="E42" s="408" t="s">
        <v>130</v>
      </c>
      <c r="F42" s="408"/>
      <c r="G42" s="408"/>
      <c r="H42" s="357" t="s">
        <v>46</v>
      </c>
      <c r="I42" s="357"/>
      <c r="J42" s="23"/>
      <c r="K42" s="24" t="s">
        <v>47</v>
      </c>
      <c r="L42" s="23"/>
      <c r="M42" s="25" t="s">
        <v>131</v>
      </c>
      <c r="N42" s="26" t="s">
        <v>49</v>
      </c>
      <c r="O42" s="86"/>
      <c r="P42" s="127"/>
      <c r="Q42" s="127"/>
      <c r="R42" s="142" t="str">
        <f>_xlfn.IFS(D42="","要選択",AND(D42="○",J42=""),"取得年月入力",AND(D42="○",ISNUMBER(J42),ISNUMBER(L42)),"",AND(D42="○",ISNUMBER(J42),L42=""),"取得月入力",D42="－","")</f>
        <v>要選択</v>
      </c>
      <c r="S42" s="17"/>
      <c r="T42" s="412"/>
      <c r="U42" s="413"/>
      <c r="V42" s="56" t="s">
        <v>79</v>
      </c>
      <c r="W42" s="408" t="s">
        <v>180</v>
      </c>
      <c r="X42" s="408"/>
      <c r="Y42" s="408"/>
      <c r="Z42" s="357" t="s">
        <v>46</v>
      </c>
      <c r="AA42" s="357"/>
      <c r="AB42" s="58">
        <v>2024</v>
      </c>
      <c r="AC42" s="24" t="s">
        <v>47</v>
      </c>
      <c r="AD42" s="58">
        <v>10</v>
      </c>
      <c r="AE42" s="25" t="s">
        <v>131</v>
      </c>
      <c r="AF42" s="26" t="s">
        <v>49</v>
      </c>
      <c r="AG42" s="86"/>
      <c r="AH42" s="17"/>
    </row>
    <row r="43" spans="1:34" ht="18.5" customHeight="1" thickBot="1">
      <c r="A43" s="73"/>
      <c r="B43" s="412"/>
      <c r="C43" s="413"/>
      <c r="D43" s="106"/>
      <c r="E43" s="87" t="s">
        <v>132</v>
      </c>
      <c r="F43" s="435"/>
      <c r="G43" s="435"/>
      <c r="H43" s="415" t="s">
        <v>46</v>
      </c>
      <c r="I43" s="415"/>
      <c r="J43" s="88"/>
      <c r="K43" s="89" t="s">
        <v>47</v>
      </c>
      <c r="L43" s="88"/>
      <c r="M43" s="90" t="s">
        <v>48</v>
      </c>
      <c r="N43" s="91" t="s">
        <v>49</v>
      </c>
      <c r="O43" s="92"/>
      <c r="P43" s="127"/>
      <c r="Q43" s="127"/>
      <c r="R43" s="142" t="str">
        <f>_xlfn.IFS(D43="","要選択",AND(D43="○",J43=""),"取得年月入力",AND(D43="○",ISNUMBER(J43),ISNUMBER(L43)),"",AND(D43="○",ISNUMBER(J43),L43=""),"取得月入力",D43="－","")</f>
        <v>要選択</v>
      </c>
      <c r="S43" s="17"/>
      <c r="T43" s="412"/>
      <c r="U43" s="413"/>
      <c r="V43" s="135" t="s">
        <v>43</v>
      </c>
      <c r="W43" s="87" t="s">
        <v>132</v>
      </c>
      <c r="X43" s="435"/>
      <c r="Y43" s="435"/>
      <c r="Z43" s="415" t="s">
        <v>46</v>
      </c>
      <c r="AA43" s="415"/>
      <c r="AB43" s="136"/>
      <c r="AC43" s="89" t="s">
        <v>47</v>
      </c>
      <c r="AD43" s="136"/>
      <c r="AE43" s="90" t="s">
        <v>48</v>
      </c>
      <c r="AF43" s="91" t="s">
        <v>49</v>
      </c>
      <c r="AG43" s="92"/>
      <c r="AH43" s="17" t="str">
        <f>_xlfn.IFS(V43="","要選択",AND(V43="○",AB43=""),"取得年月入力",AND(V43="○",ISNUMBER(AB43),ISNUMBER(AD43)),"",AND(V43="○",ISNUMBER(AB43),AD43=""),"取得月入力",V43="－","")</f>
        <v/>
      </c>
    </row>
    <row r="44" spans="1:34" ht="10.35" customHeight="1">
      <c r="A44" s="73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127"/>
      <c r="Q44" s="127"/>
      <c r="R44" s="14"/>
      <c r="S44" s="14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14"/>
    </row>
    <row r="45" spans="1:34" s="4" customFormat="1" ht="18.95" customHeight="1">
      <c r="A45" s="73"/>
      <c r="B45" s="116" t="s">
        <v>378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27"/>
      <c r="Q45" s="127"/>
      <c r="R45" s="14"/>
      <c r="S45" s="14"/>
      <c r="T45" s="116" t="s">
        <v>381</v>
      </c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03"/>
    </row>
    <row r="46" spans="1:34" s="4" customFormat="1" ht="18.95" customHeight="1" thickBot="1">
      <c r="A46" s="73"/>
      <c r="B46" s="118" t="s">
        <v>162</v>
      </c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27"/>
      <c r="Q46" s="127"/>
      <c r="R46" s="14"/>
      <c r="S46" s="14"/>
      <c r="T46" s="118" t="s">
        <v>162</v>
      </c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03"/>
    </row>
    <row r="47" spans="1:34" s="4" customFormat="1" ht="36" customHeight="1">
      <c r="A47" s="73"/>
      <c r="B47" s="119"/>
      <c r="C47" s="120"/>
      <c r="D47" s="326" t="s">
        <v>170</v>
      </c>
      <c r="E47" s="327"/>
      <c r="F47" s="327"/>
      <c r="G47" s="328"/>
      <c r="H47" s="326" t="s">
        <v>253</v>
      </c>
      <c r="I47" s="327"/>
      <c r="J47" s="327"/>
      <c r="K47" s="327"/>
      <c r="L47" s="327"/>
      <c r="M47" s="327"/>
      <c r="N47" s="327"/>
      <c r="O47" s="328"/>
      <c r="P47" s="127"/>
      <c r="Q47" s="127"/>
      <c r="S47" s="14"/>
      <c r="T47" s="119"/>
      <c r="U47" s="120"/>
      <c r="V47" s="326" t="s">
        <v>170</v>
      </c>
      <c r="W47" s="327"/>
      <c r="X47" s="327"/>
      <c r="Y47" s="328"/>
      <c r="Z47" s="326" t="s">
        <v>253</v>
      </c>
      <c r="AA47" s="327"/>
      <c r="AB47" s="327"/>
      <c r="AC47" s="327"/>
      <c r="AD47" s="327"/>
      <c r="AE47" s="327"/>
      <c r="AF47" s="327"/>
      <c r="AG47" s="328"/>
      <c r="AH47" s="103"/>
    </row>
    <row r="48" spans="1:34" s="4" customFormat="1" ht="20.2" customHeight="1">
      <c r="A48" s="73"/>
      <c r="B48" s="329" t="s">
        <v>163</v>
      </c>
      <c r="C48" s="330"/>
      <c r="D48" s="107" t="s">
        <v>164</v>
      </c>
      <c r="E48" s="335" t="s">
        <v>165</v>
      </c>
      <c r="F48" s="335"/>
      <c r="G48" s="335"/>
      <c r="H48" s="107" t="s">
        <v>164</v>
      </c>
      <c r="I48" s="335" t="s">
        <v>254</v>
      </c>
      <c r="J48" s="335"/>
      <c r="K48" s="335"/>
      <c r="L48" s="335"/>
      <c r="M48" s="335"/>
      <c r="N48" s="335"/>
      <c r="O48" s="336"/>
      <c r="P48" s="127"/>
      <c r="Q48" s="127"/>
      <c r="R48" s="137" t="str">
        <f>IF(OR(D48="",H48=""),"チェック入力","")</f>
        <v/>
      </c>
      <c r="S48" s="14"/>
      <c r="T48" s="329" t="s">
        <v>163</v>
      </c>
      <c r="U48" s="330"/>
      <c r="V48" s="107" t="s">
        <v>164</v>
      </c>
      <c r="W48" s="335" t="s">
        <v>165</v>
      </c>
      <c r="X48" s="335"/>
      <c r="Y48" s="335"/>
      <c r="Z48" s="107" t="s">
        <v>164</v>
      </c>
      <c r="AA48" s="335" t="s">
        <v>254</v>
      </c>
      <c r="AB48" s="335"/>
      <c r="AC48" s="335"/>
      <c r="AD48" s="335"/>
      <c r="AE48" s="335"/>
      <c r="AF48" s="335"/>
      <c r="AG48" s="336"/>
      <c r="AH48" s="103"/>
    </row>
    <row r="49" spans="1:34" s="4" customFormat="1" ht="18.95" customHeight="1">
      <c r="A49" s="73"/>
      <c r="B49" s="331"/>
      <c r="C49" s="332"/>
      <c r="D49" s="108" t="s">
        <v>164</v>
      </c>
      <c r="E49" s="323" t="s">
        <v>262</v>
      </c>
      <c r="F49" s="323"/>
      <c r="G49" s="324"/>
      <c r="H49" s="108" t="s">
        <v>164</v>
      </c>
      <c r="I49" s="325" t="s">
        <v>174</v>
      </c>
      <c r="J49" s="323"/>
      <c r="K49" s="323"/>
      <c r="L49" s="323"/>
      <c r="M49" s="323"/>
      <c r="N49" s="323"/>
      <c r="O49" s="324"/>
      <c r="P49" s="127"/>
      <c r="Q49" s="127"/>
      <c r="R49" s="137" t="str">
        <f>IF(OR(D49="",H49=""),"チェック入力","")</f>
        <v/>
      </c>
      <c r="S49" s="14"/>
      <c r="T49" s="331"/>
      <c r="U49" s="332"/>
      <c r="V49" s="108" t="s">
        <v>164</v>
      </c>
      <c r="W49" s="323" t="s">
        <v>262</v>
      </c>
      <c r="X49" s="323"/>
      <c r="Y49" s="324"/>
      <c r="Z49" s="108" t="s">
        <v>164</v>
      </c>
      <c r="AA49" s="325" t="s">
        <v>174</v>
      </c>
      <c r="AB49" s="323"/>
      <c r="AC49" s="323"/>
      <c r="AD49" s="323"/>
      <c r="AE49" s="323"/>
      <c r="AF49" s="323"/>
      <c r="AG49" s="324"/>
      <c r="AH49" s="103"/>
    </row>
    <row r="50" spans="1:34" s="4" customFormat="1" ht="20.65" customHeight="1">
      <c r="A50" s="73"/>
      <c r="B50" s="331"/>
      <c r="C50" s="332"/>
      <c r="D50" s="108"/>
      <c r="E50" s="323" t="s">
        <v>166</v>
      </c>
      <c r="F50" s="323"/>
      <c r="G50" s="324"/>
      <c r="H50" s="108"/>
      <c r="I50" s="325" t="s">
        <v>175</v>
      </c>
      <c r="J50" s="323"/>
      <c r="K50" s="323"/>
      <c r="L50" s="323"/>
      <c r="M50" s="323"/>
      <c r="N50" s="323"/>
      <c r="O50" s="324"/>
      <c r="P50" s="127"/>
      <c r="Q50" s="127"/>
      <c r="R50" s="137" t="str">
        <f>IF(D50="","チェック入力","")</f>
        <v>チェック入力</v>
      </c>
      <c r="S50" s="14"/>
      <c r="T50" s="331"/>
      <c r="U50" s="332"/>
      <c r="V50" s="108" t="s">
        <v>164</v>
      </c>
      <c r="W50" s="323" t="s">
        <v>166</v>
      </c>
      <c r="X50" s="323"/>
      <c r="Y50" s="324"/>
      <c r="Z50" s="108" t="s">
        <v>164</v>
      </c>
      <c r="AA50" s="325" t="s">
        <v>175</v>
      </c>
      <c r="AB50" s="323"/>
      <c r="AC50" s="323"/>
      <c r="AD50" s="323"/>
      <c r="AE50" s="323"/>
      <c r="AF50" s="323"/>
      <c r="AG50" s="324"/>
      <c r="AH50" s="103"/>
    </row>
    <row r="51" spans="1:34" s="4" customFormat="1" ht="18.95" customHeight="1">
      <c r="A51" s="73"/>
      <c r="B51" s="331"/>
      <c r="C51" s="332"/>
      <c r="D51" s="108" t="s">
        <v>164</v>
      </c>
      <c r="E51" s="323" t="s">
        <v>167</v>
      </c>
      <c r="F51" s="323"/>
      <c r="G51" s="324"/>
      <c r="H51" s="110"/>
      <c r="I51" s="111"/>
      <c r="J51" s="111"/>
      <c r="K51" s="111"/>
      <c r="L51" s="111"/>
      <c r="M51" s="111"/>
      <c r="N51" s="111"/>
      <c r="O51" s="112"/>
      <c r="P51" s="127"/>
      <c r="Q51" s="127"/>
      <c r="R51" s="137" t="str">
        <f>IF(D51="","チェック入力","")</f>
        <v/>
      </c>
      <c r="S51" s="14"/>
      <c r="T51" s="331"/>
      <c r="U51" s="332"/>
      <c r="V51" s="108" t="s">
        <v>164</v>
      </c>
      <c r="W51" s="323" t="s">
        <v>167</v>
      </c>
      <c r="X51" s="323"/>
      <c r="Y51" s="324"/>
      <c r="Z51" s="110"/>
      <c r="AA51" s="111"/>
      <c r="AB51" s="111"/>
      <c r="AC51" s="111"/>
      <c r="AD51" s="111"/>
      <c r="AE51" s="111"/>
      <c r="AF51" s="111"/>
      <c r="AG51" s="112"/>
      <c r="AH51" s="103"/>
    </row>
    <row r="52" spans="1:34" s="4" customFormat="1" ht="18.95" customHeight="1" thickBot="1">
      <c r="A52" s="73"/>
      <c r="B52" s="333"/>
      <c r="C52" s="334"/>
      <c r="D52" s="109"/>
      <c r="E52" s="337" t="s">
        <v>168</v>
      </c>
      <c r="F52" s="337"/>
      <c r="G52" s="338"/>
      <c r="H52" s="113"/>
      <c r="I52" s="114"/>
      <c r="J52" s="114"/>
      <c r="K52" s="114"/>
      <c r="L52" s="114"/>
      <c r="M52" s="114"/>
      <c r="N52" s="114"/>
      <c r="O52" s="115"/>
      <c r="P52" s="127"/>
      <c r="Q52" s="127"/>
      <c r="R52" s="137" t="str">
        <f>IF(D52="","チェック入力","")</f>
        <v>チェック入力</v>
      </c>
      <c r="S52" s="14"/>
      <c r="T52" s="333"/>
      <c r="U52" s="334"/>
      <c r="V52" s="109" t="s">
        <v>164</v>
      </c>
      <c r="W52" s="337" t="s">
        <v>129</v>
      </c>
      <c r="X52" s="337"/>
      <c r="Y52" s="338"/>
      <c r="Z52" s="113"/>
      <c r="AA52" s="114"/>
      <c r="AB52" s="114"/>
      <c r="AC52" s="114"/>
      <c r="AD52" s="114"/>
      <c r="AE52" s="114"/>
      <c r="AF52" s="114"/>
      <c r="AG52" s="115"/>
      <c r="AH52" s="103"/>
    </row>
    <row r="53" spans="1:34" ht="40.35" customHeight="1" thickBot="1">
      <c r="A53" s="84"/>
      <c r="B53" s="307" t="s">
        <v>379</v>
      </c>
      <c r="C53" s="307"/>
      <c r="D53" s="307"/>
      <c r="E53" s="307"/>
      <c r="F53" s="307"/>
      <c r="G53" s="307"/>
      <c r="H53" s="307"/>
      <c r="I53" s="307"/>
      <c r="J53" s="307"/>
      <c r="K53" s="307"/>
      <c r="L53" s="307"/>
      <c r="M53" s="307"/>
      <c r="N53" s="307"/>
      <c r="O53" s="307"/>
      <c r="P53" s="127"/>
      <c r="Q53" s="127"/>
      <c r="R53" s="28"/>
      <c r="S53" s="28"/>
      <c r="T53" s="307" t="s">
        <v>379</v>
      </c>
      <c r="U53" s="307"/>
      <c r="V53" s="307"/>
      <c r="W53" s="307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28"/>
    </row>
    <row r="54" spans="1:34" ht="18.95" customHeight="1" thickTop="1">
      <c r="A54" s="84"/>
      <c r="B54" s="308" t="s">
        <v>76</v>
      </c>
      <c r="C54" s="309"/>
      <c r="D54" s="479"/>
      <c r="E54" s="480"/>
      <c r="F54" s="480"/>
      <c r="G54" s="481"/>
      <c r="H54" s="304" t="s">
        <v>75</v>
      </c>
      <c r="I54" s="304"/>
      <c r="J54" s="44"/>
      <c r="K54" s="45" t="s">
        <v>47</v>
      </c>
      <c r="L54" s="46"/>
      <c r="M54" s="45" t="s">
        <v>48</v>
      </c>
      <c r="N54" s="46"/>
      <c r="O54" s="47" t="s">
        <v>78</v>
      </c>
      <c r="P54" s="127"/>
      <c r="Q54" s="127"/>
      <c r="R54" s="29"/>
      <c r="S54" s="29"/>
      <c r="T54" s="308" t="s">
        <v>76</v>
      </c>
      <c r="U54" s="309"/>
      <c r="V54" s="312">
        <v>1000</v>
      </c>
      <c r="W54" s="313"/>
      <c r="X54" s="313"/>
      <c r="Y54" s="314"/>
      <c r="Z54" s="304" t="s">
        <v>75</v>
      </c>
      <c r="AA54" s="304"/>
      <c r="AB54" s="196">
        <v>2024</v>
      </c>
      <c r="AC54" s="45" t="s">
        <v>47</v>
      </c>
      <c r="AD54" s="198">
        <v>4</v>
      </c>
      <c r="AE54" s="45" t="s">
        <v>48</v>
      </c>
      <c r="AF54" s="198">
        <v>1</v>
      </c>
      <c r="AG54" s="47" t="s">
        <v>78</v>
      </c>
      <c r="AH54" s="29"/>
    </row>
    <row r="55" spans="1:34">
      <c r="A55" s="84"/>
      <c r="B55" s="310"/>
      <c r="C55" s="311"/>
      <c r="D55" s="482"/>
      <c r="E55" s="483"/>
      <c r="F55" s="483"/>
      <c r="G55" s="484"/>
      <c r="H55" s="305"/>
      <c r="I55" s="305"/>
      <c r="J55" s="48"/>
      <c r="K55" s="50" t="s">
        <v>47</v>
      </c>
      <c r="L55" s="49"/>
      <c r="M55" s="50" t="s">
        <v>48</v>
      </c>
      <c r="N55" s="49"/>
      <c r="O55" s="51" t="s">
        <v>78</v>
      </c>
      <c r="P55" s="127"/>
      <c r="Q55" s="127"/>
      <c r="R55" s="29"/>
      <c r="S55" s="29"/>
      <c r="T55" s="310"/>
      <c r="U55" s="311"/>
      <c r="V55" s="315"/>
      <c r="W55" s="316"/>
      <c r="X55" s="316"/>
      <c r="Y55" s="317"/>
      <c r="Z55" s="305"/>
      <c r="AA55" s="305"/>
      <c r="AB55" s="197">
        <v>2025</v>
      </c>
      <c r="AC55" s="50" t="s">
        <v>47</v>
      </c>
      <c r="AD55" s="199">
        <v>3</v>
      </c>
      <c r="AE55" s="50" t="s">
        <v>48</v>
      </c>
      <c r="AF55" s="199">
        <v>31</v>
      </c>
      <c r="AG55" s="51" t="s">
        <v>78</v>
      </c>
      <c r="AH55" s="29"/>
    </row>
    <row r="56" spans="1:34" ht="38.65" customHeight="1" thickBot="1">
      <c r="A56" s="84"/>
      <c r="B56" s="318" t="s">
        <v>77</v>
      </c>
      <c r="C56" s="319"/>
      <c r="D56" s="301"/>
      <c r="E56" s="302"/>
      <c r="F56" s="302"/>
      <c r="G56" s="302"/>
      <c r="H56" s="302"/>
      <c r="I56" s="302"/>
      <c r="J56" s="302"/>
      <c r="K56" s="302"/>
      <c r="L56" s="302"/>
      <c r="M56" s="302"/>
      <c r="N56" s="302"/>
      <c r="O56" s="303"/>
      <c r="P56" s="127"/>
      <c r="Q56" s="127"/>
      <c r="R56" s="29"/>
      <c r="S56" s="29"/>
      <c r="T56" s="318" t="s">
        <v>77</v>
      </c>
      <c r="U56" s="319"/>
      <c r="V56" s="320" t="s">
        <v>252</v>
      </c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2"/>
      <c r="AH56" s="29"/>
    </row>
    <row r="57" spans="1:34" ht="18" thickTop="1">
      <c r="A57" s="84"/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127"/>
      <c r="Q57" s="127"/>
      <c r="R57" s="30"/>
      <c r="S57" s="30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29"/>
    </row>
    <row r="58" spans="1:34" ht="18.95" customHeight="1" thickBot="1">
      <c r="A58" s="73"/>
      <c r="B58" s="306" t="s">
        <v>380</v>
      </c>
      <c r="C58" s="306"/>
      <c r="D58" s="306"/>
      <c r="E58" s="306"/>
      <c r="F58" s="306"/>
      <c r="G58" s="306"/>
      <c r="H58" s="306"/>
      <c r="I58" s="306"/>
      <c r="J58" s="306"/>
      <c r="K58" s="306"/>
      <c r="L58" s="306"/>
      <c r="M58" s="306"/>
      <c r="N58" s="306"/>
      <c r="O58" s="306"/>
      <c r="P58" s="127"/>
      <c r="Q58" s="127"/>
      <c r="R58" s="14"/>
      <c r="S58" s="14"/>
      <c r="T58" s="306" t="s">
        <v>380</v>
      </c>
      <c r="U58" s="306"/>
      <c r="V58" s="306"/>
      <c r="W58" s="306"/>
      <c r="X58" s="306"/>
      <c r="Y58" s="306"/>
      <c r="Z58" s="306"/>
      <c r="AA58" s="306"/>
      <c r="AB58" s="306"/>
      <c r="AC58" s="306"/>
      <c r="AD58" s="306"/>
      <c r="AE58" s="306"/>
      <c r="AF58" s="306"/>
      <c r="AG58" s="306"/>
      <c r="AH58" s="29"/>
    </row>
    <row r="59" spans="1:34" ht="31.8" customHeight="1" thickTop="1">
      <c r="A59" s="73"/>
      <c r="B59" s="93"/>
      <c r="C59" s="536" t="s">
        <v>255</v>
      </c>
      <c r="D59" s="537"/>
      <c r="E59" s="530" t="s">
        <v>257</v>
      </c>
      <c r="F59" s="531"/>
      <c r="G59" s="531"/>
      <c r="H59" s="531"/>
      <c r="I59" s="531"/>
      <c r="J59" s="531"/>
      <c r="K59" s="531"/>
      <c r="L59" s="531"/>
      <c r="M59" s="531"/>
      <c r="N59" s="531"/>
      <c r="O59" s="532"/>
      <c r="P59" s="127"/>
      <c r="Q59" s="127"/>
      <c r="R59" s="137" t="str">
        <f>IF(NOT(B59="○"),"入力したら○","")</f>
        <v>入力したら○</v>
      </c>
      <c r="S59" s="14"/>
      <c r="T59" s="201" t="s">
        <v>79</v>
      </c>
      <c r="U59" s="536" t="s">
        <v>255</v>
      </c>
      <c r="V59" s="537"/>
      <c r="W59" s="531" t="s">
        <v>257</v>
      </c>
      <c r="X59" s="531"/>
      <c r="Y59" s="531"/>
      <c r="Z59" s="531"/>
      <c r="AA59" s="531"/>
      <c r="AB59" s="531"/>
      <c r="AC59" s="531"/>
      <c r="AD59" s="531"/>
      <c r="AE59" s="531"/>
      <c r="AF59" s="531"/>
      <c r="AG59" s="532"/>
      <c r="AH59" s="29"/>
    </row>
    <row r="60" spans="1:34" ht="31.8" customHeight="1">
      <c r="A60" s="73"/>
      <c r="B60" s="200" t="s">
        <v>43</v>
      </c>
      <c r="C60" s="538"/>
      <c r="D60" s="539"/>
      <c r="E60" s="533" t="s">
        <v>261</v>
      </c>
      <c r="F60" s="534"/>
      <c r="G60" s="534"/>
      <c r="H60" s="534"/>
      <c r="I60" s="534"/>
      <c r="J60" s="534"/>
      <c r="K60" s="534"/>
      <c r="L60" s="534"/>
      <c r="M60" s="534"/>
      <c r="N60" s="534"/>
      <c r="O60" s="535"/>
      <c r="P60" s="127"/>
      <c r="Q60" s="127"/>
      <c r="R60" s="137"/>
      <c r="S60" s="14"/>
      <c r="T60" s="202"/>
      <c r="U60" s="538"/>
      <c r="V60" s="539"/>
      <c r="W60" s="534" t="s">
        <v>261</v>
      </c>
      <c r="X60" s="534"/>
      <c r="Y60" s="534"/>
      <c r="Z60" s="534"/>
      <c r="AA60" s="534"/>
      <c r="AB60" s="534"/>
      <c r="AC60" s="534"/>
      <c r="AD60" s="534"/>
      <c r="AE60" s="534"/>
      <c r="AF60" s="534"/>
      <c r="AG60" s="535"/>
      <c r="AH60" s="29"/>
    </row>
    <row r="61" spans="1:34">
      <c r="A61" s="73"/>
      <c r="B61" s="203"/>
      <c r="C61" s="544" t="s">
        <v>256</v>
      </c>
      <c r="D61" s="545"/>
      <c r="E61" s="545"/>
      <c r="F61" s="545"/>
      <c r="G61" s="545"/>
      <c r="H61" s="545"/>
      <c r="I61" s="545"/>
      <c r="J61" s="545"/>
      <c r="K61" s="545"/>
      <c r="L61" s="545"/>
      <c r="M61" s="545"/>
      <c r="N61" s="545"/>
      <c r="O61" s="546"/>
      <c r="P61" s="127"/>
      <c r="Q61" s="127"/>
      <c r="R61" s="137" t="str">
        <f>IF(NOT(B61="○"),"入力したら○","")</f>
        <v>入力したら○</v>
      </c>
      <c r="S61" s="14"/>
      <c r="T61" s="204" t="s">
        <v>79</v>
      </c>
      <c r="U61" s="544" t="s">
        <v>256</v>
      </c>
      <c r="V61" s="545"/>
      <c r="W61" s="545"/>
      <c r="X61" s="545"/>
      <c r="Y61" s="545"/>
      <c r="Z61" s="545"/>
      <c r="AA61" s="545"/>
      <c r="AB61" s="545"/>
      <c r="AC61" s="545"/>
      <c r="AD61" s="545"/>
      <c r="AE61" s="545"/>
      <c r="AF61" s="545"/>
      <c r="AG61" s="546"/>
      <c r="AH61" s="29"/>
    </row>
    <row r="62" spans="1:34" ht="32.65" customHeight="1">
      <c r="A62" s="73"/>
      <c r="B62" s="203" t="s">
        <v>43</v>
      </c>
      <c r="C62" s="540" t="s">
        <v>260</v>
      </c>
      <c r="D62" s="541"/>
      <c r="E62" s="533" t="s">
        <v>258</v>
      </c>
      <c r="F62" s="534"/>
      <c r="G62" s="534"/>
      <c r="H62" s="534"/>
      <c r="I62" s="534"/>
      <c r="J62" s="534"/>
      <c r="K62" s="534"/>
      <c r="L62" s="534"/>
      <c r="M62" s="534"/>
      <c r="N62" s="534"/>
      <c r="O62" s="535"/>
      <c r="P62" s="127"/>
      <c r="Q62" s="127"/>
      <c r="R62" s="137"/>
      <c r="S62" s="14"/>
      <c r="T62" s="207"/>
      <c r="U62" s="540" t="s">
        <v>260</v>
      </c>
      <c r="V62" s="541"/>
      <c r="W62" s="534" t="s">
        <v>258</v>
      </c>
      <c r="X62" s="534"/>
      <c r="Y62" s="534"/>
      <c r="Z62" s="534"/>
      <c r="AA62" s="534"/>
      <c r="AB62" s="534"/>
      <c r="AC62" s="534"/>
      <c r="AD62" s="534"/>
      <c r="AE62" s="534"/>
      <c r="AF62" s="534"/>
      <c r="AG62" s="535"/>
      <c r="AH62" s="29"/>
    </row>
    <row r="63" spans="1:34" ht="32.65" customHeight="1" thickBot="1">
      <c r="A63" s="73"/>
      <c r="B63" s="31" t="s">
        <v>43</v>
      </c>
      <c r="C63" s="542"/>
      <c r="D63" s="543"/>
      <c r="E63" s="208" t="s">
        <v>259</v>
      </c>
      <c r="F63" s="205"/>
      <c r="G63" s="205"/>
      <c r="H63" s="205"/>
      <c r="I63" s="205"/>
      <c r="J63" s="205"/>
      <c r="K63" s="205"/>
      <c r="L63" s="205"/>
      <c r="M63" s="205"/>
      <c r="N63" s="205"/>
      <c r="O63" s="206"/>
      <c r="P63" s="127"/>
      <c r="Q63" s="127"/>
      <c r="R63" s="137"/>
      <c r="S63" s="14"/>
      <c r="T63" s="31"/>
      <c r="U63" s="542"/>
      <c r="V63" s="543"/>
      <c r="W63" s="205" t="s">
        <v>259</v>
      </c>
      <c r="X63" s="205"/>
      <c r="Y63" s="205"/>
      <c r="Z63" s="205"/>
      <c r="AA63" s="205"/>
      <c r="AB63" s="205"/>
      <c r="AC63" s="205"/>
      <c r="AD63" s="205"/>
      <c r="AE63" s="205"/>
      <c r="AF63" s="205"/>
      <c r="AG63" s="206"/>
      <c r="AH63" s="29"/>
    </row>
    <row r="64" spans="1:34" ht="18" thickTop="1">
      <c r="A64" s="73"/>
      <c r="B64" s="82"/>
      <c r="C64" s="83"/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127"/>
      <c r="Q64" s="127"/>
      <c r="R64" s="33"/>
      <c r="S64" s="33"/>
      <c r="T64" s="82"/>
      <c r="U64" s="83"/>
      <c r="V64" s="83"/>
      <c r="W64" s="83"/>
      <c r="X64" s="83"/>
      <c r="Y64" s="83"/>
      <c r="Z64" s="83"/>
      <c r="AA64" s="83"/>
      <c r="AB64" s="83"/>
      <c r="AC64" s="83"/>
      <c r="AD64" s="83"/>
      <c r="AE64" s="83"/>
      <c r="AF64" s="83"/>
      <c r="AG64" s="83"/>
      <c r="AH64" s="29"/>
    </row>
    <row r="65" spans="1:34">
      <c r="A65" s="73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127"/>
      <c r="Q65" s="127"/>
      <c r="R65" s="33"/>
      <c r="S65" s="33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29"/>
    </row>
    <row r="66" spans="1:34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127"/>
      <c r="Q66" s="127"/>
      <c r="R66" s="33"/>
      <c r="S66" s="33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3"/>
    </row>
    <row r="67" spans="1:34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127"/>
      <c r="Q67" s="127"/>
      <c r="R67" s="33"/>
      <c r="S67" s="33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33"/>
    </row>
    <row r="68" spans="1:34">
      <c r="B68" s="5"/>
      <c r="P68" s="127"/>
      <c r="Q68" s="127"/>
      <c r="T68" s="5"/>
    </row>
    <row r="69" spans="1:34">
      <c r="P69" s="127"/>
      <c r="Q69" s="127"/>
    </row>
    <row r="70" spans="1:34">
      <c r="P70" s="127"/>
      <c r="Q70" s="127"/>
    </row>
    <row r="71" spans="1:34">
      <c r="P71" s="127"/>
      <c r="Q71" s="127"/>
    </row>
    <row r="72" spans="1:34">
      <c r="P72" s="127"/>
      <c r="Q72" s="127"/>
    </row>
    <row r="73" spans="1:34">
      <c r="P73" s="127"/>
      <c r="Q73" s="127"/>
    </row>
    <row r="78" spans="1:34">
      <c r="B78" s="5"/>
      <c r="T78" s="5"/>
    </row>
  </sheetData>
  <mergeCells count="217">
    <mergeCell ref="J31:O31"/>
    <mergeCell ref="T31:U32"/>
    <mergeCell ref="V31:W31"/>
    <mergeCell ref="X31:Y31"/>
    <mergeCell ref="Z31:AA31"/>
    <mergeCell ref="AB31:AG31"/>
    <mergeCell ref="D32:E32"/>
    <mergeCell ref="F32:G32"/>
    <mergeCell ref="H32:I32"/>
    <mergeCell ref="J32:O32"/>
    <mergeCell ref="V32:W32"/>
    <mergeCell ref="X32:Y32"/>
    <mergeCell ref="Z32:AA32"/>
    <mergeCell ref="AB32:AG32"/>
    <mergeCell ref="E59:O59"/>
    <mergeCell ref="E60:O60"/>
    <mergeCell ref="C59:D60"/>
    <mergeCell ref="C62:D63"/>
    <mergeCell ref="E62:O62"/>
    <mergeCell ref="U59:V60"/>
    <mergeCell ref="W59:AG59"/>
    <mergeCell ref="W60:AG60"/>
    <mergeCell ref="U62:V63"/>
    <mergeCell ref="W62:AG62"/>
    <mergeCell ref="U61:AG61"/>
    <mergeCell ref="C61:O61"/>
    <mergeCell ref="R27:R28"/>
    <mergeCell ref="B28:C28"/>
    <mergeCell ref="B29:C30"/>
    <mergeCell ref="D29:E29"/>
    <mergeCell ref="F29:G29"/>
    <mergeCell ref="H29:I29"/>
    <mergeCell ref="J29:O29"/>
    <mergeCell ref="D30:E30"/>
    <mergeCell ref="F30:G30"/>
    <mergeCell ref="H30:I30"/>
    <mergeCell ref="J30:O30"/>
    <mergeCell ref="R25:R26"/>
    <mergeCell ref="R20:R21"/>
    <mergeCell ref="F13:G13"/>
    <mergeCell ref="H13:J13"/>
    <mergeCell ref="K13:O13"/>
    <mergeCell ref="F14:G14"/>
    <mergeCell ref="H14:J14"/>
    <mergeCell ref="K14:O14"/>
    <mergeCell ref="R9:R10"/>
    <mergeCell ref="F10:G10"/>
    <mergeCell ref="F11:G11"/>
    <mergeCell ref="H11:O12"/>
    <mergeCell ref="R11:R12"/>
    <mergeCell ref="F12:G12"/>
    <mergeCell ref="G23:H23"/>
    <mergeCell ref="F15:G15"/>
    <mergeCell ref="H15:O15"/>
    <mergeCell ref="B17:O17"/>
    <mergeCell ref="B19:O20"/>
    <mergeCell ref="B21:D21"/>
    <mergeCell ref="B22:C22"/>
    <mergeCell ref="D22:O22"/>
    <mergeCell ref="B24:C26"/>
    <mergeCell ref="E24:F24"/>
    <mergeCell ref="B48:C52"/>
    <mergeCell ref="J5:O5"/>
    <mergeCell ref="F7:G7"/>
    <mergeCell ref="I7:J7"/>
    <mergeCell ref="F8:G8"/>
    <mergeCell ref="H8:I8"/>
    <mergeCell ref="J8:O8"/>
    <mergeCell ref="F9:G9"/>
    <mergeCell ref="H9:O10"/>
    <mergeCell ref="B23:C23"/>
    <mergeCell ref="D23:E23"/>
    <mergeCell ref="D25:E26"/>
    <mergeCell ref="F25:O26"/>
    <mergeCell ref="E36:O36"/>
    <mergeCell ref="E37:O37"/>
    <mergeCell ref="B34:C34"/>
    <mergeCell ref="D34:J34"/>
    <mergeCell ref="K34:O34"/>
    <mergeCell ref="B33:C33"/>
    <mergeCell ref="D33:O33"/>
    <mergeCell ref="B35:C37"/>
    <mergeCell ref="B31:C32"/>
    <mergeCell ref="D31:E31"/>
    <mergeCell ref="F31:G31"/>
    <mergeCell ref="AB27:AG28"/>
    <mergeCell ref="AH27:AH28"/>
    <mergeCell ref="B27:C27"/>
    <mergeCell ref="D27:E28"/>
    <mergeCell ref="F27:G28"/>
    <mergeCell ref="B54:C55"/>
    <mergeCell ref="B38:C38"/>
    <mergeCell ref="D38:G38"/>
    <mergeCell ref="H38:O38"/>
    <mergeCell ref="B39:C39"/>
    <mergeCell ref="D39:G39"/>
    <mergeCell ref="H39:O39"/>
    <mergeCell ref="E52:G52"/>
    <mergeCell ref="B53:O53"/>
    <mergeCell ref="D54:G55"/>
    <mergeCell ref="H40:I40"/>
    <mergeCell ref="H43:I43"/>
    <mergeCell ref="B40:C43"/>
    <mergeCell ref="E40:F40"/>
    <mergeCell ref="E41:G41"/>
    <mergeCell ref="H41:I41"/>
    <mergeCell ref="E42:G42"/>
    <mergeCell ref="H42:I42"/>
    <mergeCell ref="F43:G43"/>
    <mergeCell ref="AH9:AH10"/>
    <mergeCell ref="X10:Y10"/>
    <mergeCell ref="X11:Y11"/>
    <mergeCell ref="Z11:AG12"/>
    <mergeCell ref="AH11:AH12"/>
    <mergeCell ref="X12:Y12"/>
    <mergeCell ref="T21:V21"/>
    <mergeCell ref="W24:X24"/>
    <mergeCell ref="V25:W26"/>
    <mergeCell ref="X25:AG26"/>
    <mergeCell ref="T22:U22"/>
    <mergeCell ref="V22:AG22"/>
    <mergeCell ref="X9:Y9"/>
    <mergeCell ref="Z9:AG10"/>
    <mergeCell ref="AH25:AH26"/>
    <mergeCell ref="T28:U28"/>
    <mergeCell ref="T23:U23"/>
    <mergeCell ref="V23:W23"/>
    <mergeCell ref="Y23:Z23"/>
    <mergeCell ref="T24:U26"/>
    <mergeCell ref="E48:G48"/>
    <mergeCell ref="I48:O48"/>
    <mergeCell ref="I50:O50"/>
    <mergeCell ref="E51:G51"/>
    <mergeCell ref="H27:I28"/>
    <mergeCell ref="J27:O28"/>
    <mergeCell ref="W40:X40"/>
    <mergeCell ref="X43:Y43"/>
    <mergeCell ref="W51:Y51"/>
    <mergeCell ref="E49:G49"/>
    <mergeCell ref="I49:O49"/>
    <mergeCell ref="E50:G50"/>
    <mergeCell ref="T33:U33"/>
    <mergeCell ref="V33:AG33"/>
    <mergeCell ref="T35:U37"/>
    <mergeCell ref="W35:AG35"/>
    <mergeCell ref="W36:AG36"/>
    <mergeCell ref="W37:AG37"/>
    <mergeCell ref="T29:U30"/>
    <mergeCell ref="T38:U38"/>
    <mergeCell ref="V38:Y38"/>
    <mergeCell ref="Z38:AG38"/>
    <mergeCell ref="T39:U39"/>
    <mergeCell ref="H47:O47"/>
    <mergeCell ref="AB29:AG29"/>
    <mergeCell ref="V30:W30"/>
    <mergeCell ref="X30:Y30"/>
    <mergeCell ref="Z30:AA30"/>
    <mergeCell ref="AB30:AG30"/>
    <mergeCell ref="T34:U34"/>
    <mergeCell ref="V34:AB34"/>
    <mergeCell ref="AC34:AG34"/>
    <mergeCell ref="W42:Y42"/>
    <mergeCell ref="V39:Y39"/>
    <mergeCell ref="Z39:AG39"/>
    <mergeCell ref="T40:U43"/>
    <mergeCell ref="Z40:AA40"/>
    <mergeCell ref="Z43:AA43"/>
    <mergeCell ref="W41:Y41"/>
    <mergeCell ref="Z41:AA41"/>
    <mergeCell ref="E35:O35"/>
    <mergeCell ref="D47:G47"/>
    <mergeCell ref="H31:I31"/>
    <mergeCell ref="T27:U27"/>
    <mergeCell ref="V27:W28"/>
    <mergeCell ref="X27:Y28"/>
    <mergeCell ref="Z27:AA28"/>
    <mergeCell ref="V29:W29"/>
    <mergeCell ref="X29:Y29"/>
    <mergeCell ref="Z29:AA29"/>
    <mergeCell ref="Z42:AA42"/>
    <mergeCell ref="AB5:AG5"/>
    <mergeCell ref="X7:Y7"/>
    <mergeCell ref="AA7:AB7"/>
    <mergeCell ref="Z8:AA8"/>
    <mergeCell ref="AB8:AG8"/>
    <mergeCell ref="X15:Y15"/>
    <mergeCell ref="Z15:AG15"/>
    <mergeCell ref="T17:AG17"/>
    <mergeCell ref="T19:AG20"/>
    <mergeCell ref="X13:Y13"/>
    <mergeCell ref="Z13:AB13"/>
    <mergeCell ref="AC13:AG13"/>
    <mergeCell ref="X14:Y14"/>
    <mergeCell ref="Z14:AB14"/>
    <mergeCell ref="AC14:AG14"/>
    <mergeCell ref="X8:Y8"/>
    <mergeCell ref="W49:Y49"/>
    <mergeCell ref="AA49:AG49"/>
    <mergeCell ref="W50:Y50"/>
    <mergeCell ref="AA50:AG50"/>
    <mergeCell ref="V47:Y47"/>
    <mergeCell ref="Z47:AG47"/>
    <mergeCell ref="T48:U52"/>
    <mergeCell ref="W48:Y48"/>
    <mergeCell ref="AA48:AG48"/>
    <mergeCell ref="W52:Y52"/>
    <mergeCell ref="D56:O56"/>
    <mergeCell ref="H54:I55"/>
    <mergeCell ref="T58:AG58"/>
    <mergeCell ref="T53:AG53"/>
    <mergeCell ref="T54:U55"/>
    <mergeCell ref="V54:Y55"/>
    <mergeCell ref="Z54:AA55"/>
    <mergeCell ref="T56:U56"/>
    <mergeCell ref="V56:AG56"/>
    <mergeCell ref="B58:O58"/>
    <mergeCell ref="B56:C56"/>
  </mergeCells>
  <phoneticPr fontId="5"/>
  <conditionalFormatting sqref="D34">
    <cfRule type="notContainsBlanks" dxfId="210" priority="76">
      <formula>LEN(TRIM(D34))&gt;0</formula>
    </cfRule>
  </conditionalFormatting>
  <conditionalFormatting sqref="D38">
    <cfRule type="notContainsBlanks" dxfId="209" priority="81">
      <formula>LEN(TRIM(D38))&gt;0</formula>
    </cfRule>
  </conditionalFormatting>
  <conditionalFormatting sqref="D40:D43">
    <cfRule type="cellIs" dxfId="208" priority="86" operator="equal">
      <formula>"○"</formula>
    </cfRule>
  </conditionalFormatting>
  <conditionalFormatting sqref="D48:D52">
    <cfRule type="cellIs" dxfId="207" priority="72" operator="equal">
      <formula>"✓"</formula>
    </cfRule>
  </conditionalFormatting>
  <conditionalFormatting sqref="D54">
    <cfRule type="notContainsBlanks" dxfId="206" priority="169">
      <formula>LEN(TRIM(D54))&gt;0</formula>
    </cfRule>
  </conditionalFormatting>
  <conditionalFormatting sqref="D39:G39">
    <cfRule type="notContainsBlanks" dxfId="205" priority="94">
      <formula>LEN(TRIM(D39))&gt;0</formula>
    </cfRule>
  </conditionalFormatting>
  <conditionalFormatting sqref="D22:O22 D23">
    <cfRule type="notContainsBlanks" dxfId="204" priority="195">
      <formula>LEN(TRIM(D22))&gt;0</formula>
    </cfRule>
  </conditionalFormatting>
  <conditionalFormatting sqref="D33:O33">
    <cfRule type="notContainsBlanks" dxfId="203" priority="172">
      <formula>LEN(TRIM(D33))&gt;0</formula>
    </cfRule>
  </conditionalFormatting>
  <conditionalFormatting sqref="D56:O56">
    <cfRule type="notContainsBlanks" dxfId="202" priority="19">
      <formula>LEN(TRIM(D56))&gt;0</formula>
    </cfRule>
  </conditionalFormatting>
  <conditionalFormatting sqref="E35">
    <cfRule type="expression" dxfId="201" priority="189">
      <formula>LEN($E$35)&gt;1</formula>
    </cfRule>
  </conditionalFormatting>
  <conditionalFormatting sqref="E24:F24">
    <cfRule type="notContainsBlanks" dxfId="200" priority="194">
      <formula>LEN(TRIM(E24))&gt;0</formula>
    </cfRule>
  </conditionalFormatting>
  <conditionalFormatting sqref="E36:O36">
    <cfRule type="expression" dxfId="199" priority="188">
      <formula>LEN($E$36)&gt;1</formula>
    </cfRule>
  </conditionalFormatting>
  <conditionalFormatting sqref="E37:O37">
    <cfRule type="expression" dxfId="198" priority="187">
      <formula>LEN($E$37)&gt;1</formula>
    </cfRule>
  </conditionalFormatting>
  <conditionalFormatting sqref="F27:G30">
    <cfRule type="notContainsBlanks" dxfId="197" priority="190">
      <formula>LEN(TRIM(F27))&gt;0</formula>
    </cfRule>
  </conditionalFormatting>
  <conditionalFormatting sqref="F31:G32">
    <cfRule type="notContainsBlanks" dxfId="196" priority="3">
      <formula>LEN(TRIM(F31))&gt;0</formula>
    </cfRule>
  </conditionalFormatting>
  <conditionalFormatting sqref="F43:G43">
    <cfRule type="notContainsBlanks" dxfId="195" priority="85">
      <formula>LEN(TRIM(F43))&gt;0</formula>
    </cfRule>
    <cfRule type="expression" dxfId="194" priority="82">
      <formula>AND($D$41="○",$F$41="")</formula>
    </cfRule>
  </conditionalFormatting>
  <conditionalFormatting sqref="F25:O26">
    <cfRule type="notContainsBlanks" dxfId="193" priority="193">
      <formula>LEN(TRIM(F25))&gt;0</formula>
    </cfRule>
  </conditionalFormatting>
  <conditionalFormatting sqref="G23:H23">
    <cfRule type="notContainsBlanks" dxfId="192" priority="106">
      <formula>LEN(TRIM(G23))&gt;0</formula>
    </cfRule>
  </conditionalFormatting>
  <conditionalFormatting sqref="H8">
    <cfRule type="expression" dxfId="191" priority="197">
      <formula>LEN(INDIRECT(ADDRESS(ROW(),COLUMN())))&gt;1</formula>
    </cfRule>
  </conditionalFormatting>
  <conditionalFormatting sqref="H48:H50">
    <cfRule type="cellIs" dxfId="190" priority="71" operator="equal">
      <formula>"✓"</formula>
    </cfRule>
  </conditionalFormatting>
  <conditionalFormatting sqref="H9:O12">
    <cfRule type="notContainsBlanks" dxfId="189" priority="160">
      <formula>LEN(TRIM(H9))&gt;0</formula>
    </cfRule>
  </conditionalFormatting>
  <conditionalFormatting sqref="H14:O15">
    <cfRule type="notContainsBlanks" dxfId="188" priority="157">
      <formula>LEN(TRIM(H14))&gt;0</formula>
    </cfRule>
  </conditionalFormatting>
  <conditionalFormatting sqref="I7:J7">
    <cfRule type="notContainsBlanks" dxfId="187" priority="198">
      <formula>LEN(TRIM(I7))&gt;0</formula>
    </cfRule>
  </conditionalFormatting>
  <conditionalFormatting sqref="J40:J43 L40:L43">
    <cfRule type="notContainsBlanks" dxfId="186" priority="87">
      <formula>LEN(TRIM(J40))&gt;0</formula>
    </cfRule>
  </conditionalFormatting>
  <conditionalFormatting sqref="J40:J43">
    <cfRule type="expression" dxfId="185" priority="84">
      <formula>AND(D40="○",J40="")</formula>
    </cfRule>
  </conditionalFormatting>
  <conditionalFormatting sqref="J54:J55 L54:L55 N54:N55">
    <cfRule type="notContainsBlanks" dxfId="184" priority="168">
      <formula>LEN(TRIM(J54))&gt;0</formula>
    </cfRule>
  </conditionalFormatting>
  <conditionalFormatting sqref="J8:O8">
    <cfRule type="notContainsBlanks" dxfId="183" priority="196">
      <formula>LEN(TRIM(J8))&gt;0</formula>
    </cfRule>
  </conditionalFormatting>
  <conditionalFormatting sqref="J27:O30">
    <cfRule type="notContainsBlanks" dxfId="182" priority="191">
      <formula>LEN(TRIM(J27))&gt;0</formula>
    </cfRule>
  </conditionalFormatting>
  <conditionalFormatting sqref="J31:O32">
    <cfRule type="notContainsBlanks" dxfId="181" priority="4">
      <formula>LEN(TRIM(J31))&gt;0</formula>
    </cfRule>
  </conditionalFormatting>
  <conditionalFormatting sqref="L40:L43">
    <cfRule type="expression" dxfId="180" priority="83">
      <formula>AND(D40="○",L40="")</formula>
    </cfRule>
  </conditionalFormatting>
  <conditionalFormatting sqref="R5:S5 J5:O5">
    <cfRule type="expression" dxfId="175" priority="199">
      <formula>ISNUMBER($J$5)</formula>
    </cfRule>
  </conditionalFormatting>
  <conditionalFormatting sqref="V23">
    <cfRule type="notContainsBlanks" dxfId="161" priority="36">
      <formula>LEN(TRIM(V23))&gt;0</formula>
    </cfRule>
  </conditionalFormatting>
  <conditionalFormatting sqref="V34">
    <cfRule type="notContainsBlanks" dxfId="160" priority="42">
      <formula>LEN(TRIM(V34))&gt;0</formula>
    </cfRule>
  </conditionalFormatting>
  <conditionalFormatting sqref="V38">
    <cfRule type="notContainsBlanks" dxfId="159" priority="43">
      <formula>LEN(TRIM(V38))&gt;0</formula>
    </cfRule>
  </conditionalFormatting>
  <conditionalFormatting sqref="V40:V43">
    <cfRule type="cellIs" dxfId="158" priority="28" operator="equal">
      <formula>"○"</formula>
    </cfRule>
  </conditionalFormatting>
  <conditionalFormatting sqref="V48:V52">
    <cfRule type="cellIs" dxfId="157" priority="21" operator="equal">
      <formula>"✓"</formula>
    </cfRule>
  </conditionalFormatting>
  <conditionalFormatting sqref="V54">
    <cfRule type="notContainsBlanks" dxfId="156" priority="55">
      <formula>LEN(TRIM(V54))&gt;0</formula>
    </cfRule>
  </conditionalFormatting>
  <conditionalFormatting sqref="V39:Y39">
    <cfRule type="notContainsBlanks" dxfId="155" priority="50">
      <formula>LEN(TRIM(V39))&gt;0</formula>
    </cfRule>
  </conditionalFormatting>
  <conditionalFormatting sqref="V56:AG56">
    <cfRule type="notContainsBlanks" dxfId="154" priority="18">
      <formula>LEN(TRIM(V56))&gt;0</formula>
    </cfRule>
  </conditionalFormatting>
  <conditionalFormatting sqref="W35">
    <cfRule type="expression" dxfId="153" priority="24">
      <formula>LEN($E$35)&gt;1</formula>
    </cfRule>
  </conditionalFormatting>
  <conditionalFormatting sqref="W24:X24">
    <cfRule type="notContainsBlanks" dxfId="152" priority="34">
      <formula>LEN(TRIM(W24))&gt;0</formula>
    </cfRule>
  </conditionalFormatting>
  <conditionalFormatting sqref="W36:AG36">
    <cfRule type="expression" dxfId="151" priority="23">
      <formula>LEN($E$36)&gt;1</formula>
    </cfRule>
  </conditionalFormatting>
  <conditionalFormatting sqref="W37:AG37">
    <cfRule type="expression" dxfId="150" priority="22">
      <formula>LEN($E$37)&gt;1</formula>
    </cfRule>
  </conditionalFormatting>
  <conditionalFormatting sqref="X25:AG26">
    <cfRule type="notContainsBlanks" dxfId="149" priority="33">
      <formula>LEN(TRIM(X25))&gt;0</formula>
    </cfRule>
  </conditionalFormatting>
  <conditionalFormatting sqref="Y23:Z23">
    <cfRule type="notContainsBlanks" dxfId="148" priority="35">
      <formula>LEN(TRIM(Y23))&gt;0</formula>
    </cfRule>
  </conditionalFormatting>
  <conditionalFormatting sqref="Z8">
    <cfRule type="expression" dxfId="147" priority="38">
      <formula>LEN(INDIRECT(ADDRESS(ROW(),COLUMN())))&gt;1</formula>
    </cfRule>
  </conditionalFormatting>
  <conditionalFormatting sqref="Z48:Z50">
    <cfRule type="cellIs" dxfId="146" priority="11" operator="equal">
      <formula>"✓"</formula>
    </cfRule>
  </conditionalFormatting>
  <conditionalFormatting sqref="Z14:AG14">
    <cfRule type="notContainsBlanks" dxfId="145" priority="39">
      <formula>LEN(TRIM(Z14))&gt;0</formula>
    </cfRule>
  </conditionalFormatting>
  <conditionalFormatting sqref="AB40:AB41">
    <cfRule type="expression" dxfId="144" priority="30">
      <formula>AND(V40="○",AB40="")</formula>
    </cfRule>
  </conditionalFormatting>
  <conditionalFormatting sqref="AB40:AB43 AD40:AD43">
    <cfRule type="notContainsBlanks" dxfId="143" priority="27">
      <formula>LEN(TRIM(AB40))&gt;0</formula>
    </cfRule>
  </conditionalFormatting>
  <conditionalFormatting sqref="AB42:AB43">
    <cfRule type="expression" dxfId="142" priority="26">
      <formula>AND(V42="○",AB42="")</formula>
    </cfRule>
  </conditionalFormatting>
  <conditionalFormatting sqref="AB54:AB55 AD54:AD55 AF54:AF55">
    <cfRule type="notContainsBlanks" dxfId="141" priority="54">
      <formula>LEN(TRIM(AB54))&gt;0</formula>
    </cfRule>
  </conditionalFormatting>
  <conditionalFormatting sqref="AB8:AG8">
    <cfRule type="notContainsBlanks" dxfId="140" priority="37">
      <formula>LEN(TRIM(AB8))&gt;0</formula>
    </cfRule>
  </conditionalFormatting>
  <conditionalFormatting sqref="AD40:AD41">
    <cfRule type="expression" dxfId="139" priority="29">
      <formula>AND(V40="○",AD40="")</formula>
    </cfRule>
  </conditionalFormatting>
  <conditionalFormatting sqref="AD42:AD43">
    <cfRule type="expression" dxfId="138" priority="25">
      <formula>AND(V42="○",AD42="")</formula>
    </cfRule>
  </conditionalFormatting>
  <conditionalFormatting sqref="AH5">
    <cfRule type="expression" dxfId="137" priority="154">
      <formula>ISNUMBER($J$5)</formula>
    </cfRule>
  </conditionalFormatting>
  <dataValidations xWindow="643" yWindow="529" count="10">
    <dataValidation type="custom" allowBlank="1" showInputMessage="1" showErrorMessage="1" errorTitle="数字は半角で入力してください" error="数字は半角で入力してください" sqref="F25:O26 R25:S25 AH25 X25:AG26" xr:uid="{E2393467-C8CA-4F31-B6B5-7B8ADAA2AC12}">
      <formula1>ISERROR(FIND("１",F25)) * ISERROR(FIND("２",F25)) * ISERROR(FIND("３",F25)) * ISERROR(FIND("４",F25)) * ISERROR(FIND("５",F25)) * ISERROR(FIND("６",F25)) * ISERROR(FIND("７",F25)) * ISERROR(FIND("８",F25)) * ISERROR(FIND("９",F25)) * ISERROR(FIND("０",F25))</formula1>
    </dataValidation>
    <dataValidation type="custom" allowBlank="1" showInputMessage="1" showErrorMessage="1" errorTitle="半角数字で入力してください" error="半角数字で入力してください" sqref="AH15 R15:S15 H15:O15 F30:G30 F32:G32" xr:uid="{E6C036DC-EB66-4E2B-BA4D-A2D1EEBAE780}">
      <formula1>ISERROR(FIND("１",F15)) * ISERROR(FIND("２",F15)) * ISERROR(FIND("３",F15)) * ISERROR(FIND("４",F15)) * ISERROR(FIND("５",F15)) * ISERROR(FIND("６",F15)) * ISERROR(FIND("７",F15)) * ISERROR(FIND("８",F15)) * ISERROR(FIND("９",F15)) * ISERROR(FIND("０",F15))</formula1>
    </dataValidation>
    <dataValidation allowBlank="1" showInputMessage="1" showErrorMessage="1" promptTitle="郵便番号" prompt="ハイフンは自動で入力されます" sqref="W24:X24" xr:uid="{F2BD1421-83AF-417F-864B-BD47A03A1798}"/>
    <dataValidation allowBlank="1" showInputMessage="1" showErrorMessage="1" promptTitle="代表者の職" prompt="法人の場合のみ、代表者の職を入力してください" sqref="H11:O12" xr:uid="{1104BC28-5E0A-488E-B6E4-9F4EBF30E8C6}"/>
    <dataValidation allowBlank="1" showInputMessage="1" showErrorMessage="1" promptTitle="法人名称入力時の注意" prompt="法人格と社名の間に空白は入れないでください" sqref="H9:O10" xr:uid="{17924B14-FD61-4E76-BE4F-02200C7A09FD}"/>
    <dataValidation type="custom" allowBlank="1" showInputMessage="1" showErrorMessage="1" errorTitle="数字は半角で入力してください" error="数字は半角で入力してください" promptTitle="数字は半角で入力してください" sqref="J8:O8" xr:uid="{0F8782BB-2D50-4DFE-A781-7994594CCB1E}">
      <formula1>ISERROR(FIND("１",J8)) * ISERROR(FIND("３",J8)) * ISERROR(FIND("４",J8)) * ISERROR(FIND("５",A4)) * ISERROR(FIND("６",J8)) * ISERROR(FIND("７",J8)) * ISERROR(FIND("８",J8)) * ISERROR(FIND("９",J8)) * ISERROR(FIND("０",J8))</formula1>
    </dataValidation>
    <dataValidation type="list" allowBlank="1" showInputMessage="1" showErrorMessage="1" sqref="V40:V43" xr:uid="{8C408449-5ABD-4636-AF63-C3961AADC243}">
      <formula1>$A$4:$A$5</formula1>
    </dataValidation>
    <dataValidation type="custom" allowBlank="1" showInputMessage="1" showErrorMessage="1" errorTitle="数字は半角で入力してください" error="数字は半角で入力してください" promptTitle="数字は半角で入力してください" sqref="AB8:AG8" xr:uid="{3F8CF5F2-158C-4D0D-A3E4-6E71C83CB768}">
      <formula1>ISERROR(FIND("１",AB8)) * ISERROR(FIND("３",AB8)) * ISERROR(FIND("４",AB8)) * ISERROR(FIND("５",R4)) * ISERROR(FIND("６",AB8)) * ISERROR(FIND("７",AB8)) * ISERROR(FIND("８",AB8)) * ISERROR(FIND("９",AB8)) * ISERROR(FIND("０",AB8))</formula1>
    </dataValidation>
    <dataValidation imeMode="halfAlpha" allowBlank="1" showInputMessage="1" showErrorMessage="1" promptTitle="郵便番号" prompt="ハイフンは自動で入力されます" sqref="I7:J7 E24:F24" xr:uid="{FEEE3A96-3D87-42D2-AFFC-F89B0961EDD8}"/>
    <dataValidation imeMode="halfAlpha" allowBlank="1" showInputMessage="1" showErrorMessage="1" sqref="D23:E23 G23:H23 J5:O5" xr:uid="{D4D62BAD-D282-4C71-91FE-C45C48CC715A}"/>
  </dataValidations>
  <hyperlinks>
    <hyperlink ref="V34" r:id="rId1" xr:uid="{C36B5D42-BAC9-45AB-9A6C-E896582B4766}"/>
  </hyperlinks>
  <pageMargins left="0.70866141732283472" right="0.70866141732283472" top="0.35433070866141736" bottom="0.35433070866141736" header="0.31496062992125984" footer="0.31496062992125984"/>
  <pageSetup paperSize="9" scale="65" orientation="portrait" r:id="rId2"/>
  <colBreaks count="1" manualBreakCount="1">
    <brk id="19" max="59" man="1"/>
  </colBreaks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4" operator="containsText" id="{0F9103D2-1A50-4DCF-89DA-647FB8C6F49D}">
            <xm:f>NOT(ISERROR(SEARCH("○",B59)))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B59:B63</xm:sqref>
        </x14:conditionalFormatting>
        <x14:conditionalFormatting xmlns:xm="http://schemas.microsoft.com/office/excel/2006/main">
          <x14:cfRule type="containsText" priority="2" operator="containsText" id="{63C0ECCA-A8D1-41E5-AA61-05391104024F}">
            <xm:f>NOT(ISERROR(SEARCH("入力",R31)))</xm:f>
            <xm:f>"入力"</xm:f>
            <x14:dxf>
              <fill>
                <patternFill>
                  <bgColor rgb="FFFFFF00"/>
                </patternFill>
              </fill>
            </x14:dxf>
          </x14:cfRule>
          <x14:cfRule type="containsText" priority="1" operator="containsText" id="{A7165FFD-06F9-42D7-969E-AC4DCD109DCA}">
            <xm:f>NOT(ISERROR(SEARCH("OK",R31)))</xm:f>
            <xm:f>"OK"</xm:f>
            <x14:dxf>
              <fill>
                <patternFill>
                  <bgColor rgb="FFDDEBF7"/>
                </patternFill>
              </fill>
            </x14:dxf>
          </x14:cfRule>
          <xm:sqref>R31:R32</xm:sqref>
        </x14:conditionalFormatting>
        <x14:conditionalFormatting xmlns:xm="http://schemas.microsoft.com/office/excel/2006/main">
          <x14:cfRule type="containsText" priority="6" operator="containsText" id="{3A8DDE7D-C7F9-4093-A08E-D0675655ADFF}">
            <xm:f>NOT(ISERROR(SEARCH("入力",R48)))</xm:f>
            <xm:f>"入力"</xm:f>
            <x14:dxf>
              <fill>
                <patternFill>
                  <bgColor rgb="FFFFFF00"/>
                </patternFill>
              </fill>
            </x14:dxf>
          </x14:cfRule>
          <x14:cfRule type="containsText" priority="5" operator="containsText" id="{30558286-5396-4676-A552-76910EA03980}">
            <xm:f>NOT(ISERROR(SEARCH("OK",R48)))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R48:R52</xm:sqref>
        </x14:conditionalFormatting>
        <x14:conditionalFormatting xmlns:xm="http://schemas.microsoft.com/office/excel/2006/main">
          <x14:cfRule type="containsText" priority="162" operator="containsText" id="{149C108C-71F1-48BB-BF90-3B3B8964F3B7}">
            <xm:f>NOT(ISERROR(SEARCH("入力",R5)))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R5:S5 R7:S19 S20:S21</xm:sqref>
        </x14:conditionalFormatting>
        <x14:conditionalFormatting xmlns:xm="http://schemas.microsoft.com/office/excel/2006/main">
          <x14:cfRule type="containsText" priority="166" operator="containsText" id="{8363A846-73AB-4E0E-BA3C-7D64A610CF4A}">
            <xm:f>NOT(ISERROR(SEARCH("OK",R7)))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R33:S37 R40:S44 AH33:AH37 R7:S19 S20:S21 AH40:AH44 R22:S30 AH7:AH30</xm:sqref>
        </x14:conditionalFormatting>
        <x14:conditionalFormatting xmlns:xm="http://schemas.microsoft.com/office/excel/2006/main">
          <x14:cfRule type="containsText" priority="93" operator="containsText" id="{49019801-9C66-4B76-B323-52F5904A2F08}">
            <xm:f>NOT(ISERROR(SEARCH("入力",R22)))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R33:S44 R22:S30</xm:sqref>
        </x14:conditionalFormatting>
        <x14:conditionalFormatting xmlns:xm="http://schemas.microsoft.com/office/excel/2006/main">
          <x14:cfRule type="containsText" priority="163" operator="containsText" id="{C159F9EA-9F05-47A1-B7DE-D2E93BC6BBCA}">
            <xm:f>NOT(ISERROR(SEARCH("要選択",R34)))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R34:S34 AH34</xm:sqref>
        </x14:conditionalFormatting>
        <x14:conditionalFormatting xmlns:xm="http://schemas.microsoft.com/office/excel/2006/main">
          <x14:cfRule type="containsText" priority="165" operator="containsText" id="{05A20D86-9992-4702-BDCE-9455F7B2F056}">
            <xm:f>NOT(ISERROR(SEARCH("業種選択",R35)))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R35:S37</xm:sqref>
        </x14:conditionalFormatting>
        <x14:conditionalFormatting xmlns:xm="http://schemas.microsoft.com/office/excel/2006/main">
          <x14:cfRule type="containsText" priority="92" operator="containsText" id="{C5BBC649-036D-47D1-B84E-9766027362A4}">
            <xm:f>NOT(ISERROR(SEARCH("OK",R38)))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R38:S39</xm:sqref>
        </x14:conditionalFormatting>
        <x14:conditionalFormatting xmlns:xm="http://schemas.microsoft.com/office/excel/2006/main">
          <x14:cfRule type="containsText" priority="164" operator="containsText" id="{2096266A-2343-409B-8958-F7EACEBDC8AE}">
            <xm:f>NOT(ISERROR(SEARCH("要選択",R40)))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R40:S43</xm:sqref>
        </x14:conditionalFormatting>
        <x14:conditionalFormatting xmlns:xm="http://schemas.microsoft.com/office/excel/2006/main">
          <x14:cfRule type="containsText" priority="75" operator="containsText" id="{0749F952-607D-4656-896E-A721FEED70B7}">
            <xm:f>NOT(ISERROR(SEARCH("入力",R45)))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R45:S46 S47:S51</xm:sqref>
        </x14:conditionalFormatting>
        <x14:conditionalFormatting xmlns:xm="http://schemas.microsoft.com/office/excel/2006/main">
          <x14:cfRule type="containsText" priority="74" operator="containsText" id="{CFC4E354-7C6A-422B-B56D-44DDFE53EF94}">
            <xm:f>NOT(ISERROR(SEARCH("OK",R45)))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R45:S46</xm:sqref>
        </x14:conditionalFormatting>
        <x14:conditionalFormatting xmlns:xm="http://schemas.microsoft.com/office/excel/2006/main">
          <x14:cfRule type="containsText" priority="8" operator="containsText" id="{04561562-B9A9-479E-B873-E28F6E393DD6}">
            <xm:f>NOT(ISERROR(SEARCH("添付",R59)))</xm:f>
            <xm:f>"添付"</xm:f>
            <x14:dxf>
              <fill>
                <patternFill>
                  <bgColor rgb="FFFFFF00"/>
                </patternFill>
              </fill>
            </x14:dxf>
          </x14:cfRule>
          <xm:sqref>R59:S63</xm:sqref>
        </x14:conditionalFormatting>
        <x14:conditionalFormatting xmlns:xm="http://schemas.microsoft.com/office/excel/2006/main">
          <x14:cfRule type="containsText" priority="10" operator="containsText" id="{B0C6723F-41E5-46EA-A395-8F383AB97BDB}">
            <xm:f>NOT(ISERROR(SEARCH("OK",R47)))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S47:S52 R53:S63 AH53:AH65</xm:sqref>
        </x14:conditionalFormatting>
        <x14:conditionalFormatting xmlns:xm="http://schemas.microsoft.com/office/excel/2006/main">
          <x14:cfRule type="containsText" priority="9" operator="containsText" id="{74224494-5383-4868-876C-9E57B2D11FA7}">
            <xm:f>NOT(ISERROR(SEARCH("入力",R52)))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S52 R53:S63 AH53:AH65</xm:sqref>
        </x14:conditionalFormatting>
        <x14:conditionalFormatting xmlns:xm="http://schemas.microsoft.com/office/excel/2006/main">
          <x14:cfRule type="containsText" priority="7" operator="containsText" id="{90D8664A-E367-4D2E-B88C-2B2387F19FDC}">
            <xm:f>NOT(ISERROR(SEARCH("○",T59)))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T59:T63</xm:sqref>
        </x14:conditionalFormatting>
        <x14:conditionalFormatting xmlns:xm="http://schemas.microsoft.com/office/excel/2006/main">
          <x14:cfRule type="containsText" priority="118" operator="containsText" id="{5A9107DF-94D4-4EFA-9CE6-54B8CC520833}">
            <xm:f>NOT(ISERROR(SEARCH("入力",AH5)))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AH5</xm:sqref>
        </x14:conditionalFormatting>
        <x14:conditionalFormatting xmlns:xm="http://schemas.microsoft.com/office/excel/2006/main">
          <x14:cfRule type="containsText" priority="89" operator="containsText" id="{11060F0B-B650-4165-AB7F-ED1533886C0F}">
            <xm:f>NOT(ISERROR(SEARCH("入力",AH7)))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AH33:AH44 AH7:AH30</xm:sqref>
        </x14:conditionalFormatting>
        <x14:conditionalFormatting xmlns:xm="http://schemas.microsoft.com/office/excel/2006/main">
          <x14:cfRule type="containsText" priority="121" operator="containsText" id="{9129FDB6-9BF1-4ABF-9EDB-7360C063F6E7}">
            <xm:f>NOT(ISERROR(SEARCH("業種選択",AH35)))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AH35:AH37</xm:sqref>
        </x14:conditionalFormatting>
        <x14:conditionalFormatting xmlns:xm="http://schemas.microsoft.com/office/excel/2006/main">
          <x14:cfRule type="containsText" priority="88" operator="containsText" id="{D042DD8B-3A20-4C56-871F-6B2F012CA2D9}">
            <xm:f>NOT(ISERROR(SEARCH("OK",AH38)))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AH38:AH39</xm:sqref>
        </x14:conditionalFormatting>
        <x14:conditionalFormatting xmlns:xm="http://schemas.microsoft.com/office/excel/2006/main">
          <x14:cfRule type="containsText" priority="120" operator="containsText" id="{5FC51000-5FC9-4E78-85A7-4AF2195C6CDC}">
            <xm:f>NOT(ISERROR(SEARCH("要選択",AH40)))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AH40:AH43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643" yWindow="529" count="5">
        <x14:dataValidation type="list" allowBlank="1" showInputMessage="1" showErrorMessage="1" xr:uid="{612D29ED-F026-40B4-B4B6-B9B3C8FF6CF4}">
          <x14:formula1>
            <xm:f>記載不要【別表】業種一覧表!$B$3:$B$23</xm:f>
          </x14:formula1>
          <xm:sqref>E35:O37 W35:AG37</xm:sqref>
        </x14:dataValidation>
        <x14:dataValidation type="list" allowBlank="1" showInputMessage="1" showErrorMessage="1" xr:uid="{F590C528-11CA-4D0E-865A-E1BB46D925F5}">
          <x14:formula1>
            <xm:f>記載不要!$C$1:$C$6</xm:f>
          </x14:formula1>
          <xm:sqref>D38:G38 V38:Y38</xm:sqref>
        </x14:dataValidation>
        <x14:dataValidation type="list" allowBlank="1" showInputMessage="1" showErrorMessage="1" xr:uid="{14336E06-CD26-440C-B399-F839EFF08647}">
          <x14:formula1>
            <xm:f>記載不要!$B$1:$B$4</xm:f>
          </x14:formula1>
          <xm:sqref>D39:G39 V39:Y39</xm:sqref>
        </x14:dataValidation>
        <x14:dataValidation type="list" allowBlank="1" showInputMessage="1" showErrorMessage="1" xr:uid="{32582BBD-15E6-4239-9A00-287F2CF918E9}">
          <x14:formula1>
            <xm:f>記載不要!$A$1:$A$2</xm:f>
          </x14:formula1>
          <xm:sqref>D40:D43 B59:B63 T59:T61</xm:sqref>
        </x14:dataValidation>
        <x14:dataValidation type="list" allowBlank="1" showInputMessage="1" showErrorMessage="1" xr:uid="{7B4E96C9-2100-4837-B03C-B127B61167EB}">
          <x14:formula1>
            <xm:f>記載不要!$A$6:$A$7</xm:f>
          </x14:formula1>
          <xm:sqref>H50 Z48:Z50 V48:V52 D52 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2441D-3DE4-49EF-B834-AE5D8CC471CE}">
  <sheetPr codeName="Sheet8">
    <tabColor theme="8" tint="0.39997558519241921"/>
    <pageSetUpPr fitToPage="1"/>
  </sheetPr>
  <dimension ref="A1:AB39"/>
  <sheetViews>
    <sheetView showZeros="0" zoomScale="85" zoomScaleNormal="85" zoomScaleSheetLayoutView="115" workbookViewId="0">
      <selection activeCell="F8" sqref="F8:K8"/>
    </sheetView>
  </sheetViews>
  <sheetFormatPr defaultRowHeight="17.649999999999999"/>
  <cols>
    <col min="1" max="1" width="3.125" style="211" customWidth="1"/>
    <col min="2" max="3" width="2.5" style="211" customWidth="1"/>
    <col min="4" max="4" width="8.9375" style="211" customWidth="1"/>
    <col min="5" max="5" width="12.375" style="211" customWidth="1"/>
    <col min="6" max="6" width="12.6875" style="211" customWidth="1"/>
    <col min="7" max="9" width="12.0625" style="211" customWidth="1"/>
    <col min="10" max="11" width="13.5" style="211" customWidth="1"/>
    <col min="12" max="13" width="1.3125" style="210" customWidth="1"/>
    <col min="14" max="14" width="18.5625" style="211" customWidth="1"/>
    <col min="15" max="15" width="3.125" style="211" customWidth="1"/>
    <col min="16" max="17" width="2.5" style="211" customWidth="1"/>
    <col min="18" max="18" width="8.9375" style="211" customWidth="1"/>
    <col min="19" max="19" width="12.375" style="211" customWidth="1"/>
    <col min="20" max="20" width="12.6875" style="211" customWidth="1"/>
    <col min="21" max="23" width="12.0625" style="211" customWidth="1"/>
    <col min="24" max="25" width="13.5" style="211" customWidth="1"/>
    <col min="26" max="26" width="1.3125" style="211" customWidth="1"/>
    <col min="27" max="16384" width="9" style="211"/>
  </cols>
  <sheetData>
    <row r="1" spans="1:28" ht="18" thickBot="1">
      <c r="A1" s="210"/>
      <c r="B1" s="210"/>
      <c r="C1" s="210"/>
      <c r="D1" s="210"/>
      <c r="E1" s="210"/>
      <c r="F1" s="210"/>
      <c r="G1" s="210"/>
      <c r="H1" s="210"/>
      <c r="I1" s="210"/>
      <c r="J1" s="210"/>
      <c r="K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B1" s="210"/>
    </row>
    <row r="2" spans="1:28" ht="18" thickBot="1">
      <c r="A2" s="210"/>
      <c r="B2" s="210"/>
      <c r="C2" s="210"/>
      <c r="D2" s="210"/>
      <c r="E2" s="210"/>
      <c r="F2" s="210"/>
      <c r="G2" s="210"/>
      <c r="H2" s="210"/>
      <c r="I2" s="210"/>
      <c r="J2" s="210"/>
      <c r="K2" s="210"/>
      <c r="M2" s="212"/>
      <c r="N2" s="213"/>
      <c r="O2" s="213"/>
      <c r="P2" s="213" t="s">
        <v>183</v>
      </c>
      <c r="Q2" s="213"/>
      <c r="R2" s="213"/>
      <c r="S2" s="213"/>
      <c r="T2" s="213"/>
      <c r="U2" s="213"/>
      <c r="V2" s="213"/>
      <c r="W2" s="213"/>
      <c r="X2" s="213"/>
      <c r="Y2" s="213"/>
      <c r="Z2" s="214"/>
      <c r="AB2" s="210"/>
    </row>
    <row r="3" spans="1:28">
      <c r="A3" s="210"/>
      <c r="B3" s="215"/>
      <c r="C3" s="215"/>
      <c r="D3" s="215"/>
      <c r="E3" s="215"/>
      <c r="F3" s="215"/>
      <c r="G3" s="215"/>
      <c r="H3" s="215"/>
      <c r="I3" s="215"/>
      <c r="J3" s="215"/>
      <c r="K3" s="216" t="s">
        <v>181</v>
      </c>
      <c r="L3" s="216"/>
      <c r="M3" s="216"/>
      <c r="N3" s="217"/>
      <c r="O3" s="210"/>
      <c r="P3" s="215"/>
      <c r="Q3" s="215"/>
      <c r="R3" s="215"/>
      <c r="S3" s="215"/>
      <c r="T3" s="215"/>
      <c r="U3" s="215"/>
      <c r="V3" s="215"/>
      <c r="W3" s="215"/>
      <c r="X3" s="215"/>
      <c r="Y3" s="216" t="s">
        <v>181</v>
      </c>
      <c r="Z3" s="216"/>
    </row>
    <row r="4" spans="1:28" ht="27.5" customHeight="1">
      <c r="A4" s="210"/>
      <c r="B4" s="598" t="s">
        <v>395</v>
      </c>
      <c r="C4" s="598"/>
      <c r="D4" s="598"/>
      <c r="E4" s="598"/>
      <c r="F4" s="598"/>
      <c r="G4" s="598"/>
      <c r="H4" s="598"/>
      <c r="I4" s="598"/>
      <c r="J4" s="598"/>
      <c r="K4" s="598"/>
      <c r="L4" s="218"/>
      <c r="M4" s="218"/>
      <c r="N4" s="219"/>
      <c r="O4" s="210"/>
      <c r="P4" s="598" t="s">
        <v>396</v>
      </c>
      <c r="Q4" s="598"/>
      <c r="R4" s="598"/>
      <c r="S4" s="598"/>
      <c r="T4" s="598"/>
      <c r="U4" s="598"/>
      <c r="V4" s="598"/>
      <c r="W4" s="598"/>
      <c r="X4" s="598"/>
      <c r="Y4" s="598"/>
      <c r="Z4" s="218"/>
    </row>
    <row r="5" spans="1:28" ht="19.45" customHeight="1">
      <c r="A5" s="210"/>
      <c r="B5" s="215" t="s">
        <v>113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9"/>
      <c r="O5" s="210"/>
      <c r="P5" s="215" t="s">
        <v>113</v>
      </c>
      <c r="Q5" s="215"/>
      <c r="R5" s="215"/>
      <c r="S5" s="215"/>
      <c r="T5" s="215"/>
      <c r="U5" s="215"/>
      <c r="V5" s="215"/>
      <c r="W5" s="215"/>
      <c r="X5" s="215"/>
      <c r="Y5" s="215"/>
      <c r="Z5" s="215"/>
    </row>
    <row r="6" spans="1:28" ht="10.35" customHeight="1">
      <c r="A6" s="210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0"/>
      <c r="O6" s="210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</row>
    <row r="7" spans="1:28" s="221" customFormat="1" ht="23.2" customHeight="1" thickBot="1">
      <c r="A7" s="210"/>
      <c r="B7" s="599" t="s">
        <v>176</v>
      </c>
      <c r="C7" s="599"/>
      <c r="D7" s="599"/>
      <c r="E7" s="599"/>
      <c r="F7" s="599"/>
      <c r="G7" s="599"/>
      <c r="H7" s="599"/>
      <c r="I7" s="599"/>
      <c r="J7" s="599"/>
      <c r="K7" s="599"/>
      <c r="L7" s="121"/>
      <c r="M7" s="121"/>
      <c r="N7" s="220" t="s">
        <v>179</v>
      </c>
      <c r="O7" s="210"/>
      <c r="P7" s="599" t="s">
        <v>176</v>
      </c>
      <c r="Q7" s="599"/>
      <c r="R7" s="599"/>
      <c r="S7" s="599"/>
      <c r="T7" s="599"/>
      <c r="U7" s="599"/>
      <c r="V7" s="599"/>
      <c r="W7" s="599"/>
      <c r="X7" s="599"/>
      <c r="Y7" s="599"/>
      <c r="Z7" s="121"/>
    </row>
    <row r="8" spans="1:28" s="221" customFormat="1" ht="40.5" customHeight="1" thickTop="1" thickBot="1">
      <c r="A8" s="210"/>
      <c r="B8" s="600" t="s">
        <v>122</v>
      </c>
      <c r="C8" s="601"/>
      <c r="D8" s="601"/>
      <c r="E8" s="602"/>
      <c r="F8" s="567"/>
      <c r="G8" s="568"/>
      <c r="H8" s="568"/>
      <c r="I8" s="568"/>
      <c r="J8" s="568"/>
      <c r="K8" s="569"/>
      <c r="L8" s="144"/>
      <c r="M8" s="144"/>
      <c r="N8" s="222" t="str">
        <f>IF(ISTEXT(F8),"","取組の管理体制を入力してください")</f>
        <v>取組の管理体制を入力してください</v>
      </c>
      <c r="O8" s="210"/>
      <c r="P8" s="600" t="s">
        <v>122</v>
      </c>
      <c r="Q8" s="601"/>
      <c r="R8" s="601"/>
      <c r="S8" s="602"/>
      <c r="T8" s="603" t="s">
        <v>242</v>
      </c>
      <c r="U8" s="604"/>
      <c r="V8" s="604"/>
      <c r="W8" s="604"/>
      <c r="X8" s="604"/>
      <c r="Y8" s="605"/>
      <c r="Z8" s="144"/>
    </row>
    <row r="9" spans="1:28" s="221" customFormat="1" ht="27.5" customHeight="1" thickBot="1">
      <c r="A9" s="210"/>
      <c r="B9" s="606" t="s">
        <v>171</v>
      </c>
      <c r="C9" s="607"/>
      <c r="D9" s="607"/>
      <c r="E9" s="607"/>
      <c r="F9" s="607"/>
      <c r="G9" s="607"/>
      <c r="H9" s="607"/>
      <c r="I9" s="607"/>
      <c r="J9" s="607"/>
      <c r="K9" s="608"/>
      <c r="L9" s="145"/>
      <c r="M9" s="145"/>
      <c r="N9" s="223"/>
      <c r="O9" s="210"/>
      <c r="P9" s="606" t="s">
        <v>171</v>
      </c>
      <c r="Q9" s="607"/>
      <c r="R9" s="607"/>
      <c r="S9" s="607"/>
      <c r="T9" s="607"/>
      <c r="U9" s="607"/>
      <c r="V9" s="607"/>
      <c r="W9" s="607"/>
      <c r="X9" s="607"/>
      <c r="Y9" s="608"/>
      <c r="Z9" s="145"/>
    </row>
    <row r="10" spans="1:28" s="221" customFormat="1" ht="18.5" customHeight="1" thickBot="1">
      <c r="A10" s="210"/>
      <c r="B10" s="152"/>
      <c r="C10" s="145"/>
      <c r="D10" s="145"/>
      <c r="E10" s="153"/>
      <c r="F10" s="70" t="s">
        <v>121</v>
      </c>
      <c r="G10" s="588" t="s">
        <v>119</v>
      </c>
      <c r="H10" s="589"/>
      <c r="I10" s="590"/>
      <c r="J10" s="588" t="s">
        <v>120</v>
      </c>
      <c r="K10" s="591"/>
      <c r="L10" s="143"/>
      <c r="M10" s="143"/>
      <c r="N10" s="223"/>
      <c r="O10" s="210"/>
      <c r="P10" s="152"/>
      <c r="Q10" s="145"/>
      <c r="R10" s="145"/>
      <c r="S10" s="153"/>
      <c r="T10" s="70" t="s">
        <v>121</v>
      </c>
      <c r="U10" s="588" t="s">
        <v>119</v>
      </c>
      <c r="V10" s="589"/>
      <c r="W10" s="590"/>
      <c r="X10" s="588" t="s">
        <v>120</v>
      </c>
      <c r="Y10" s="591"/>
      <c r="Z10" s="143"/>
    </row>
    <row r="11" spans="1:28" s="221" customFormat="1" ht="40.9" customHeight="1" thickTop="1" thickBot="1">
      <c r="A11" s="210"/>
      <c r="B11" s="154"/>
      <c r="C11" s="155"/>
      <c r="D11" s="592" t="s">
        <v>135</v>
      </c>
      <c r="E11" s="149" t="s">
        <v>136</v>
      </c>
      <c r="F11" s="150"/>
      <c r="G11" s="659"/>
      <c r="H11" s="629"/>
      <c r="I11" s="660"/>
      <c r="J11" s="659"/>
      <c r="K11" s="630"/>
      <c r="L11" s="146"/>
      <c r="M11" s="146"/>
      <c r="N11" s="195" t="str">
        <f>IF(ISTEXT(G11),"","運用管理等による対策（ソフト）を入力してください")</f>
        <v>運用管理等による対策（ソフト）を入力してください</v>
      </c>
      <c r="O11" s="210"/>
      <c r="P11" s="154"/>
      <c r="Q11" s="155"/>
      <c r="R11" s="592" t="s">
        <v>135</v>
      </c>
      <c r="S11" s="149" t="s">
        <v>136</v>
      </c>
      <c r="T11" s="160" t="s">
        <v>188</v>
      </c>
      <c r="U11" s="594" t="s">
        <v>237</v>
      </c>
      <c r="V11" s="595"/>
      <c r="W11" s="596"/>
      <c r="X11" s="594" t="s">
        <v>243</v>
      </c>
      <c r="Y11" s="597"/>
      <c r="Z11" s="146"/>
    </row>
    <row r="12" spans="1:28" s="221" customFormat="1" ht="40.9" customHeight="1" thickTop="1" thickBot="1">
      <c r="A12" s="210"/>
      <c r="B12" s="154"/>
      <c r="C12" s="155"/>
      <c r="D12" s="593"/>
      <c r="E12" s="149" t="s">
        <v>137</v>
      </c>
      <c r="F12" s="150"/>
      <c r="G12" s="659"/>
      <c r="H12" s="629"/>
      <c r="I12" s="660"/>
      <c r="J12" s="659"/>
      <c r="K12" s="630"/>
      <c r="L12" s="146"/>
      <c r="M12" s="146"/>
      <c r="N12" s="60"/>
      <c r="O12" s="210"/>
      <c r="P12" s="154"/>
      <c r="Q12" s="155"/>
      <c r="R12" s="593"/>
      <c r="S12" s="149" t="s">
        <v>137</v>
      </c>
      <c r="T12" s="160" t="s">
        <v>189</v>
      </c>
      <c r="U12" s="594" t="s">
        <v>238</v>
      </c>
      <c r="V12" s="595"/>
      <c r="W12" s="596"/>
      <c r="X12" s="594" t="s">
        <v>246</v>
      </c>
      <c r="Y12" s="597"/>
      <c r="Z12" s="146"/>
    </row>
    <row r="13" spans="1:28" s="221" customFormat="1" ht="40.9" customHeight="1" thickTop="1" thickBot="1">
      <c r="A13" s="210"/>
      <c r="B13" s="154"/>
      <c r="C13" s="155"/>
      <c r="D13" s="573" t="s">
        <v>138</v>
      </c>
      <c r="E13" s="635"/>
      <c r="F13" s="150"/>
      <c r="G13" s="659"/>
      <c r="H13" s="629"/>
      <c r="I13" s="660"/>
      <c r="J13" s="659"/>
      <c r="K13" s="630"/>
      <c r="L13" s="146"/>
      <c r="M13" s="146"/>
      <c r="N13" s="60"/>
      <c r="O13" s="210"/>
      <c r="P13" s="154"/>
      <c r="Q13" s="155"/>
      <c r="R13" s="573" t="s">
        <v>138</v>
      </c>
      <c r="S13" s="635"/>
      <c r="T13" s="160" t="s">
        <v>241</v>
      </c>
      <c r="U13" s="643" t="s">
        <v>240</v>
      </c>
      <c r="V13" s="644"/>
      <c r="W13" s="645"/>
      <c r="X13" s="646"/>
      <c r="Y13" s="625"/>
      <c r="Z13" s="146"/>
    </row>
    <row r="14" spans="1:28" s="221" customFormat="1" ht="40.9" customHeight="1" thickTop="1" thickBot="1">
      <c r="A14" s="210"/>
      <c r="B14" s="156"/>
      <c r="C14" s="157"/>
      <c r="D14" s="577" t="s">
        <v>184</v>
      </c>
      <c r="E14" s="615"/>
      <c r="F14" s="151"/>
      <c r="G14" s="626"/>
      <c r="H14" s="627"/>
      <c r="I14" s="661"/>
      <c r="J14" s="626"/>
      <c r="K14" s="628"/>
      <c r="L14" s="146"/>
      <c r="M14" s="146"/>
      <c r="N14" s="60"/>
      <c r="O14" s="210"/>
      <c r="P14" s="156"/>
      <c r="Q14" s="157"/>
      <c r="R14" s="577" t="s">
        <v>184</v>
      </c>
      <c r="S14" s="615"/>
      <c r="T14" s="162"/>
      <c r="U14" s="647"/>
      <c r="V14" s="616"/>
      <c r="W14" s="648"/>
      <c r="X14" s="647"/>
      <c r="Y14" s="617"/>
      <c r="Z14" s="146"/>
    </row>
    <row r="15" spans="1:28" s="221" customFormat="1" ht="19.350000000000001" customHeight="1">
      <c r="A15" s="210"/>
      <c r="B15" s="636" t="s">
        <v>139</v>
      </c>
      <c r="C15" s="637"/>
      <c r="D15" s="637"/>
      <c r="E15" s="637"/>
      <c r="F15" s="637"/>
      <c r="G15" s="637"/>
      <c r="H15" s="637"/>
      <c r="I15" s="637"/>
      <c r="J15" s="637"/>
      <c r="K15" s="638"/>
      <c r="L15" s="147"/>
      <c r="M15" s="147"/>
      <c r="N15" s="223"/>
      <c r="O15" s="210"/>
      <c r="P15" s="636" t="s">
        <v>139</v>
      </c>
      <c r="Q15" s="637"/>
      <c r="R15" s="637"/>
      <c r="S15" s="637"/>
      <c r="T15" s="637"/>
      <c r="U15" s="637"/>
      <c r="V15" s="637"/>
      <c r="W15" s="637"/>
      <c r="X15" s="637"/>
      <c r="Y15" s="638"/>
      <c r="Z15" s="147"/>
    </row>
    <row r="16" spans="1:28" ht="20.65" customHeight="1" thickBot="1">
      <c r="A16" s="210"/>
      <c r="B16" s="154"/>
      <c r="C16" s="155"/>
      <c r="D16" s="573" t="s">
        <v>10</v>
      </c>
      <c r="E16" s="574"/>
      <c r="F16" s="639" t="s">
        <v>133</v>
      </c>
      <c r="G16" s="640"/>
      <c r="H16" s="641" t="s">
        <v>232</v>
      </c>
      <c r="I16" s="642"/>
      <c r="J16" s="224"/>
      <c r="K16" s="225"/>
      <c r="L16" s="60"/>
      <c r="M16" s="60"/>
      <c r="N16" s="60"/>
      <c r="O16" s="210"/>
      <c r="P16" s="154"/>
      <c r="Q16" s="155"/>
      <c r="R16" s="573" t="s">
        <v>10</v>
      </c>
      <c r="S16" s="574"/>
      <c r="T16" s="639" t="s">
        <v>133</v>
      </c>
      <c r="U16" s="640"/>
      <c r="V16" s="641" t="s">
        <v>232</v>
      </c>
      <c r="W16" s="642"/>
      <c r="X16" s="224"/>
      <c r="Y16" s="225"/>
      <c r="Z16" s="60"/>
    </row>
    <row r="17" spans="1:26" ht="20.65" customHeight="1" thickTop="1" thickBot="1">
      <c r="A17" s="210"/>
      <c r="B17" s="154"/>
      <c r="C17" s="155"/>
      <c r="D17" s="573" t="s">
        <v>114</v>
      </c>
      <c r="E17" s="587"/>
      <c r="F17" s="246">
        <f>'別紙２（前年度実績）'!AT40</f>
        <v>0</v>
      </c>
      <c r="G17" s="226" t="s">
        <v>11</v>
      </c>
      <c r="H17" s="246">
        <f>'別紙２（取組年度実績）'!AT40</f>
        <v>0</v>
      </c>
      <c r="I17" s="227" t="s">
        <v>12</v>
      </c>
      <c r="J17" s="224"/>
      <c r="K17" s="225"/>
      <c r="L17" s="60"/>
      <c r="M17" s="60"/>
      <c r="N17" s="29"/>
      <c r="O17" s="210"/>
      <c r="P17" s="154"/>
      <c r="Q17" s="155"/>
      <c r="R17" s="573" t="s">
        <v>114</v>
      </c>
      <c r="S17" s="587"/>
      <c r="T17" s="228">
        <v>48.24</v>
      </c>
      <c r="U17" s="226" t="s">
        <v>11</v>
      </c>
      <c r="V17" s="228">
        <v>47.034000000000006</v>
      </c>
      <c r="W17" s="227" t="s">
        <v>12</v>
      </c>
      <c r="X17" s="224"/>
      <c r="Y17" s="225"/>
      <c r="Z17" s="60"/>
    </row>
    <row r="18" spans="1:26" ht="20.65" customHeight="1" thickTop="1" thickBot="1">
      <c r="A18" s="210"/>
      <c r="B18" s="154"/>
      <c r="C18" s="155"/>
      <c r="D18" s="573" t="s">
        <v>115</v>
      </c>
      <c r="E18" s="574"/>
      <c r="F18" s="611"/>
      <c r="G18" s="612"/>
      <c r="H18" s="246">
        <f>IFERROR(F17-H17,"")</f>
        <v>0</v>
      </c>
      <c r="I18" s="229" t="s">
        <v>13</v>
      </c>
      <c r="J18" s="224"/>
      <c r="K18" s="225"/>
      <c r="L18" s="60"/>
      <c r="M18" s="60"/>
      <c r="N18" s="60"/>
      <c r="O18" s="210"/>
      <c r="P18" s="154"/>
      <c r="Q18" s="155"/>
      <c r="R18" s="573" t="s">
        <v>115</v>
      </c>
      <c r="S18" s="574"/>
      <c r="T18" s="575"/>
      <c r="U18" s="576"/>
      <c r="V18" s="228">
        <f>IFERROR(T17-V17,"")</f>
        <v>1.205999999999996</v>
      </c>
      <c r="W18" s="229" t="s">
        <v>13</v>
      </c>
      <c r="X18" s="224"/>
      <c r="Y18" s="225"/>
      <c r="Z18" s="60"/>
    </row>
    <row r="19" spans="1:26" ht="20.65" customHeight="1" thickTop="1" thickBot="1">
      <c r="A19" s="210"/>
      <c r="B19" s="154"/>
      <c r="C19" s="157"/>
      <c r="D19" s="577" t="s">
        <v>123</v>
      </c>
      <c r="E19" s="578"/>
      <c r="F19" s="631"/>
      <c r="G19" s="632"/>
      <c r="H19" s="247" t="str">
        <f>IFERROR(H18/F17*100,"")</f>
        <v/>
      </c>
      <c r="I19" s="191" t="s">
        <v>231</v>
      </c>
      <c r="J19" s="224"/>
      <c r="K19" s="225"/>
      <c r="L19" s="60"/>
      <c r="M19" s="60"/>
      <c r="N19" s="60"/>
      <c r="O19" s="210"/>
      <c r="P19" s="154"/>
      <c r="Q19" s="157"/>
      <c r="R19" s="577" t="s">
        <v>123</v>
      </c>
      <c r="S19" s="578"/>
      <c r="T19" s="579"/>
      <c r="U19" s="580"/>
      <c r="V19" s="194">
        <f>IFERROR(V18/T17*100,"")</f>
        <v>2.4999999999999916</v>
      </c>
      <c r="W19" s="191" t="s">
        <v>231</v>
      </c>
      <c r="X19" s="224"/>
      <c r="Y19" s="225"/>
      <c r="Z19" s="60"/>
    </row>
    <row r="20" spans="1:26" ht="42.5" customHeight="1" thickTop="1" thickBot="1">
      <c r="A20" s="210"/>
      <c r="B20" s="581" t="s">
        <v>173</v>
      </c>
      <c r="C20" s="582"/>
      <c r="D20" s="582"/>
      <c r="E20" s="583"/>
      <c r="F20" s="662"/>
      <c r="G20" s="571"/>
      <c r="H20" s="571"/>
      <c r="I20" s="571"/>
      <c r="J20" s="571"/>
      <c r="K20" s="572"/>
      <c r="L20" s="148"/>
      <c r="M20" s="148"/>
      <c r="N20" s="67"/>
      <c r="O20" s="210"/>
      <c r="P20" s="581" t="s">
        <v>173</v>
      </c>
      <c r="Q20" s="582"/>
      <c r="R20" s="582"/>
      <c r="S20" s="583"/>
      <c r="T20" s="584" t="s">
        <v>239</v>
      </c>
      <c r="U20" s="585"/>
      <c r="V20" s="585"/>
      <c r="W20" s="585"/>
      <c r="X20" s="585"/>
      <c r="Y20" s="586"/>
      <c r="Z20" s="148"/>
    </row>
    <row r="21" spans="1:26" s="221" customFormat="1" ht="39.5" customHeight="1" thickTop="1" thickBot="1">
      <c r="A21" s="210"/>
      <c r="B21" s="649" t="s">
        <v>172</v>
      </c>
      <c r="C21" s="650"/>
      <c r="D21" s="650"/>
      <c r="E21" s="651"/>
      <c r="F21" s="570"/>
      <c r="G21" s="571"/>
      <c r="H21" s="571"/>
      <c r="I21" s="571"/>
      <c r="J21" s="571"/>
      <c r="K21" s="572"/>
      <c r="L21" s="148"/>
      <c r="M21" s="148"/>
      <c r="N21" s="223"/>
      <c r="O21" s="210"/>
      <c r="P21" s="649" t="s">
        <v>172</v>
      </c>
      <c r="Q21" s="650"/>
      <c r="R21" s="650"/>
      <c r="S21" s="651"/>
      <c r="T21" s="652" t="s">
        <v>247</v>
      </c>
      <c r="U21" s="585"/>
      <c r="V21" s="585"/>
      <c r="W21" s="585"/>
      <c r="X21" s="585"/>
      <c r="Y21" s="586"/>
      <c r="Z21" s="148"/>
    </row>
    <row r="22" spans="1:26" ht="18" customHeight="1">
      <c r="A22" s="21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21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s="221" customFormat="1" ht="18.5" customHeight="1" thickBot="1">
      <c r="A23" s="210"/>
      <c r="B23" s="599" t="s">
        <v>177</v>
      </c>
      <c r="C23" s="599"/>
      <c r="D23" s="599"/>
      <c r="E23" s="599"/>
      <c r="F23" s="599"/>
      <c r="G23" s="599"/>
      <c r="H23" s="599"/>
      <c r="I23" s="599"/>
      <c r="J23" s="599"/>
      <c r="K23" s="599"/>
      <c r="L23" s="121"/>
      <c r="M23" s="121"/>
      <c r="N23" s="223"/>
      <c r="O23" s="210"/>
      <c r="P23" s="599" t="s">
        <v>177</v>
      </c>
      <c r="Q23" s="599"/>
      <c r="R23" s="599"/>
      <c r="S23" s="599"/>
      <c r="T23" s="599"/>
      <c r="U23" s="599"/>
      <c r="V23" s="599"/>
      <c r="W23" s="599"/>
      <c r="X23" s="599"/>
      <c r="Y23" s="599"/>
      <c r="Z23" s="121"/>
    </row>
    <row r="24" spans="1:26" s="221" customFormat="1" ht="39.950000000000003" customHeight="1" thickTop="1" thickBot="1">
      <c r="A24" s="210"/>
      <c r="B24" s="600" t="s">
        <v>122</v>
      </c>
      <c r="C24" s="601"/>
      <c r="D24" s="601"/>
      <c r="E24" s="602"/>
      <c r="F24" s="567"/>
      <c r="G24" s="568"/>
      <c r="H24" s="568"/>
      <c r="I24" s="568"/>
      <c r="J24" s="568"/>
      <c r="K24" s="569"/>
      <c r="L24" s="144"/>
      <c r="M24" s="144"/>
      <c r="N24" s="222" t="str">
        <f>IF(ISTEXT(F24),"","取組の管理体制を入力してください")</f>
        <v>取組の管理体制を入力してください</v>
      </c>
      <c r="O24" s="210"/>
      <c r="P24" s="600" t="s">
        <v>122</v>
      </c>
      <c r="Q24" s="601"/>
      <c r="R24" s="601"/>
      <c r="S24" s="602"/>
      <c r="T24" s="603" t="s">
        <v>236</v>
      </c>
      <c r="U24" s="604"/>
      <c r="V24" s="604"/>
      <c r="W24" s="604"/>
      <c r="X24" s="604"/>
      <c r="Y24" s="605"/>
      <c r="Z24" s="144"/>
    </row>
    <row r="25" spans="1:26" ht="27" customHeight="1" thickBot="1">
      <c r="A25" s="210"/>
      <c r="B25" s="618" t="s">
        <v>140</v>
      </c>
      <c r="C25" s="619"/>
      <c r="D25" s="619"/>
      <c r="E25" s="619"/>
      <c r="F25" s="619"/>
      <c r="G25" s="619"/>
      <c r="H25" s="619"/>
      <c r="I25" s="619"/>
      <c r="J25" s="619"/>
      <c r="K25" s="620"/>
      <c r="L25" s="145"/>
      <c r="M25" s="145"/>
      <c r="N25" s="223"/>
      <c r="O25" s="210"/>
      <c r="P25" s="618" t="s">
        <v>140</v>
      </c>
      <c r="Q25" s="619"/>
      <c r="R25" s="619"/>
      <c r="S25" s="619"/>
      <c r="T25" s="619"/>
      <c r="U25" s="619"/>
      <c r="V25" s="619"/>
      <c r="W25" s="619"/>
      <c r="X25" s="619"/>
      <c r="Y25" s="620"/>
      <c r="Z25" s="145"/>
    </row>
    <row r="26" spans="1:26" ht="34.35" customHeight="1" thickTop="1" thickBot="1">
      <c r="A26" s="210"/>
      <c r="B26" s="154"/>
      <c r="C26" s="155"/>
      <c r="D26" s="609" t="s">
        <v>235</v>
      </c>
      <c r="E26" s="610"/>
      <c r="F26" s="230"/>
      <c r="G26" s="231"/>
      <c r="H26" s="232" t="s">
        <v>234</v>
      </c>
      <c r="I26" s="233" t="s">
        <v>233</v>
      </c>
      <c r="J26" s="192"/>
      <c r="K26" s="234" t="s">
        <v>107</v>
      </c>
      <c r="L26" s="235"/>
      <c r="M26" s="235"/>
      <c r="N26" s="159" t="str">
        <f>IF(J26&gt;=1,"","取組年度の削減率の目標を設定してください（最低１％）")</f>
        <v>取組年度の削減率の目標を設定してください（最低１％）</v>
      </c>
      <c r="O26" s="210"/>
      <c r="P26" s="154"/>
      <c r="Q26" s="155"/>
      <c r="R26" s="609" t="s">
        <v>235</v>
      </c>
      <c r="S26" s="610"/>
      <c r="T26" s="230"/>
      <c r="U26" s="231"/>
      <c r="V26" s="232" t="s">
        <v>234</v>
      </c>
      <c r="W26" s="233" t="s">
        <v>233</v>
      </c>
      <c r="X26" s="193">
        <v>1</v>
      </c>
      <c r="Y26" s="234" t="s">
        <v>107</v>
      </c>
      <c r="Z26" s="235"/>
    </row>
    <row r="27" spans="1:26" ht="20.25" customHeight="1" thickTop="1" thickBot="1">
      <c r="A27" s="210"/>
      <c r="B27" s="154"/>
      <c r="C27" s="155"/>
      <c r="D27" s="613" t="s">
        <v>116</v>
      </c>
      <c r="E27" s="614"/>
      <c r="F27" s="639" t="s">
        <v>141</v>
      </c>
      <c r="G27" s="640"/>
      <c r="H27" s="653" t="s">
        <v>142</v>
      </c>
      <c r="I27" s="654"/>
      <c r="J27" s="655" t="s">
        <v>143</v>
      </c>
      <c r="K27" s="656"/>
      <c r="L27" s="236"/>
      <c r="M27" s="236"/>
      <c r="N27" s="60"/>
      <c r="O27" s="210"/>
      <c r="P27" s="154"/>
      <c r="Q27" s="155"/>
      <c r="R27" s="613" t="s">
        <v>116</v>
      </c>
      <c r="S27" s="614"/>
      <c r="T27" s="639" t="s">
        <v>141</v>
      </c>
      <c r="U27" s="640"/>
      <c r="V27" s="653" t="s">
        <v>142</v>
      </c>
      <c r="W27" s="654"/>
      <c r="X27" s="655" t="s">
        <v>143</v>
      </c>
      <c r="Y27" s="656"/>
      <c r="Z27" s="236"/>
    </row>
    <row r="28" spans="1:26" ht="20.25" customHeight="1" thickTop="1" thickBot="1">
      <c r="A28" s="210"/>
      <c r="B28" s="154"/>
      <c r="C28" s="155"/>
      <c r="D28" s="573" t="s">
        <v>114</v>
      </c>
      <c r="E28" s="587"/>
      <c r="F28" s="246">
        <f>'別紙２（前年度実績）'!AT40</f>
        <v>0</v>
      </c>
      <c r="G28" s="226" t="s">
        <v>11</v>
      </c>
      <c r="H28" s="246">
        <f>'別紙２（取組年度実績）'!AT40</f>
        <v>0</v>
      </c>
      <c r="I28" s="227" t="s">
        <v>12</v>
      </c>
      <c r="J28" s="246" t="str">
        <f>IF(J26="","",IFERROR(H28*(100-J26)/100,""))</f>
        <v/>
      </c>
      <c r="K28" s="237" t="s">
        <v>127</v>
      </c>
      <c r="L28" s="238"/>
      <c r="M28" s="238"/>
      <c r="N28" s="159" t="str">
        <f>IF(F28&gt;0,"","別紙２を入力してください")</f>
        <v>別紙２を入力してください</v>
      </c>
      <c r="O28" s="210"/>
      <c r="P28" s="154"/>
      <c r="Q28" s="155"/>
      <c r="R28" s="573" t="s">
        <v>114</v>
      </c>
      <c r="S28" s="587"/>
      <c r="T28" s="228">
        <v>48.24</v>
      </c>
      <c r="U28" s="226" t="s">
        <v>11</v>
      </c>
      <c r="V28" s="228">
        <v>47.034000000000006</v>
      </c>
      <c r="W28" s="227" t="s">
        <v>12</v>
      </c>
      <c r="X28" s="228">
        <f>IF(X26="","",IFERROR(V28*(100-X26)/100,""))</f>
        <v>46.563660000000006</v>
      </c>
      <c r="Y28" s="237" t="s">
        <v>44</v>
      </c>
      <c r="Z28" s="238"/>
    </row>
    <row r="29" spans="1:26" ht="20.25" customHeight="1" thickTop="1" thickBot="1">
      <c r="A29" s="210"/>
      <c r="B29" s="154"/>
      <c r="C29" s="155"/>
      <c r="D29" s="657" t="s">
        <v>115</v>
      </c>
      <c r="E29" s="658"/>
      <c r="F29" s="575"/>
      <c r="G29" s="576"/>
      <c r="H29" s="246">
        <f>IFERROR(F28-H28,"")</f>
        <v>0</v>
      </c>
      <c r="I29" s="229" t="s">
        <v>13</v>
      </c>
      <c r="J29" s="248" t="str">
        <f>IFERROR(H28-J28,"")</f>
        <v/>
      </c>
      <c r="K29" s="239" t="s">
        <v>128</v>
      </c>
      <c r="L29" s="238"/>
      <c r="M29" s="238"/>
      <c r="N29" s="210"/>
      <c r="O29" s="210"/>
      <c r="P29" s="154"/>
      <c r="Q29" s="155"/>
      <c r="R29" s="657" t="s">
        <v>115</v>
      </c>
      <c r="S29" s="658"/>
      <c r="T29" s="575"/>
      <c r="U29" s="576"/>
      <c r="V29" s="228">
        <f>IFERROR(T28-V28,"")</f>
        <v>1.205999999999996</v>
      </c>
      <c r="W29" s="229" t="s">
        <v>13</v>
      </c>
      <c r="X29" s="240">
        <f>IFERROR(V28-X28,"")</f>
        <v>0.4703400000000002</v>
      </c>
      <c r="Y29" s="239" t="s">
        <v>128</v>
      </c>
      <c r="Z29" s="238"/>
    </row>
    <row r="30" spans="1:26" ht="38.200000000000003" customHeight="1" thickTop="1" thickBot="1">
      <c r="A30" s="210"/>
      <c r="B30" s="156"/>
      <c r="C30" s="157"/>
      <c r="D30" s="633" t="s">
        <v>134</v>
      </c>
      <c r="E30" s="634"/>
      <c r="F30" s="241"/>
      <c r="G30" s="242"/>
      <c r="H30" s="243"/>
      <c r="I30" s="244" t="s">
        <v>185</v>
      </c>
      <c r="J30" s="94"/>
      <c r="K30" s="245" t="s">
        <v>107</v>
      </c>
      <c r="L30" s="235"/>
      <c r="M30" s="235"/>
      <c r="N30" s="210"/>
      <c r="O30" s="210"/>
      <c r="P30" s="156"/>
      <c r="Q30" s="157"/>
      <c r="R30" s="633" t="s">
        <v>134</v>
      </c>
      <c r="S30" s="634"/>
      <c r="T30" s="241"/>
      <c r="U30" s="242"/>
      <c r="V30" s="243"/>
      <c r="W30" s="244" t="s">
        <v>185</v>
      </c>
      <c r="X30" s="94"/>
      <c r="Y30" s="245" t="s">
        <v>107</v>
      </c>
      <c r="Z30" s="235"/>
    </row>
    <row r="31" spans="1:26" s="221" customFormat="1" ht="27.5" customHeight="1" thickBot="1">
      <c r="A31" s="223"/>
      <c r="B31" s="618" t="s">
        <v>186</v>
      </c>
      <c r="C31" s="619"/>
      <c r="D31" s="619"/>
      <c r="E31" s="619"/>
      <c r="F31" s="619"/>
      <c r="G31" s="619"/>
      <c r="H31" s="619"/>
      <c r="I31" s="619"/>
      <c r="J31" s="619"/>
      <c r="K31" s="620"/>
      <c r="L31" s="145"/>
      <c r="M31" s="145"/>
      <c r="N31" s="60"/>
      <c r="O31" s="223"/>
      <c r="P31" s="618" t="s">
        <v>186</v>
      </c>
      <c r="Q31" s="619"/>
      <c r="R31" s="619"/>
      <c r="S31" s="619"/>
      <c r="T31" s="619"/>
      <c r="U31" s="619"/>
      <c r="V31" s="619"/>
      <c r="W31" s="619"/>
      <c r="X31" s="619"/>
      <c r="Y31" s="620"/>
      <c r="Z31" s="145"/>
    </row>
    <row r="32" spans="1:26" s="221" customFormat="1" ht="18.5" customHeight="1" thickBot="1">
      <c r="A32" s="223"/>
      <c r="B32" s="621"/>
      <c r="C32" s="622"/>
      <c r="D32" s="622"/>
      <c r="E32" s="623"/>
      <c r="F32" s="70" t="s">
        <v>121</v>
      </c>
      <c r="G32" s="588" t="s">
        <v>187</v>
      </c>
      <c r="H32" s="589"/>
      <c r="I32" s="589"/>
      <c r="J32" s="589"/>
      <c r="K32" s="591"/>
      <c r="L32" s="143"/>
      <c r="M32" s="143"/>
      <c r="N32" s="223"/>
      <c r="O32" s="223"/>
      <c r="P32" s="621"/>
      <c r="Q32" s="622"/>
      <c r="R32" s="622"/>
      <c r="S32" s="623"/>
      <c r="T32" s="70" t="s">
        <v>121</v>
      </c>
      <c r="U32" s="588" t="s">
        <v>187</v>
      </c>
      <c r="V32" s="589"/>
      <c r="W32" s="589"/>
      <c r="X32" s="589"/>
      <c r="Y32" s="591"/>
      <c r="Z32" s="143"/>
    </row>
    <row r="33" spans="1:26" s="221" customFormat="1" ht="45.95" customHeight="1" thickTop="1" thickBot="1">
      <c r="A33" s="223"/>
      <c r="B33" s="154"/>
      <c r="C33" s="155"/>
      <c r="D33" s="592" t="s">
        <v>135</v>
      </c>
      <c r="E33" s="149" t="s">
        <v>136</v>
      </c>
      <c r="F33" s="150"/>
      <c r="G33" s="626"/>
      <c r="H33" s="627"/>
      <c r="I33" s="627"/>
      <c r="J33" s="627"/>
      <c r="K33" s="628"/>
      <c r="L33" s="158"/>
      <c r="M33" s="158"/>
      <c r="N33" s="159" t="str">
        <f>IF(ISTEXT(G33),"","【必須】運用管理等による対策（ソフト）を入力してください")</f>
        <v>【必須】運用管理等による対策（ソフト）を入力してください</v>
      </c>
      <c r="O33" s="223"/>
      <c r="P33" s="154"/>
      <c r="Q33" s="155"/>
      <c r="R33" s="592" t="s">
        <v>135</v>
      </c>
      <c r="S33" s="149" t="s">
        <v>136</v>
      </c>
      <c r="T33" s="160" t="s">
        <v>248</v>
      </c>
      <c r="U33" s="624" t="s">
        <v>249</v>
      </c>
      <c r="V33" s="624"/>
      <c r="W33" s="624"/>
      <c r="X33" s="624"/>
      <c r="Y33" s="625"/>
      <c r="Z33" s="158"/>
    </row>
    <row r="34" spans="1:26" s="221" customFormat="1" ht="45.95" customHeight="1" thickTop="1" thickBot="1">
      <c r="A34" s="223"/>
      <c r="B34" s="154"/>
      <c r="C34" s="155"/>
      <c r="D34" s="593"/>
      <c r="E34" s="149" t="s">
        <v>137</v>
      </c>
      <c r="F34" s="150"/>
      <c r="G34" s="629"/>
      <c r="H34" s="629"/>
      <c r="I34" s="629"/>
      <c r="J34" s="629"/>
      <c r="K34" s="630"/>
      <c r="L34" s="158"/>
      <c r="M34" s="158"/>
      <c r="N34" s="161"/>
      <c r="O34" s="223"/>
      <c r="P34" s="154"/>
      <c r="Q34" s="155"/>
      <c r="R34" s="593"/>
      <c r="S34" s="149" t="s">
        <v>137</v>
      </c>
      <c r="T34" s="160" t="s">
        <v>250</v>
      </c>
      <c r="U34" s="624" t="s">
        <v>251</v>
      </c>
      <c r="V34" s="624"/>
      <c r="W34" s="624"/>
      <c r="X34" s="624"/>
      <c r="Y34" s="625"/>
      <c r="Z34" s="158"/>
    </row>
    <row r="35" spans="1:26" s="221" customFormat="1" ht="45.95" customHeight="1" thickTop="1" thickBot="1">
      <c r="A35" s="223"/>
      <c r="B35" s="154"/>
      <c r="C35" s="155"/>
      <c r="D35" s="573" t="s">
        <v>138</v>
      </c>
      <c r="E35" s="635"/>
      <c r="F35" s="150"/>
      <c r="G35" s="629"/>
      <c r="H35" s="629"/>
      <c r="I35" s="629"/>
      <c r="J35" s="629"/>
      <c r="K35" s="630"/>
      <c r="L35" s="158"/>
      <c r="M35" s="158"/>
      <c r="N35" s="60"/>
      <c r="O35" s="223"/>
      <c r="P35" s="154"/>
      <c r="Q35" s="155"/>
      <c r="R35" s="573" t="s">
        <v>138</v>
      </c>
      <c r="S35" s="635"/>
      <c r="T35" s="160" t="s">
        <v>241</v>
      </c>
      <c r="U35" s="624" t="s">
        <v>244</v>
      </c>
      <c r="V35" s="624"/>
      <c r="W35" s="624"/>
      <c r="X35" s="624"/>
      <c r="Y35" s="625"/>
      <c r="Z35" s="158"/>
    </row>
    <row r="36" spans="1:26" s="221" customFormat="1" ht="45.95" customHeight="1" thickTop="1" thickBot="1">
      <c r="A36" s="223"/>
      <c r="B36" s="156"/>
      <c r="C36" s="157"/>
      <c r="D36" s="577" t="s">
        <v>184</v>
      </c>
      <c r="E36" s="615"/>
      <c r="F36" s="151"/>
      <c r="G36" s="627"/>
      <c r="H36" s="627"/>
      <c r="I36" s="627"/>
      <c r="J36" s="627"/>
      <c r="K36" s="628"/>
      <c r="L36" s="158"/>
      <c r="M36" s="158"/>
      <c r="N36" s="60"/>
      <c r="O36" s="223"/>
      <c r="P36" s="156"/>
      <c r="Q36" s="157"/>
      <c r="R36" s="577" t="s">
        <v>184</v>
      </c>
      <c r="S36" s="615"/>
      <c r="T36" s="162" t="s">
        <v>190</v>
      </c>
      <c r="U36" s="616" t="s">
        <v>245</v>
      </c>
      <c r="V36" s="616"/>
      <c r="W36" s="616"/>
      <c r="X36" s="616"/>
      <c r="Y36" s="617"/>
      <c r="Z36" s="158"/>
    </row>
    <row r="37" spans="1:26">
      <c r="A37" s="210"/>
      <c r="B37" s="210"/>
      <c r="C37" s="210"/>
      <c r="D37" s="210"/>
      <c r="E37" s="210"/>
      <c r="F37" s="210"/>
      <c r="G37" s="210"/>
      <c r="H37" s="210"/>
      <c r="I37" s="210"/>
      <c r="J37" s="210"/>
      <c r="K37" s="210"/>
      <c r="N37" s="6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</row>
    <row r="38" spans="1:26">
      <c r="A38" s="210"/>
      <c r="B38" s="210"/>
      <c r="C38" s="210"/>
      <c r="D38" s="210"/>
      <c r="E38" s="210"/>
      <c r="F38" s="210"/>
      <c r="G38" s="210"/>
      <c r="H38" s="210"/>
      <c r="I38" s="210"/>
      <c r="J38" s="210"/>
      <c r="K38" s="210"/>
      <c r="N38" s="6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210"/>
      <c r="Z38" s="210"/>
    </row>
    <row r="39" spans="1:26">
      <c r="A39" s="210"/>
      <c r="B39" s="210"/>
      <c r="C39" s="210"/>
      <c r="D39" s="210"/>
      <c r="E39" s="210"/>
      <c r="F39" s="210"/>
      <c r="G39" s="210"/>
      <c r="H39" s="210"/>
      <c r="I39" s="210"/>
      <c r="J39" s="210"/>
      <c r="K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</row>
  </sheetData>
  <sheetProtection algorithmName="SHA-512" hashValue="jma93cqglXXjTBHEkZdWsO/lxVEVrbGpQKSh7YLXZb6hAb+bRVcs1FQFV3DNjVogbLemWFQA9qCnlK9cf9Erfw==" saltValue="H1kXydj5hgvohxPASidKlQ==" spinCount="100000" sheet="1" formatCells="0" formatColumns="0" formatRows="0" insertColumns="0" insertRows="0" insertHyperlinks="0" deleteColumns="0" deleteRows="0" sort="0" autoFilter="0" pivotTables="0"/>
  <mergeCells count="108">
    <mergeCell ref="D28:E28"/>
    <mergeCell ref="D29:E29"/>
    <mergeCell ref="D30:E30"/>
    <mergeCell ref="D35:E35"/>
    <mergeCell ref="G14:I14"/>
    <mergeCell ref="J11:K11"/>
    <mergeCell ref="J12:K12"/>
    <mergeCell ref="G11:I11"/>
    <mergeCell ref="G12:I12"/>
    <mergeCell ref="F16:G16"/>
    <mergeCell ref="D17:E17"/>
    <mergeCell ref="D18:E18"/>
    <mergeCell ref="D19:E19"/>
    <mergeCell ref="B25:K25"/>
    <mergeCell ref="B31:K31"/>
    <mergeCell ref="F20:K20"/>
    <mergeCell ref="B20:E20"/>
    <mergeCell ref="F27:G27"/>
    <mergeCell ref="H27:I27"/>
    <mergeCell ref="F29:G29"/>
    <mergeCell ref="J27:K27"/>
    <mergeCell ref="B24:E24"/>
    <mergeCell ref="B21:E21"/>
    <mergeCell ref="B23:K23"/>
    <mergeCell ref="F8:K8"/>
    <mergeCell ref="B4:K4"/>
    <mergeCell ref="H16:I16"/>
    <mergeCell ref="B7:K7"/>
    <mergeCell ref="B8:E8"/>
    <mergeCell ref="G10:I10"/>
    <mergeCell ref="J10:K10"/>
    <mergeCell ref="B9:K9"/>
    <mergeCell ref="D11:D12"/>
    <mergeCell ref="D13:E13"/>
    <mergeCell ref="D14:E14"/>
    <mergeCell ref="D16:E16"/>
    <mergeCell ref="B15:K15"/>
    <mergeCell ref="J13:K13"/>
    <mergeCell ref="J14:K14"/>
    <mergeCell ref="G13:I13"/>
    <mergeCell ref="R35:S35"/>
    <mergeCell ref="U35:Y35"/>
    <mergeCell ref="P15:Y15"/>
    <mergeCell ref="R16:S16"/>
    <mergeCell ref="T16:U16"/>
    <mergeCell ref="V16:W16"/>
    <mergeCell ref="R17:S17"/>
    <mergeCell ref="R13:S13"/>
    <mergeCell ref="U13:W13"/>
    <mergeCell ref="X13:Y13"/>
    <mergeCell ref="R14:S14"/>
    <mergeCell ref="U14:W14"/>
    <mergeCell ref="X14:Y14"/>
    <mergeCell ref="P21:S21"/>
    <mergeCell ref="T21:Y21"/>
    <mergeCell ref="P23:Y23"/>
    <mergeCell ref="P24:S24"/>
    <mergeCell ref="T27:U27"/>
    <mergeCell ref="V27:W27"/>
    <mergeCell ref="X27:Y27"/>
    <mergeCell ref="T24:Y24"/>
    <mergeCell ref="R29:S29"/>
    <mergeCell ref="T29:U29"/>
    <mergeCell ref="D26:E26"/>
    <mergeCell ref="F18:G18"/>
    <mergeCell ref="D27:E27"/>
    <mergeCell ref="D36:E36"/>
    <mergeCell ref="R36:S36"/>
    <mergeCell ref="U36:Y36"/>
    <mergeCell ref="P31:Y31"/>
    <mergeCell ref="B32:E32"/>
    <mergeCell ref="P32:S32"/>
    <mergeCell ref="U32:Y32"/>
    <mergeCell ref="D33:D34"/>
    <mergeCell ref="R33:R34"/>
    <mergeCell ref="U33:Y33"/>
    <mergeCell ref="U34:Y34"/>
    <mergeCell ref="G32:K32"/>
    <mergeCell ref="G33:K33"/>
    <mergeCell ref="G36:K36"/>
    <mergeCell ref="G34:K34"/>
    <mergeCell ref="G35:K35"/>
    <mergeCell ref="F19:G19"/>
    <mergeCell ref="R30:S30"/>
    <mergeCell ref="P25:Y25"/>
    <mergeCell ref="R26:S26"/>
    <mergeCell ref="R27:S27"/>
    <mergeCell ref="U10:W10"/>
    <mergeCell ref="X10:Y10"/>
    <mergeCell ref="R11:R12"/>
    <mergeCell ref="U11:W11"/>
    <mergeCell ref="X11:Y11"/>
    <mergeCell ref="U12:W12"/>
    <mergeCell ref="X12:Y12"/>
    <mergeCell ref="P4:Y4"/>
    <mergeCell ref="P7:Y7"/>
    <mergeCell ref="P8:S8"/>
    <mergeCell ref="T8:Y8"/>
    <mergeCell ref="P9:Y9"/>
    <mergeCell ref="F24:K24"/>
    <mergeCell ref="F21:K21"/>
    <mergeCell ref="R18:S18"/>
    <mergeCell ref="T18:U18"/>
    <mergeCell ref="R19:S19"/>
    <mergeCell ref="T19:U19"/>
    <mergeCell ref="P20:S20"/>
    <mergeCell ref="T20:Y20"/>
    <mergeCell ref="R28:S28"/>
  </mergeCells>
  <phoneticPr fontId="5"/>
  <conditionalFormatting sqref="F8:K8">
    <cfRule type="notContainsBlanks" dxfId="131" priority="9">
      <formula>LEN(TRIM(F8))&gt;0</formula>
    </cfRule>
  </conditionalFormatting>
  <conditionalFormatting sqref="F11:K14 F20:K21 H30">
    <cfRule type="notContainsBlanks" dxfId="130" priority="26">
      <formula>LEN(TRIM(F11))&gt;0</formula>
    </cfRule>
  </conditionalFormatting>
  <conditionalFormatting sqref="F33:M36">
    <cfRule type="notContainsBlanks" dxfId="129" priority="19">
      <formula>LEN(TRIM(F33))&gt;0</formula>
    </cfRule>
  </conditionalFormatting>
  <conditionalFormatting sqref="H19">
    <cfRule type="expression" dxfId="128" priority="42">
      <formula>ISNUMBER($H$19)</formula>
    </cfRule>
  </conditionalFormatting>
  <conditionalFormatting sqref="J26">
    <cfRule type="notContainsBlanks" dxfId="127" priority="35">
      <formula>LEN(TRIM(J26))&gt;0</formula>
    </cfRule>
  </conditionalFormatting>
  <conditionalFormatting sqref="J30">
    <cfRule type="notContainsBlanks" dxfId="126" priority="25">
      <formula>LEN(TRIM(J30))&gt;0</formula>
    </cfRule>
  </conditionalFormatting>
  <conditionalFormatting sqref="N6 J16:M19">
    <cfRule type="containsText" dxfId="125" priority="87" operator="containsText" text="いずれか１つに○">
      <formula>NOT(ISERROR(SEARCH("いずれか１つに○",J6)))</formula>
    </cfRule>
  </conditionalFormatting>
  <conditionalFormatting sqref="N6 J16:N18 H19:N19">
    <cfRule type="containsText" dxfId="124" priority="65" operator="containsText" text="ください">
      <formula>NOT(ISERROR(SEARCH("ください",H6)))</formula>
    </cfRule>
    <cfRule type="containsText" dxfId="123" priority="64" operator="containsText" text="OK">
      <formula>NOT(ISERROR(SEARCH("OK",H6)))</formula>
    </cfRule>
  </conditionalFormatting>
  <conditionalFormatting sqref="N8">
    <cfRule type="containsText" dxfId="122" priority="27" operator="containsText" text="ください">
      <formula>NOT(ISERROR(SEARCH("ください",N8)))</formula>
    </cfRule>
  </conditionalFormatting>
  <conditionalFormatting sqref="N11">
    <cfRule type="containsText" dxfId="121" priority="30" operator="containsText" text="ください">
      <formula>NOT(ISERROR(SEARCH("ください",N11)))</formula>
    </cfRule>
    <cfRule type="containsText" dxfId="120" priority="29" operator="containsText" text="OK">
      <formula>NOT(ISERROR(SEARCH("OK",N11)))</formula>
    </cfRule>
  </conditionalFormatting>
  <conditionalFormatting sqref="N24">
    <cfRule type="containsText" dxfId="119" priority="1" operator="containsText" text="ください">
      <formula>NOT(ISERROR(SEARCH("ください",N24)))</formula>
    </cfRule>
  </conditionalFormatting>
  <conditionalFormatting sqref="N26:N28">
    <cfRule type="containsText" dxfId="118" priority="39" operator="containsText" text="OK">
      <formula>NOT(ISERROR(SEARCH("OK",N26)))</formula>
    </cfRule>
    <cfRule type="containsText" dxfId="117" priority="40" operator="containsText" text="ください">
      <formula>NOT(ISERROR(SEARCH("ください",N26)))</formula>
    </cfRule>
    <cfRule type="containsText" dxfId="116" priority="41" operator="containsText" text="いずれか１つに○">
      <formula>NOT(ISERROR(SEARCH("いずれか１つに○",N26)))</formula>
    </cfRule>
  </conditionalFormatting>
  <conditionalFormatting sqref="N31">
    <cfRule type="containsText" dxfId="115" priority="22" operator="containsText" text="OK">
      <formula>NOT(ISERROR(SEARCH("OK",N31)))</formula>
    </cfRule>
    <cfRule type="containsText" dxfId="114" priority="23" operator="containsText" text="ください">
      <formula>NOT(ISERROR(SEARCH("ください",N31)))</formula>
    </cfRule>
    <cfRule type="containsText" dxfId="113" priority="24" operator="containsText" text="いずれか１つに○">
      <formula>NOT(ISERROR(SEARCH("いずれか１つに○",N31)))</formula>
    </cfRule>
  </conditionalFormatting>
  <conditionalFormatting sqref="N31:N33">
    <cfRule type="containsText" dxfId="112" priority="21" operator="containsText" text="ください">
      <formula>NOT(ISERROR(SEARCH("ください",N31)))</formula>
    </cfRule>
  </conditionalFormatting>
  <conditionalFormatting sqref="N33">
    <cfRule type="containsText" dxfId="111" priority="20" operator="containsText" text="OK">
      <formula>NOT(ISERROR(SEARCH("OK",N33)))</formula>
    </cfRule>
  </conditionalFormatting>
  <conditionalFormatting sqref="T11:T14">
    <cfRule type="notContainsBlanks" dxfId="110" priority="5">
      <formula>LEN(TRIM(T11))&gt;0</formula>
    </cfRule>
  </conditionalFormatting>
  <conditionalFormatting sqref="T8:Y8">
    <cfRule type="notContainsBlanks" dxfId="109" priority="8">
      <formula>LEN(TRIM(T8))&gt;0</formula>
    </cfRule>
  </conditionalFormatting>
  <conditionalFormatting sqref="T24:Y24">
    <cfRule type="notContainsBlanks" dxfId="108" priority="6">
      <formula>LEN(TRIM(T24))&gt;0</formula>
    </cfRule>
  </conditionalFormatting>
  <conditionalFormatting sqref="T33:Z36">
    <cfRule type="notContainsBlanks" dxfId="107" priority="7">
      <formula>LEN(TRIM(T33))&gt;0</formula>
    </cfRule>
  </conditionalFormatting>
  <conditionalFormatting sqref="V19">
    <cfRule type="expression" dxfId="106" priority="2">
      <formula>ISNUMBER($H$19)</formula>
    </cfRule>
  </conditionalFormatting>
  <conditionalFormatting sqref="V19:Z19">
    <cfRule type="containsText" dxfId="105" priority="3" operator="containsText" text="OK">
      <formula>NOT(ISERROR(SEARCH("OK",V19)))</formula>
    </cfRule>
    <cfRule type="containsText" dxfId="104" priority="4" operator="containsText" text="ください">
      <formula>NOT(ISERROR(SEARCH("ください",V19)))</formula>
    </cfRule>
  </conditionalFormatting>
  <conditionalFormatting sqref="X26">
    <cfRule type="notContainsBlanks" dxfId="103" priority="13">
      <formula>LEN(TRIM(X26))&gt;0</formula>
    </cfRule>
  </conditionalFormatting>
  <conditionalFormatting sqref="X30">
    <cfRule type="notContainsBlanks" dxfId="102" priority="11">
      <formula>LEN(TRIM(X30))&gt;0</formula>
    </cfRule>
  </conditionalFormatting>
  <conditionalFormatting sqref="X16:Z18">
    <cfRule type="containsText" dxfId="101" priority="16" operator="containsText" text="ください">
      <formula>NOT(ISERROR(SEARCH("ください",X16)))</formula>
    </cfRule>
    <cfRule type="containsText" dxfId="100" priority="15" operator="containsText" text="OK">
      <formula>NOT(ISERROR(SEARCH("OK",X16)))</formula>
    </cfRule>
  </conditionalFormatting>
  <conditionalFormatting sqref="X16:Z19">
    <cfRule type="containsText" dxfId="99" priority="17" operator="containsText" text="いずれか１つに○">
      <formula>NOT(ISERROR(SEARCH("いずれか１つに○",X16)))</formula>
    </cfRule>
  </conditionalFormatting>
  <pageMargins left="0.70866141732283472" right="0.70866141732283472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DF7F-C418-4B47-A78F-EBA1C07E9864}">
  <sheetPr codeName="Sheet1">
    <tabColor theme="8" tint="0.39997558519241921"/>
    <pageSetUpPr fitToPage="1"/>
  </sheetPr>
  <dimension ref="A1:AV42"/>
  <sheetViews>
    <sheetView showGridLines="0" showZeros="0" showRuler="0" zoomScale="70" zoomScaleNormal="7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3" t="s">
        <v>391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95" t="s">
        <v>154</v>
      </c>
    </row>
    <row r="2" spans="1:48" ht="21.5" customHeight="1">
      <c r="A2" s="96" t="s">
        <v>155</v>
      </c>
      <c r="B2" s="164">
        <f>実績報告書!D22</f>
        <v>0</v>
      </c>
      <c r="C2" s="165"/>
      <c r="D2" s="165"/>
      <c r="E2" s="165"/>
      <c r="F2" s="165"/>
      <c r="G2" s="165"/>
      <c r="H2" s="165"/>
      <c r="I2" s="166"/>
      <c r="J2" s="97"/>
      <c r="K2" s="98"/>
      <c r="L2" s="98"/>
      <c r="M2" s="98"/>
      <c r="N2" s="98"/>
      <c r="O2" s="98"/>
      <c r="P2" s="98"/>
      <c r="Q2" s="98"/>
      <c r="R2" s="98"/>
      <c r="S2" s="98"/>
      <c r="T2" s="98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3"/>
      <c r="AV2" s="1" t="s">
        <v>43</v>
      </c>
    </row>
    <row r="3" spans="1:48" ht="20.25" customHeight="1">
      <c r="A3" s="167" t="s">
        <v>229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99"/>
      <c r="AI3" s="99"/>
      <c r="AJ3" s="99"/>
      <c r="AK3" s="99"/>
      <c r="AL3" s="99"/>
      <c r="AM3" s="99"/>
      <c r="AN3" s="59"/>
      <c r="AV3" s="1" t="s">
        <v>79</v>
      </c>
    </row>
    <row r="4" spans="1:48" ht="20.25" customHeight="1">
      <c r="A4" s="167" t="s">
        <v>112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99"/>
      <c r="AI4" s="99"/>
      <c r="AJ4" s="99"/>
      <c r="AK4" s="99"/>
      <c r="AL4" s="99"/>
      <c r="AM4" s="99"/>
    </row>
    <row r="5" spans="1:48" ht="20.25" customHeight="1">
      <c r="A5" s="167" t="s">
        <v>156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69"/>
      <c r="AI5" s="69"/>
      <c r="AJ5" s="69"/>
      <c r="AK5" s="69"/>
      <c r="AL5" s="69"/>
      <c r="AM5" s="69"/>
    </row>
    <row r="6" spans="1:48" ht="20.25" customHeight="1">
      <c r="A6" s="122" t="s">
        <v>99</v>
      </c>
      <c r="B6" s="169" t="s">
        <v>118</v>
      </c>
      <c r="C6" s="806"/>
      <c r="D6" s="807"/>
      <c r="E6" s="807"/>
      <c r="F6" s="807"/>
      <c r="G6" s="807"/>
      <c r="H6" s="807"/>
      <c r="I6" s="807"/>
      <c r="J6" s="807"/>
      <c r="K6" s="807"/>
      <c r="L6" s="807"/>
      <c r="M6" s="807"/>
      <c r="N6" s="807"/>
      <c r="O6" s="807"/>
      <c r="P6" s="807"/>
      <c r="Q6" s="807"/>
      <c r="R6" s="807"/>
      <c r="S6" s="807"/>
      <c r="T6" s="807"/>
      <c r="U6" s="807"/>
      <c r="V6" s="807"/>
      <c r="W6" s="807"/>
      <c r="X6" s="807"/>
      <c r="Y6" s="807"/>
      <c r="Z6" s="807"/>
      <c r="AA6" s="807"/>
      <c r="AB6" s="807"/>
      <c r="AC6" s="807"/>
      <c r="AD6" s="807"/>
      <c r="AE6" s="807"/>
      <c r="AF6" s="807"/>
      <c r="AG6" s="808"/>
      <c r="AH6" s="69"/>
      <c r="AI6" s="69"/>
      <c r="AJ6" s="69"/>
      <c r="AK6" s="69"/>
      <c r="AL6" s="69"/>
      <c r="AM6" s="69"/>
      <c r="AN6" s="170" t="str" cm="1">
        <f t="array" ref="AN6">IF(AND(NOT(I12="４月"),C6:AG6=""),"理由を入力","")</f>
        <v/>
      </c>
      <c r="AO6" s="171"/>
      <c r="AP6" s="171"/>
    </row>
    <row r="7" spans="1:48" ht="19.350000000000001" customHeight="1">
      <c r="A7" s="809" t="s">
        <v>191</v>
      </c>
      <c r="B7" s="809"/>
      <c r="C7" s="809"/>
      <c r="D7" s="809"/>
      <c r="E7" s="809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  <c r="R7" s="809"/>
      <c r="S7" s="809"/>
      <c r="T7" s="809"/>
      <c r="U7" s="809"/>
      <c r="V7" s="809"/>
      <c r="W7" s="809"/>
      <c r="X7" s="809"/>
      <c r="Y7" s="809"/>
      <c r="Z7" s="809"/>
      <c r="AA7" s="809"/>
      <c r="AB7" s="809"/>
      <c r="AC7" s="809"/>
      <c r="AD7" s="809"/>
      <c r="AE7" s="809"/>
      <c r="AF7" s="809"/>
      <c r="AG7" s="809"/>
      <c r="AH7" s="99"/>
      <c r="AI7" s="99"/>
      <c r="AJ7" s="99"/>
      <c r="AK7" s="99"/>
      <c r="AL7" s="99"/>
      <c r="AM7" s="99"/>
      <c r="AN7" s="69"/>
      <c r="AO7" s="69"/>
      <c r="AP7" s="69"/>
      <c r="AQ7" s="69"/>
      <c r="AR7" s="69"/>
      <c r="AS7" s="69"/>
      <c r="AT7" s="69"/>
    </row>
    <row r="8" spans="1:48" ht="20.65" customHeight="1" thickBot="1">
      <c r="A8" s="172" t="s">
        <v>192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69"/>
      <c r="AO8" s="69"/>
      <c r="AP8" s="69"/>
      <c r="AQ8" s="69"/>
      <c r="AR8" s="69"/>
      <c r="AS8" s="69"/>
      <c r="AT8" s="69"/>
    </row>
    <row r="9" spans="1:48" s="2" customFormat="1" ht="30.5" customHeight="1">
      <c r="A9" s="810" t="s">
        <v>193</v>
      </c>
      <c r="B9" s="813" t="s">
        <v>230</v>
      </c>
      <c r="C9" s="814"/>
      <c r="D9" s="814"/>
      <c r="E9" s="814"/>
      <c r="F9" s="814"/>
      <c r="G9" s="814"/>
      <c r="H9" s="814"/>
      <c r="I9" s="814"/>
      <c r="J9" s="814"/>
      <c r="K9" s="814"/>
      <c r="L9" s="814"/>
      <c r="M9" s="814"/>
      <c r="N9" s="814"/>
      <c r="O9" s="814"/>
      <c r="P9" s="814"/>
      <c r="Q9" s="814"/>
      <c r="R9" s="814"/>
      <c r="S9" s="814"/>
      <c r="T9" s="814"/>
      <c r="U9" s="814"/>
      <c r="V9" s="814"/>
      <c r="W9" s="814"/>
      <c r="X9" s="814"/>
      <c r="Y9" s="814"/>
      <c r="Z9" s="814"/>
      <c r="AA9" s="814"/>
      <c r="AB9" s="814"/>
      <c r="AC9" s="814"/>
      <c r="AD9" s="814"/>
      <c r="AE9" s="814"/>
      <c r="AF9" s="814"/>
      <c r="AG9" s="68"/>
      <c r="AH9" s="68"/>
      <c r="AI9" s="68"/>
      <c r="AJ9" s="68"/>
      <c r="AK9" s="815" t="s">
        <v>194</v>
      </c>
      <c r="AL9" s="816"/>
      <c r="AM9" s="816"/>
      <c r="AN9" s="816"/>
      <c r="AO9" s="816"/>
      <c r="AP9" s="816"/>
      <c r="AQ9" s="816"/>
      <c r="AR9" s="816"/>
      <c r="AS9" s="816"/>
      <c r="AT9" s="817"/>
    </row>
    <row r="10" spans="1:48" s="2" customFormat="1" ht="24.95" customHeight="1">
      <c r="A10" s="811"/>
      <c r="B10" s="818" t="s">
        <v>195</v>
      </c>
      <c r="C10" s="821" t="s">
        <v>196</v>
      </c>
      <c r="D10" s="821"/>
      <c r="E10" s="821"/>
      <c r="F10" s="821"/>
      <c r="G10" s="821"/>
      <c r="H10" s="822"/>
      <c r="I10" s="825" t="s">
        <v>392</v>
      </c>
      <c r="J10" s="826"/>
      <c r="K10" s="826"/>
      <c r="L10" s="826"/>
      <c r="M10" s="826"/>
      <c r="N10" s="826"/>
      <c r="O10" s="826"/>
      <c r="P10" s="826"/>
      <c r="Q10" s="826"/>
      <c r="R10" s="826"/>
      <c r="S10" s="826"/>
      <c r="T10" s="826"/>
      <c r="U10" s="826"/>
      <c r="V10" s="826"/>
      <c r="W10" s="826"/>
      <c r="X10" s="826"/>
      <c r="Y10" s="826"/>
      <c r="Z10" s="826"/>
      <c r="AA10" s="826"/>
      <c r="AB10" s="826"/>
      <c r="AC10" s="826"/>
      <c r="AD10" s="826"/>
      <c r="AE10" s="826"/>
      <c r="AF10" s="826"/>
      <c r="AG10" s="826"/>
      <c r="AH10" s="826"/>
      <c r="AI10" s="826"/>
      <c r="AJ10" s="827"/>
      <c r="AK10" s="831" t="s">
        <v>197</v>
      </c>
      <c r="AL10" s="832"/>
      <c r="AM10" s="832"/>
      <c r="AN10" s="832"/>
      <c r="AO10" s="833"/>
      <c r="AP10" s="837" t="s">
        <v>198</v>
      </c>
      <c r="AQ10" s="840" t="s">
        <v>199</v>
      </c>
      <c r="AR10" s="841"/>
      <c r="AS10" s="837" t="s">
        <v>200</v>
      </c>
      <c r="AT10" s="844" t="s">
        <v>201</v>
      </c>
    </row>
    <row r="11" spans="1:48" s="2" customFormat="1" ht="30.5" customHeight="1">
      <c r="A11" s="811"/>
      <c r="B11" s="819"/>
      <c r="C11" s="823"/>
      <c r="D11" s="823"/>
      <c r="E11" s="823"/>
      <c r="F11" s="823"/>
      <c r="G11" s="823"/>
      <c r="H11" s="824"/>
      <c r="I11" s="828"/>
      <c r="J11" s="829"/>
      <c r="K11" s="829"/>
      <c r="L11" s="829"/>
      <c r="M11" s="829"/>
      <c r="N11" s="829"/>
      <c r="O11" s="829"/>
      <c r="P11" s="829"/>
      <c r="Q11" s="829"/>
      <c r="R11" s="829"/>
      <c r="S11" s="829"/>
      <c r="T11" s="829"/>
      <c r="U11" s="829"/>
      <c r="V11" s="829"/>
      <c r="W11" s="829"/>
      <c r="X11" s="829"/>
      <c r="Y11" s="829"/>
      <c r="Z11" s="829"/>
      <c r="AA11" s="829"/>
      <c r="AB11" s="829"/>
      <c r="AC11" s="829"/>
      <c r="AD11" s="829"/>
      <c r="AE11" s="829"/>
      <c r="AF11" s="829"/>
      <c r="AG11" s="829"/>
      <c r="AH11" s="829"/>
      <c r="AI11" s="829"/>
      <c r="AJ11" s="830"/>
      <c r="AK11" s="834"/>
      <c r="AL11" s="835"/>
      <c r="AM11" s="835"/>
      <c r="AN11" s="835"/>
      <c r="AO11" s="836"/>
      <c r="AP11" s="838"/>
      <c r="AQ11" s="842"/>
      <c r="AR11" s="843"/>
      <c r="AS11" s="838"/>
      <c r="AT11" s="845"/>
      <c r="AU11" s="799" t="s">
        <v>179</v>
      </c>
    </row>
    <row r="12" spans="1:48" s="2" customFormat="1" ht="18.95" customHeight="1">
      <c r="A12" s="812"/>
      <c r="B12" s="820"/>
      <c r="C12" s="100"/>
      <c r="D12" s="100"/>
      <c r="E12" s="100"/>
      <c r="F12" s="100"/>
      <c r="G12" s="796" t="s">
        <v>202</v>
      </c>
      <c r="H12" s="798"/>
      <c r="I12" s="800" t="s">
        <v>203</v>
      </c>
      <c r="J12" s="801"/>
      <c r="K12" s="794" t="s">
        <v>204</v>
      </c>
      <c r="L12" s="801"/>
      <c r="M12" s="794" t="s">
        <v>205</v>
      </c>
      <c r="N12" s="801"/>
      <c r="O12" s="794" t="s">
        <v>206</v>
      </c>
      <c r="P12" s="801"/>
      <c r="Q12" s="794" t="s">
        <v>207</v>
      </c>
      <c r="R12" s="801"/>
      <c r="S12" s="794" t="s">
        <v>208</v>
      </c>
      <c r="T12" s="801"/>
      <c r="U12" s="794" t="s">
        <v>209</v>
      </c>
      <c r="V12" s="801"/>
      <c r="W12" s="794" t="s">
        <v>210</v>
      </c>
      <c r="X12" s="801"/>
      <c r="Y12" s="794" t="s">
        <v>211</v>
      </c>
      <c r="Z12" s="801"/>
      <c r="AA12" s="794" t="s">
        <v>212</v>
      </c>
      <c r="AB12" s="801"/>
      <c r="AC12" s="794" t="s">
        <v>213</v>
      </c>
      <c r="AD12" s="801"/>
      <c r="AE12" s="794" t="s">
        <v>214</v>
      </c>
      <c r="AF12" s="795"/>
      <c r="AG12" s="173" t="s">
        <v>215</v>
      </c>
      <c r="AH12" s="796" t="s">
        <v>19</v>
      </c>
      <c r="AI12" s="797"/>
      <c r="AJ12" s="798"/>
      <c r="AK12" s="174" t="s">
        <v>216</v>
      </c>
      <c r="AL12" s="175"/>
      <c r="AM12" s="176"/>
      <c r="AN12" s="177"/>
      <c r="AO12" s="178"/>
      <c r="AP12" s="839"/>
      <c r="AQ12" s="802"/>
      <c r="AR12" s="803"/>
      <c r="AS12" s="839"/>
      <c r="AT12" s="179" t="s">
        <v>117</v>
      </c>
      <c r="AU12" s="799"/>
    </row>
    <row r="13" spans="1:48" s="2" customFormat="1" ht="15.75" customHeight="1">
      <c r="A13" s="714"/>
      <c r="B13" s="714"/>
      <c r="C13" s="725" t="s">
        <v>101</v>
      </c>
      <c r="D13" s="725"/>
      <c r="E13" s="725"/>
      <c r="F13" s="790"/>
      <c r="G13" s="804" t="s">
        <v>102</v>
      </c>
      <c r="H13" s="787"/>
      <c r="I13" s="718"/>
      <c r="J13" s="696"/>
      <c r="K13" s="718"/>
      <c r="L13" s="791"/>
      <c r="M13" s="718"/>
      <c r="N13" s="791"/>
      <c r="O13" s="718"/>
      <c r="P13" s="791"/>
      <c r="Q13" s="718"/>
      <c r="R13" s="791"/>
      <c r="S13" s="718"/>
      <c r="T13" s="791"/>
      <c r="U13" s="718"/>
      <c r="V13" s="791"/>
      <c r="W13" s="718"/>
      <c r="X13" s="791"/>
      <c r="Y13" s="718"/>
      <c r="Z13" s="791"/>
      <c r="AA13" s="718"/>
      <c r="AB13" s="791"/>
      <c r="AC13" s="718"/>
      <c r="AD13" s="791"/>
      <c r="AE13" s="718"/>
      <c r="AF13" s="791"/>
      <c r="AG13" s="703">
        <f>SUM(I13:AF14)</f>
        <v>0</v>
      </c>
      <c r="AH13" s="725" t="s">
        <v>20</v>
      </c>
      <c r="AI13" s="725"/>
      <c r="AJ13" s="787"/>
      <c r="AK13" s="689" t="s">
        <v>217</v>
      </c>
      <c r="AL13" s="689">
        <v>1000</v>
      </c>
      <c r="AM13" s="668" t="s">
        <v>218</v>
      </c>
      <c r="AN13" s="720">
        <f>AG13/1000</f>
        <v>0</v>
      </c>
      <c r="AO13" s="762" t="s">
        <v>108</v>
      </c>
      <c r="AP13" s="689" t="s">
        <v>198</v>
      </c>
      <c r="AQ13" s="785">
        <v>0.40200000000000002</v>
      </c>
      <c r="AR13" s="762" t="s">
        <v>219</v>
      </c>
      <c r="AS13" s="668" t="s">
        <v>218</v>
      </c>
      <c r="AT13" s="670">
        <f>AN13*AQ13</f>
        <v>0</v>
      </c>
      <c r="AU13" s="180" t="str">
        <f>IF(AND(AG13&gt;0,AQ13=""),"CO2排出係数が入力されていません","")</f>
        <v/>
      </c>
    </row>
    <row r="14" spans="1:48" s="2" customFormat="1" ht="15.75" customHeight="1">
      <c r="A14" s="734"/>
      <c r="B14" s="734"/>
      <c r="C14" s="788"/>
      <c r="D14" s="788"/>
      <c r="E14" s="788"/>
      <c r="F14" s="788"/>
      <c r="G14" s="805"/>
      <c r="H14" s="789"/>
      <c r="I14" s="719"/>
      <c r="J14" s="698"/>
      <c r="K14" s="792"/>
      <c r="L14" s="793"/>
      <c r="M14" s="792"/>
      <c r="N14" s="793"/>
      <c r="O14" s="792"/>
      <c r="P14" s="793"/>
      <c r="Q14" s="792"/>
      <c r="R14" s="793"/>
      <c r="S14" s="792"/>
      <c r="T14" s="793"/>
      <c r="U14" s="792"/>
      <c r="V14" s="793"/>
      <c r="W14" s="792"/>
      <c r="X14" s="793"/>
      <c r="Y14" s="792"/>
      <c r="Z14" s="793"/>
      <c r="AA14" s="792"/>
      <c r="AB14" s="793"/>
      <c r="AC14" s="792"/>
      <c r="AD14" s="793"/>
      <c r="AE14" s="792"/>
      <c r="AF14" s="793"/>
      <c r="AG14" s="704"/>
      <c r="AH14" s="788"/>
      <c r="AI14" s="788"/>
      <c r="AJ14" s="789"/>
      <c r="AK14" s="690"/>
      <c r="AL14" s="690"/>
      <c r="AM14" s="669"/>
      <c r="AN14" s="721"/>
      <c r="AO14" s="730"/>
      <c r="AP14" s="690"/>
      <c r="AQ14" s="786"/>
      <c r="AR14" s="730"/>
      <c r="AS14" s="669"/>
      <c r="AT14" s="711"/>
      <c r="AU14" s="180" t="str">
        <f>IF(AND(AG13&gt;0,G13=""),"事業者名が入力されていません","")</f>
        <v/>
      </c>
    </row>
    <row r="15" spans="1:48" s="2" customFormat="1" ht="15.75" customHeight="1">
      <c r="A15" s="712"/>
      <c r="B15" s="714"/>
      <c r="C15" s="716" t="s">
        <v>101</v>
      </c>
      <c r="D15" s="716"/>
      <c r="E15" s="716"/>
      <c r="F15" s="790"/>
      <c r="G15" s="738"/>
      <c r="H15" s="706"/>
      <c r="I15" s="718"/>
      <c r="J15" s="696"/>
      <c r="K15" s="718"/>
      <c r="L15" s="696"/>
      <c r="M15" s="718"/>
      <c r="N15" s="696"/>
      <c r="O15" s="718"/>
      <c r="P15" s="696"/>
      <c r="Q15" s="718"/>
      <c r="R15" s="696"/>
      <c r="S15" s="718"/>
      <c r="T15" s="696"/>
      <c r="U15" s="718"/>
      <c r="V15" s="696"/>
      <c r="W15" s="718"/>
      <c r="X15" s="696"/>
      <c r="Y15" s="718"/>
      <c r="Z15" s="696"/>
      <c r="AA15" s="718"/>
      <c r="AB15" s="696"/>
      <c r="AC15" s="718"/>
      <c r="AD15" s="696"/>
      <c r="AE15" s="718"/>
      <c r="AF15" s="724"/>
      <c r="AG15" s="703">
        <f t="shared" ref="AG15" si="0">SUM(I15:AF16)</f>
        <v>0</v>
      </c>
      <c r="AH15" s="725" t="s">
        <v>20</v>
      </c>
      <c r="AI15" s="725"/>
      <c r="AJ15" s="787"/>
      <c r="AK15" s="689" t="s">
        <v>217</v>
      </c>
      <c r="AL15" s="689">
        <v>1000</v>
      </c>
      <c r="AM15" s="668" t="s">
        <v>218</v>
      </c>
      <c r="AN15" s="720">
        <f>AG15/1000</f>
        <v>0</v>
      </c>
      <c r="AO15" s="762" t="s">
        <v>108</v>
      </c>
      <c r="AP15" s="689" t="s">
        <v>198</v>
      </c>
      <c r="AQ15" s="785"/>
      <c r="AR15" s="762" t="s">
        <v>219</v>
      </c>
      <c r="AS15" s="668" t="s">
        <v>218</v>
      </c>
      <c r="AT15" s="670">
        <f>AN15*AQ15</f>
        <v>0</v>
      </c>
      <c r="AU15" s="180" t="str">
        <f>IF(AND(AG15&gt;0,AQ15=""),"CO2排出係数が入力されていません","")</f>
        <v/>
      </c>
    </row>
    <row r="16" spans="1:48" s="2" customFormat="1" ht="15.75" customHeight="1">
      <c r="A16" s="713"/>
      <c r="B16" s="734"/>
      <c r="C16" s="788"/>
      <c r="D16" s="788"/>
      <c r="E16" s="788"/>
      <c r="F16" s="788"/>
      <c r="G16" s="739"/>
      <c r="H16" s="740"/>
      <c r="I16" s="719"/>
      <c r="J16" s="698"/>
      <c r="K16" s="719"/>
      <c r="L16" s="698"/>
      <c r="M16" s="719"/>
      <c r="N16" s="698"/>
      <c r="O16" s="719"/>
      <c r="P16" s="698"/>
      <c r="Q16" s="719"/>
      <c r="R16" s="698"/>
      <c r="S16" s="719"/>
      <c r="T16" s="698"/>
      <c r="U16" s="719"/>
      <c r="V16" s="698"/>
      <c r="W16" s="719"/>
      <c r="X16" s="698"/>
      <c r="Y16" s="719"/>
      <c r="Z16" s="698"/>
      <c r="AA16" s="719"/>
      <c r="AB16" s="698"/>
      <c r="AC16" s="719"/>
      <c r="AD16" s="698"/>
      <c r="AE16" s="719"/>
      <c r="AF16" s="719"/>
      <c r="AG16" s="704"/>
      <c r="AH16" s="788"/>
      <c r="AI16" s="788"/>
      <c r="AJ16" s="789"/>
      <c r="AK16" s="690"/>
      <c r="AL16" s="690"/>
      <c r="AM16" s="669"/>
      <c r="AN16" s="721"/>
      <c r="AO16" s="730"/>
      <c r="AP16" s="690"/>
      <c r="AQ16" s="786"/>
      <c r="AR16" s="730"/>
      <c r="AS16" s="669"/>
      <c r="AT16" s="711"/>
      <c r="AU16" s="180" t="str">
        <f>IF(AND(AG15&gt;0,G15=""),"事業者名が入力されていません","")</f>
        <v/>
      </c>
    </row>
    <row r="17" spans="1:47" s="2" customFormat="1" ht="15.75" customHeight="1">
      <c r="A17" s="712"/>
      <c r="B17" s="714"/>
      <c r="C17" s="716" t="s">
        <v>101</v>
      </c>
      <c r="D17" s="716"/>
      <c r="E17" s="716"/>
      <c r="F17" s="790"/>
      <c r="G17" s="738"/>
      <c r="H17" s="706"/>
      <c r="I17" s="718"/>
      <c r="J17" s="696"/>
      <c r="K17" s="695"/>
      <c r="L17" s="696"/>
      <c r="M17" s="695"/>
      <c r="N17" s="696"/>
      <c r="O17" s="695"/>
      <c r="P17" s="696"/>
      <c r="Q17" s="695"/>
      <c r="R17" s="696"/>
      <c r="S17" s="695"/>
      <c r="T17" s="696"/>
      <c r="U17" s="695"/>
      <c r="V17" s="696"/>
      <c r="W17" s="695"/>
      <c r="X17" s="696"/>
      <c r="Y17" s="695"/>
      <c r="Z17" s="696"/>
      <c r="AA17" s="695"/>
      <c r="AB17" s="696"/>
      <c r="AC17" s="695"/>
      <c r="AD17" s="696"/>
      <c r="AE17" s="695"/>
      <c r="AF17" s="724"/>
      <c r="AG17" s="703">
        <f t="shared" ref="AG17" si="1">SUM(I17:AF18)</f>
        <v>0</v>
      </c>
      <c r="AH17" s="725" t="s">
        <v>20</v>
      </c>
      <c r="AI17" s="725"/>
      <c r="AJ17" s="787"/>
      <c r="AK17" s="689" t="s">
        <v>217</v>
      </c>
      <c r="AL17" s="689">
        <v>1000</v>
      </c>
      <c r="AM17" s="668" t="s">
        <v>218</v>
      </c>
      <c r="AN17" s="720">
        <f>AG17/1000</f>
        <v>0</v>
      </c>
      <c r="AO17" s="762" t="s">
        <v>108</v>
      </c>
      <c r="AP17" s="689" t="s">
        <v>198</v>
      </c>
      <c r="AQ17" s="785"/>
      <c r="AR17" s="762" t="s">
        <v>219</v>
      </c>
      <c r="AS17" s="668" t="s">
        <v>218</v>
      </c>
      <c r="AT17" s="670">
        <f>AN17*AQ17</f>
        <v>0</v>
      </c>
      <c r="AU17" s="180" t="str">
        <f t="shared" ref="AU17:AU36" si="2">IF(AND(AG17&gt;0,AQ17=""),"CO2排出係数が入力されていません","")</f>
        <v/>
      </c>
    </row>
    <row r="18" spans="1:47" s="2" customFormat="1" ht="15.75" customHeight="1">
      <c r="A18" s="713"/>
      <c r="B18" s="734"/>
      <c r="C18" s="788"/>
      <c r="D18" s="788"/>
      <c r="E18" s="788"/>
      <c r="F18" s="788"/>
      <c r="G18" s="739"/>
      <c r="H18" s="740"/>
      <c r="I18" s="719"/>
      <c r="J18" s="698"/>
      <c r="K18" s="697"/>
      <c r="L18" s="698"/>
      <c r="M18" s="697"/>
      <c r="N18" s="698"/>
      <c r="O18" s="697"/>
      <c r="P18" s="698"/>
      <c r="Q18" s="697"/>
      <c r="R18" s="698"/>
      <c r="S18" s="697"/>
      <c r="T18" s="698"/>
      <c r="U18" s="697"/>
      <c r="V18" s="698"/>
      <c r="W18" s="697"/>
      <c r="X18" s="698"/>
      <c r="Y18" s="697"/>
      <c r="Z18" s="698"/>
      <c r="AA18" s="697"/>
      <c r="AB18" s="698"/>
      <c r="AC18" s="697"/>
      <c r="AD18" s="698"/>
      <c r="AE18" s="697"/>
      <c r="AF18" s="719"/>
      <c r="AG18" s="704"/>
      <c r="AH18" s="788"/>
      <c r="AI18" s="788"/>
      <c r="AJ18" s="789"/>
      <c r="AK18" s="690"/>
      <c r="AL18" s="690"/>
      <c r="AM18" s="669"/>
      <c r="AN18" s="721"/>
      <c r="AO18" s="730"/>
      <c r="AP18" s="690"/>
      <c r="AQ18" s="786"/>
      <c r="AR18" s="730"/>
      <c r="AS18" s="669"/>
      <c r="AT18" s="711"/>
      <c r="AU18" s="180" t="str">
        <f>IF(AND(AG17&gt;0,G17=""),"事業者名が入力されていません","")</f>
        <v/>
      </c>
    </row>
    <row r="19" spans="1:47" s="2" customFormat="1" ht="15.75" customHeight="1">
      <c r="A19" s="712"/>
      <c r="B19" s="714"/>
      <c r="C19" s="725" t="s">
        <v>14</v>
      </c>
      <c r="D19" s="725"/>
      <c r="E19" s="725"/>
      <c r="F19" s="725"/>
      <c r="G19" s="725"/>
      <c r="H19" s="775"/>
      <c r="I19" s="718"/>
      <c r="J19" s="696"/>
      <c r="K19" s="695"/>
      <c r="L19" s="696"/>
      <c r="M19" s="695"/>
      <c r="N19" s="696"/>
      <c r="O19" s="695"/>
      <c r="P19" s="696"/>
      <c r="Q19" s="695"/>
      <c r="R19" s="696"/>
      <c r="S19" s="695"/>
      <c r="T19" s="696"/>
      <c r="U19" s="695"/>
      <c r="V19" s="696"/>
      <c r="W19" s="695"/>
      <c r="X19" s="696"/>
      <c r="Y19" s="695"/>
      <c r="Z19" s="696"/>
      <c r="AA19" s="695"/>
      <c r="AB19" s="696"/>
      <c r="AC19" s="695"/>
      <c r="AD19" s="696"/>
      <c r="AE19" s="695"/>
      <c r="AF19" s="724"/>
      <c r="AG19" s="703">
        <f t="shared" ref="AG19" si="3">SUM(I19:AF20)</f>
        <v>0</v>
      </c>
      <c r="AH19" s="725" t="s">
        <v>21</v>
      </c>
      <c r="AI19" s="725"/>
      <c r="AJ19" s="781"/>
      <c r="AK19" s="689" t="s">
        <v>217</v>
      </c>
      <c r="AL19" s="689">
        <v>1000</v>
      </c>
      <c r="AM19" s="668" t="s">
        <v>218</v>
      </c>
      <c r="AN19" s="720">
        <f>AG19/1000</f>
        <v>0</v>
      </c>
      <c r="AO19" s="762" t="s">
        <v>109</v>
      </c>
      <c r="AP19" s="689" t="s">
        <v>198</v>
      </c>
      <c r="AQ19" s="691">
        <v>2.29</v>
      </c>
      <c r="AR19" s="762" t="s">
        <v>220</v>
      </c>
      <c r="AS19" s="668" t="s">
        <v>218</v>
      </c>
      <c r="AT19" s="670">
        <f>AN19*AQ19</f>
        <v>0</v>
      </c>
      <c r="AU19" s="180" t="str">
        <f t="shared" si="2"/>
        <v/>
      </c>
    </row>
    <row r="20" spans="1:47" s="2" customFormat="1" ht="15.75" customHeight="1">
      <c r="A20" s="713"/>
      <c r="B20" s="734"/>
      <c r="C20" s="778"/>
      <c r="D20" s="778"/>
      <c r="E20" s="778"/>
      <c r="F20" s="778"/>
      <c r="G20" s="778"/>
      <c r="H20" s="779"/>
      <c r="I20" s="719"/>
      <c r="J20" s="698"/>
      <c r="K20" s="697"/>
      <c r="L20" s="698"/>
      <c r="M20" s="697"/>
      <c r="N20" s="698"/>
      <c r="O20" s="697"/>
      <c r="P20" s="698"/>
      <c r="Q20" s="697"/>
      <c r="R20" s="698"/>
      <c r="S20" s="697"/>
      <c r="T20" s="698"/>
      <c r="U20" s="697"/>
      <c r="V20" s="698"/>
      <c r="W20" s="697"/>
      <c r="X20" s="698"/>
      <c r="Y20" s="697"/>
      <c r="Z20" s="698"/>
      <c r="AA20" s="697"/>
      <c r="AB20" s="698"/>
      <c r="AC20" s="697"/>
      <c r="AD20" s="698"/>
      <c r="AE20" s="697"/>
      <c r="AF20" s="719"/>
      <c r="AG20" s="704"/>
      <c r="AH20" s="782"/>
      <c r="AI20" s="782"/>
      <c r="AJ20" s="783"/>
      <c r="AK20" s="690"/>
      <c r="AL20" s="690"/>
      <c r="AM20" s="669"/>
      <c r="AN20" s="721"/>
      <c r="AO20" s="730"/>
      <c r="AP20" s="690"/>
      <c r="AQ20" s="692"/>
      <c r="AR20" s="730"/>
      <c r="AS20" s="669"/>
      <c r="AT20" s="711"/>
      <c r="AU20" s="180" t="str">
        <f t="shared" si="2"/>
        <v/>
      </c>
    </row>
    <row r="21" spans="1:47" s="2" customFormat="1" ht="15.75" customHeight="1">
      <c r="A21" s="712"/>
      <c r="B21" s="714"/>
      <c r="C21" s="725" t="s">
        <v>15</v>
      </c>
      <c r="D21" s="725"/>
      <c r="E21" s="725"/>
      <c r="F21" s="725"/>
      <c r="G21" s="725"/>
      <c r="H21" s="775"/>
      <c r="I21" s="718"/>
      <c r="J21" s="696"/>
      <c r="K21" s="695"/>
      <c r="L21" s="696"/>
      <c r="M21" s="695"/>
      <c r="N21" s="696"/>
      <c r="O21" s="695"/>
      <c r="P21" s="696"/>
      <c r="Q21" s="695"/>
      <c r="R21" s="696"/>
      <c r="S21" s="695"/>
      <c r="T21" s="696"/>
      <c r="U21" s="695"/>
      <c r="V21" s="696"/>
      <c r="W21" s="695"/>
      <c r="X21" s="696"/>
      <c r="Y21" s="695"/>
      <c r="Z21" s="696"/>
      <c r="AA21" s="695"/>
      <c r="AB21" s="696"/>
      <c r="AC21" s="695"/>
      <c r="AD21" s="696"/>
      <c r="AE21" s="695"/>
      <c r="AF21" s="724"/>
      <c r="AG21" s="703">
        <f t="shared" ref="AG21" si="4">SUM(I21:AF22)</f>
        <v>0</v>
      </c>
      <c r="AH21" s="725" t="s">
        <v>21</v>
      </c>
      <c r="AI21" s="725"/>
      <c r="AJ21" s="781"/>
      <c r="AK21" s="689" t="s">
        <v>217</v>
      </c>
      <c r="AL21" s="689">
        <v>1000</v>
      </c>
      <c r="AM21" s="668" t="s">
        <v>218</v>
      </c>
      <c r="AN21" s="720">
        <f>AG21/1000</f>
        <v>0</v>
      </c>
      <c r="AO21" s="762" t="s">
        <v>109</v>
      </c>
      <c r="AP21" s="689" t="s">
        <v>198</v>
      </c>
      <c r="AQ21" s="691">
        <v>2.5</v>
      </c>
      <c r="AR21" s="762" t="s">
        <v>220</v>
      </c>
      <c r="AS21" s="668" t="s">
        <v>218</v>
      </c>
      <c r="AT21" s="670">
        <f>AN21*AQ21</f>
        <v>0</v>
      </c>
      <c r="AU21" s="180" t="str">
        <f t="shared" si="2"/>
        <v/>
      </c>
    </row>
    <row r="22" spans="1:47" s="2" customFormat="1" ht="15.75" customHeight="1">
      <c r="A22" s="713"/>
      <c r="B22" s="734"/>
      <c r="C22" s="778"/>
      <c r="D22" s="778"/>
      <c r="E22" s="778"/>
      <c r="F22" s="778"/>
      <c r="G22" s="778"/>
      <c r="H22" s="779"/>
      <c r="I22" s="719"/>
      <c r="J22" s="698"/>
      <c r="K22" s="697"/>
      <c r="L22" s="698"/>
      <c r="M22" s="697"/>
      <c r="N22" s="698"/>
      <c r="O22" s="697"/>
      <c r="P22" s="698"/>
      <c r="Q22" s="697"/>
      <c r="R22" s="698"/>
      <c r="S22" s="697"/>
      <c r="T22" s="698"/>
      <c r="U22" s="697"/>
      <c r="V22" s="698"/>
      <c r="W22" s="697"/>
      <c r="X22" s="698"/>
      <c r="Y22" s="697"/>
      <c r="Z22" s="698"/>
      <c r="AA22" s="697"/>
      <c r="AB22" s="698"/>
      <c r="AC22" s="697"/>
      <c r="AD22" s="698"/>
      <c r="AE22" s="697"/>
      <c r="AF22" s="719"/>
      <c r="AG22" s="704"/>
      <c r="AH22" s="782"/>
      <c r="AI22" s="782"/>
      <c r="AJ22" s="783"/>
      <c r="AK22" s="690"/>
      <c r="AL22" s="690"/>
      <c r="AM22" s="669"/>
      <c r="AN22" s="721"/>
      <c r="AO22" s="730"/>
      <c r="AP22" s="690"/>
      <c r="AQ22" s="692"/>
      <c r="AR22" s="730"/>
      <c r="AS22" s="669"/>
      <c r="AT22" s="711"/>
      <c r="AU22" s="180" t="str">
        <f t="shared" si="2"/>
        <v/>
      </c>
    </row>
    <row r="23" spans="1:47" s="2" customFormat="1" ht="15.75" customHeight="1">
      <c r="A23" s="712"/>
      <c r="B23" s="714"/>
      <c r="C23" s="725" t="s">
        <v>16</v>
      </c>
      <c r="D23" s="725"/>
      <c r="E23" s="725"/>
      <c r="F23" s="725"/>
      <c r="G23" s="725"/>
      <c r="H23" s="775"/>
      <c r="I23" s="718"/>
      <c r="J23" s="696"/>
      <c r="K23" s="695"/>
      <c r="L23" s="696"/>
      <c r="M23" s="695"/>
      <c r="N23" s="696"/>
      <c r="O23" s="695"/>
      <c r="P23" s="696"/>
      <c r="Q23" s="695"/>
      <c r="R23" s="696"/>
      <c r="S23" s="695"/>
      <c r="T23" s="696"/>
      <c r="U23" s="695"/>
      <c r="V23" s="696"/>
      <c r="W23" s="695"/>
      <c r="X23" s="696"/>
      <c r="Y23" s="695"/>
      <c r="Z23" s="696"/>
      <c r="AA23" s="695"/>
      <c r="AB23" s="696"/>
      <c r="AC23" s="695"/>
      <c r="AD23" s="696"/>
      <c r="AE23" s="695"/>
      <c r="AF23" s="724"/>
      <c r="AG23" s="703">
        <f t="shared" ref="AG23" si="5">SUM(I23:AF24)</f>
        <v>0</v>
      </c>
      <c r="AH23" s="725" t="s">
        <v>21</v>
      </c>
      <c r="AI23" s="725"/>
      <c r="AJ23" s="781"/>
      <c r="AK23" s="689" t="s">
        <v>217</v>
      </c>
      <c r="AL23" s="689">
        <v>1000</v>
      </c>
      <c r="AM23" s="668" t="s">
        <v>218</v>
      </c>
      <c r="AN23" s="720">
        <f>AG23/1000</f>
        <v>0</v>
      </c>
      <c r="AO23" s="762" t="s">
        <v>109</v>
      </c>
      <c r="AP23" s="689" t="s">
        <v>198</v>
      </c>
      <c r="AQ23" s="691">
        <v>2.62</v>
      </c>
      <c r="AR23" s="762" t="s">
        <v>220</v>
      </c>
      <c r="AS23" s="668" t="s">
        <v>218</v>
      </c>
      <c r="AT23" s="670">
        <f>AN23*AQ23</f>
        <v>0</v>
      </c>
      <c r="AU23" s="180" t="str">
        <f t="shared" si="2"/>
        <v/>
      </c>
    </row>
    <row r="24" spans="1:47" s="2" customFormat="1" ht="15.75" customHeight="1">
      <c r="A24" s="713"/>
      <c r="B24" s="734"/>
      <c r="C24" s="778"/>
      <c r="D24" s="778"/>
      <c r="E24" s="778"/>
      <c r="F24" s="778"/>
      <c r="G24" s="778"/>
      <c r="H24" s="779"/>
      <c r="I24" s="719"/>
      <c r="J24" s="698"/>
      <c r="K24" s="697"/>
      <c r="L24" s="698"/>
      <c r="M24" s="697"/>
      <c r="N24" s="698"/>
      <c r="O24" s="697"/>
      <c r="P24" s="698"/>
      <c r="Q24" s="697"/>
      <c r="R24" s="698"/>
      <c r="S24" s="697"/>
      <c r="T24" s="698"/>
      <c r="U24" s="697"/>
      <c r="V24" s="698"/>
      <c r="W24" s="697"/>
      <c r="X24" s="698"/>
      <c r="Y24" s="697"/>
      <c r="Z24" s="698"/>
      <c r="AA24" s="697"/>
      <c r="AB24" s="698"/>
      <c r="AC24" s="697"/>
      <c r="AD24" s="698"/>
      <c r="AE24" s="697"/>
      <c r="AF24" s="719"/>
      <c r="AG24" s="704"/>
      <c r="AH24" s="782"/>
      <c r="AI24" s="782"/>
      <c r="AJ24" s="783"/>
      <c r="AK24" s="690"/>
      <c r="AL24" s="690"/>
      <c r="AM24" s="669"/>
      <c r="AN24" s="721"/>
      <c r="AO24" s="730"/>
      <c r="AP24" s="690"/>
      <c r="AQ24" s="692"/>
      <c r="AR24" s="730"/>
      <c r="AS24" s="669"/>
      <c r="AT24" s="711"/>
      <c r="AU24" s="180" t="str">
        <f t="shared" si="2"/>
        <v/>
      </c>
    </row>
    <row r="25" spans="1:47" s="2" customFormat="1" ht="15.75" customHeight="1">
      <c r="A25" s="712"/>
      <c r="B25" s="714"/>
      <c r="C25" s="725" t="s">
        <v>17</v>
      </c>
      <c r="D25" s="725"/>
      <c r="E25" s="725"/>
      <c r="F25" s="725"/>
      <c r="G25" s="725"/>
      <c r="H25" s="775"/>
      <c r="I25" s="718"/>
      <c r="J25" s="696"/>
      <c r="K25" s="718"/>
      <c r="L25" s="696"/>
      <c r="M25" s="718"/>
      <c r="N25" s="696"/>
      <c r="O25" s="718"/>
      <c r="P25" s="696"/>
      <c r="Q25" s="718"/>
      <c r="R25" s="696"/>
      <c r="S25" s="718"/>
      <c r="T25" s="696"/>
      <c r="U25" s="718"/>
      <c r="V25" s="696"/>
      <c r="W25" s="718"/>
      <c r="X25" s="696"/>
      <c r="Y25" s="718"/>
      <c r="Z25" s="696"/>
      <c r="AA25" s="718"/>
      <c r="AB25" s="696"/>
      <c r="AC25" s="718"/>
      <c r="AD25" s="696"/>
      <c r="AE25" s="718"/>
      <c r="AF25" s="724"/>
      <c r="AG25" s="703">
        <f t="shared" ref="AG25" si="6">SUM(I25:AF26)</f>
        <v>0</v>
      </c>
      <c r="AH25" s="725" t="s">
        <v>21</v>
      </c>
      <c r="AI25" s="725"/>
      <c r="AJ25" s="781"/>
      <c r="AK25" s="689" t="s">
        <v>217</v>
      </c>
      <c r="AL25" s="689">
        <v>1000</v>
      </c>
      <c r="AM25" s="668" t="s">
        <v>218</v>
      </c>
      <c r="AN25" s="720">
        <f>AG25/1000</f>
        <v>0</v>
      </c>
      <c r="AO25" s="762" t="s">
        <v>109</v>
      </c>
      <c r="AP25" s="689" t="s">
        <v>198</v>
      </c>
      <c r="AQ25" s="691">
        <v>2.75</v>
      </c>
      <c r="AR25" s="762" t="s">
        <v>220</v>
      </c>
      <c r="AS25" s="668" t="s">
        <v>218</v>
      </c>
      <c r="AT25" s="670">
        <f>AN25*AQ25</f>
        <v>0</v>
      </c>
      <c r="AU25" s="180" t="str">
        <f t="shared" si="2"/>
        <v/>
      </c>
    </row>
    <row r="26" spans="1:47" s="2" customFormat="1" ht="15.75" customHeight="1">
      <c r="A26" s="713"/>
      <c r="B26" s="734"/>
      <c r="C26" s="778"/>
      <c r="D26" s="778"/>
      <c r="E26" s="778"/>
      <c r="F26" s="778"/>
      <c r="G26" s="778"/>
      <c r="H26" s="779"/>
      <c r="I26" s="719"/>
      <c r="J26" s="698"/>
      <c r="K26" s="719"/>
      <c r="L26" s="698"/>
      <c r="M26" s="719"/>
      <c r="N26" s="698"/>
      <c r="O26" s="719"/>
      <c r="P26" s="698"/>
      <c r="Q26" s="719"/>
      <c r="R26" s="698"/>
      <c r="S26" s="719"/>
      <c r="T26" s="698"/>
      <c r="U26" s="719"/>
      <c r="V26" s="698"/>
      <c r="W26" s="719"/>
      <c r="X26" s="698"/>
      <c r="Y26" s="719"/>
      <c r="Z26" s="698"/>
      <c r="AA26" s="719"/>
      <c r="AB26" s="698"/>
      <c r="AC26" s="719"/>
      <c r="AD26" s="698"/>
      <c r="AE26" s="719"/>
      <c r="AF26" s="719"/>
      <c r="AG26" s="704"/>
      <c r="AH26" s="782"/>
      <c r="AI26" s="782"/>
      <c r="AJ26" s="783"/>
      <c r="AK26" s="690"/>
      <c r="AL26" s="690"/>
      <c r="AM26" s="669"/>
      <c r="AN26" s="721"/>
      <c r="AO26" s="730"/>
      <c r="AP26" s="690"/>
      <c r="AQ26" s="692"/>
      <c r="AR26" s="730"/>
      <c r="AS26" s="669"/>
      <c r="AT26" s="711"/>
      <c r="AU26" s="180" t="str">
        <f t="shared" si="2"/>
        <v/>
      </c>
    </row>
    <row r="27" spans="1:47" s="2" customFormat="1" ht="15.75" customHeight="1">
      <c r="A27" s="712"/>
      <c r="B27" s="714"/>
      <c r="C27" s="725" t="s">
        <v>22</v>
      </c>
      <c r="D27" s="725"/>
      <c r="E27" s="725"/>
      <c r="F27" s="725"/>
      <c r="G27" s="725"/>
      <c r="H27" s="775"/>
      <c r="I27" s="718"/>
      <c r="J27" s="696"/>
      <c r="K27" s="695"/>
      <c r="L27" s="696"/>
      <c r="M27" s="695"/>
      <c r="N27" s="696"/>
      <c r="O27" s="695"/>
      <c r="P27" s="696"/>
      <c r="Q27" s="695"/>
      <c r="R27" s="696"/>
      <c r="S27" s="695"/>
      <c r="T27" s="696"/>
      <c r="U27" s="695"/>
      <c r="V27" s="696"/>
      <c r="W27" s="695"/>
      <c r="X27" s="696"/>
      <c r="Y27" s="695"/>
      <c r="Z27" s="696"/>
      <c r="AA27" s="695"/>
      <c r="AB27" s="696"/>
      <c r="AC27" s="695"/>
      <c r="AD27" s="696"/>
      <c r="AE27" s="695"/>
      <c r="AF27" s="724"/>
      <c r="AG27" s="703">
        <f t="shared" ref="AG27:AG35" si="7">SUM(I27:AF28)</f>
        <v>0</v>
      </c>
      <c r="AH27" s="725" t="s">
        <v>21</v>
      </c>
      <c r="AI27" s="725"/>
      <c r="AJ27" s="781"/>
      <c r="AK27" s="689" t="s">
        <v>217</v>
      </c>
      <c r="AL27" s="689">
        <v>1000</v>
      </c>
      <c r="AM27" s="668" t="s">
        <v>218</v>
      </c>
      <c r="AN27" s="720">
        <f>AG27/1000</f>
        <v>0</v>
      </c>
      <c r="AO27" s="762" t="s">
        <v>109</v>
      </c>
      <c r="AP27" s="689" t="s">
        <v>198</v>
      </c>
      <c r="AQ27" s="691">
        <v>3.1</v>
      </c>
      <c r="AR27" s="762" t="s">
        <v>220</v>
      </c>
      <c r="AS27" s="668" t="s">
        <v>218</v>
      </c>
      <c r="AT27" s="670">
        <f>AN27*AQ27</f>
        <v>0</v>
      </c>
      <c r="AU27" s="180" t="str">
        <f t="shared" si="2"/>
        <v/>
      </c>
    </row>
    <row r="28" spans="1:47" s="2" customFormat="1" ht="15.75" customHeight="1">
      <c r="A28" s="713"/>
      <c r="B28" s="734"/>
      <c r="C28" s="778"/>
      <c r="D28" s="778"/>
      <c r="E28" s="778"/>
      <c r="F28" s="778"/>
      <c r="G28" s="778"/>
      <c r="H28" s="779"/>
      <c r="I28" s="719"/>
      <c r="J28" s="698"/>
      <c r="K28" s="697"/>
      <c r="L28" s="698"/>
      <c r="M28" s="697"/>
      <c r="N28" s="698"/>
      <c r="O28" s="697"/>
      <c r="P28" s="698"/>
      <c r="Q28" s="697"/>
      <c r="R28" s="698"/>
      <c r="S28" s="697"/>
      <c r="T28" s="698"/>
      <c r="U28" s="697"/>
      <c r="V28" s="698"/>
      <c r="W28" s="697"/>
      <c r="X28" s="698"/>
      <c r="Y28" s="697"/>
      <c r="Z28" s="698"/>
      <c r="AA28" s="697"/>
      <c r="AB28" s="698"/>
      <c r="AC28" s="697"/>
      <c r="AD28" s="698"/>
      <c r="AE28" s="697"/>
      <c r="AF28" s="719"/>
      <c r="AG28" s="704"/>
      <c r="AH28" s="782"/>
      <c r="AI28" s="782"/>
      <c r="AJ28" s="783"/>
      <c r="AK28" s="690"/>
      <c r="AL28" s="690"/>
      <c r="AM28" s="669"/>
      <c r="AN28" s="721"/>
      <c r="AO28" s="730"/>
      <c r="AP28" s="690"/>
      <c r="AQ28" s="692"/>
      <c r="AR28" s="730"/>
      <c r="AS28" s="669"/>
      <c r="AT28" s="711"/>
      <c r="AU28" s="180" t="str">
        <f t="shared" si="2"/>
        <v/>
      </c>
    </row>
    <row r="29" spans="1:47" s="2" customFormat="1" ht="15.75" customHeight="1">
      <c r="A29" s="712"/>
      <c r="B29" s="714"/>
      <c r="C29" s="725" t="s">
        <v>221</v>
      </c>
      <c r="D29" s="725"/>
      <c r="E29" s="725"/>
      <c r="F29" s="725"/>
      <c r="G29" s="725"/>
      <c r="H29" s="775"/>
      <c r="I29" s="780"/>
      <c r="J29" s="772"/>
      <c r="K29" s="766"/>
      <c r="L29" s="772"/>
      <c r="M29" s="766"/>
      <c r="N29" s="772"/>
      <c r="O29" s="766"/>
      <c r="P29" s="772"/>
      <c r="Q29" s="766"/>
      <c r="R29" s="772"/>
      <c r="S29" s="766"/>
      <c r="T29" s="772"/>
      <c r="U29" s="766"/>
      <c r="V29" s="772"/>
      <c r="W29" s="766"/>
      <c r="X29" s="772"/>
      <c r="Y29" s="766"/>
      <c r="Z29" s="772"/>
      <c r="AA29" s="766"/>
      <c r="AB29" s="772"/>
      <c r="AC29" s="766"/>
      <c r="AD29" s="772"/>
      <c r="AE29" s="766"/>
      <c r="AF29" s="767"/>
      <c r="AG29" s="784">
        <f t="shared" si="7"/>
        <v>0</v>
      </c>
      <c r="AH29" s="725" t="s">
        <v>103</v>
      </c>
      <c r="AI29" s="725"/>
      <c r="AJ29" s="726"/>
      <c r="AK29" s="771" t="s">
        <v>222</v>
      </c>
      <c r="AL29" s="771">
        <v>458</v>
      </c>
      <c r="AM29" s="765" t="s">
        <v>200</v>
      </c>
      <c r="AN29" s="760">
        <f>AG29/458</f>
        <v>0</v>
      </c>
      <c r="AO29" s="762" t="s">
        <v>110</v>
      </c>
      <c r="AP29" s="689" t="s">
        <v>198</v>
      </c>
      <c r="AQ29" s="691">
        <v>2.99</v>
      </c>
      <c r="AR29" s="762" t="s">
        <v>223</v>
      </c>
      <c r="AS29" s="765" t="s">
        <v>200</v>
      </c>
      <c r="AT29" s="670">
        <f>AN29*AQ29</f>
        <v>0</v>
      </c>
      <c r="AU29" s="180" t="str">
        <f t="shared" si="2"/>
        <v/>
      </c>
    </row>
    <row r="30" spans="1:47" s="2" customFormat="1" ht="15.75" customHeight="1">
      <c r="A30" s="773"/>
      <c r="B30" s="774"/>
      <c r="C30" s="776"/>
      <c r="D30" s="776"/>
      <c r="E30" s="776"/>
      <c r="F30" s="776"/>
      <c r="G30" s="776"/>
      <c r="H30" s="777"/>
      <c r="I30" s="750"/>
      <c r="J30" s="747"/>
      <c r="K30" s="768"/>
      <c r="L30" s="747"/>
      <c r="M30" s="768"/>
      <c r="N30" s="747"/>
      <c r="O30" s="768"/>
      <c r="P30" s="747"/>
      <c r="Q30" s="768"/>
      <c r="R30" s="747"/>
      <c r="S30" s="768"/>
      <c r="T30" s="747"/>
      <c r="U30" s="768"/>
      <c r="V30" s="747"/>
      <c r="W30" s="768"/>
      <c r="X30" s="747"/>
      <c r="Y30" s="768"/>
      <c r="Z30" s="747"/>
      <c r="AA30" s="768"/>
      <c r="AB30" s="747"/>
      <c r="AC30" s="768"/>
      <c r="AD30" s="747"/>
      <c r="AE30" s="768"/>
      <c r="AF30" s="750"/>
      <c r="AG30" s="751"/>
      <c r="AH30" s="769"/>
      <c r="AI30" s="769"/>
      <c r="AJ30" s="770"/>
      <c r="AK30" s="757"/>
      <c r="AL30" s="757"/>
      <c r="AM30" s="731"/>
      <c r="AN30" s="761"/>
      <c r="AO30" s="763"/>
      <c r="AP30" s="690"/>
      <c r="AQ30" s="764"/>
      <c r="AR30" s="763"/>
      <c r="AS30" s="731"/>
      <c r="AT30" s="759"/>
      <c r="AU30" s="180" t="str">
        <f t="shared" si="2"/>
        <v/>
      </c>
    </row>
    <row r="31" spans="1:47" s="2" customFormat="1" ht="15.75" customHeight="1">
      <c r="A31" s="773"/>
      <c r="B31" s="774"/>
      <c r="C31" s="776"/>
      <c r="D31" s="776"/>
      <c r="E31" s="776"/>
      <c r="F31" s="776"/>
      <c r="G31" s="776"/>
      <c r="H31" s="777"/>
      <c r="I31" s="746"/>
      <c r="J31" s="747"/>
      <c r="K31" s="746"/>
      <c r="L31" s="747"/>
      <c r="M31" s="746"/>
      <c r="N31" s="747"/>
      <c r="O31" s="746"/>
      <c r="P31" s="747"/>
      <c r="Q31" s="746"/>
      <c r="R31" s="747"/>
      <c r="S31" s="746"/>
      <c r="T31" s="747"/>
      <c r="U31" s="746"/>
      <c r="V31" s="747"/>
      <c r="W31" s="746"/>
      <c r="X31" s="747"/>
      <c r="Y31" s="746"/>
      <c r="Z31" s="747"/>
      <c r="AA31" s="746"/>
      <c r="AB31" s="747"/>
      <c r="AC31" s="746"/>
      <c r="AD31" s="747"/>
      <c r="AE31" s="746"/>
      <c r="AF31" s="750"/>
      <c r="AG31" s="751">
        <f t="shared" si="7"/>
        <v>0</v>
      </c>
      <c r="AH31" s="753" t="s">
        <v>104</v>
      </c>
      <c r="AI31" s="753"/>
      <c r="AJ31" s="754"/>
      <c r="AK31" s="757" t="s">
        <v>222</v>
      </c>
      <c r="AL31" s="741">
        <v>1000</v>
      </c>
      <c r="AM31" s="731" t="s">
        <v>200</v>
      </c>
      <c r="AN31" s="743">
        <f>AG31/1000</f>
        <v>0</v>
      </c>
      <c r="AO31" s="729" t="s">
        <v>110</v>
      </c>
      <c r="AP31" s="689" t="s">
        <v>198</v>
      </c>
      <c r="AQ31" s="745">
        <v>2.99</v>
      </c>
      <c r="AR31" s="729" t="s">
        <v>223</v>
      </c>
      <c r="AS31" s="731" t="s">
        <v>200</v>
      </c>
      <c r="AT31" s="733">
        <f>AN31*AQ31</f>
        <v>0</v>
      </c>
      <c r="AU31" s="180" t="str">
        <f t="shared" si="2"/>
        <v/>
      </c>
    </row>
    <row r="32" spans="1:47" s="2" customFormat="1" ht="15.75" customHeight="1">
      <c r="A32" s="713"/>
      <c r="B32" s="734"/>
      <c r="C32" s="778"/>
      <c r="D32" s="778"/>
      <c r="E32" s="778"/>
      <c r="F32" s="778"/>
      <c r="G32" s="778"/>
      <c r="H32" s="779"/>
      <c r="I32" s="748"/>
      <c r="J32" s="749"/>
      <c r="K32" s="748"/>
      <c r="L32" s="749"/>
      <c r="M32" s="748"/>
      <c r="N32" s="749"/>
      <c r="O32" s="748"/>
      <c r="P32" s="749"/>
      <c r="Q32" s="748"/>
      <c r="R32" s="749"/>
      <c r="S32" s="748"/>
      <c r="T32" s="749"/>
      <c r="U32" s="748"/>
      <c r="V32" s="749"/>
      <c r="W32" s="748"/>
      <c r="X32" s="749"/>
      <c r="Y32" s="748"/>
      <c r="Z32" s="749"/>
      <c r="AA32" s="748"/>
      <c r="AB32" s="749"/>
      <c r="AC32" s="748"/>
      <c r="AD32" s="749"/>
      <c r="AE32" s="748"/>
      <c r="AF32" s="748"/>
      <c r="AG32" s="752"/>
      <c r="AH32" s="755"/>
      <c r="AI32" s="755"/>
      <c r="AJ32" s="756"/>
      <c r="AK32" s="758"/>
      <c r="AL32" s="742"/>
      <c r="AM32" s="732"/>
      <c r="AN32" s="744"/>
      <c r="AO32" s="730"/>
      <c r="AP32" s="690"/>
      <c r="AQ32" s="692"/>
      <c r="AR32" s="730"/>
      <c r="AS32" s="732"/>
      <c r="AT32" s="711"/>
      <c r="AU32" s="180" t="str">
        <f t="shared" si="2"/>
        <v/>
      </c>
    </row>
    <row r="33" spans="1:47" s="2" customFormat="1" ht="15.75" customHeight="1">
      <c r="A33" s="712"/>
      <c r="B33" s="714"/>
      <c r="C33" s="735" t="s">
        <v>18</v>
      </c>
      <c r="D33" s="716"/>
      <c r="E33" s="716"/>
      <c r="F33" s="716"/>
      <c r="G33" s="738"/>
      <c r="H33" s="706"/>
      <c r="I33" s="718"/>
      <c r="J33" s="696"/>
      <c r="K33" s="695"/>
      <c r="L33" s="696"/>
      <c r="M33" s="695"/>
      <c r="N33" s="696"/>
      <c r="O33" s="695"/>
      <c r="P33" s="696"/>
      <c r="Q33" s="695"/>
      <c r="R33" s="696"/>
      <c r="S33" s="695"/>
      <c r="T33" s="696"/>
      <c r="U33" s="695"/>
      <c r="V33" s="696"/>
      <c r="W33" s="695"/>
      <c r="X33" s="696"/>
      <c r="Y33" s="695"/>
      <c r="Z33" s="696"/>
      <c r="AA33" s="695"/>
      <c r="AB33" s="696"/>
      <c r="AC33" s="695"/>
      <c r="AD33" s="696"/>
      <c r="AE33" s="695"/>
      <c r="AF33" s="724"/>
      <c r="AG33" s="703">
        <f t="shared" si="7"/>
        <v>0</v>
      </c>
      <c r="AH33" s="725" t="s">
        <v>103</v>
      </c>
      <c r="AI33" s="725"/>
      <c r="AJ33" s="726"/>
      <c r="AK33" s="689" t="s">
        <v>217</v>
      </c>
      <c r="AL33" s="689">
        <v>1000</v>
      </c>
      <c r="AM33" s="668" t="s">
        <v>218</v>
      </c>
      <c r="AN33" s="720">
        <f>AG33/1000</f>
        <v>0</v>
      </c>
      <c r="AO33" s="722" t="s">
        <v>224</v>
      </c>
      <c r="AP33" s="689" t="s">
        <v>198</v>
      </c>
      <c r="AQ33" s="691"/>
      <c r="AR33" s="722" t="s">
        <v>225</v>
      </c>
      <c r="AS33" s="668" t="s">
        <v>218</v>
      </c>
      <c r="AT33" s="670">
        <f>AN33*AQ33</f>
        <v>0</v>
      </c>
      <c r="AU33" s="180" t="str">
        <f t="shared" si="2"/>
        <v/>
      </c>
    </row>
    <row r="34" spans="1:47" s="2" customFormat="1" ht="15.75" customHeight="1">
      <c r="A34" s="713"/>
      <c r="B34" s="734"/>
      <c r="C34" s="736"/>
      <c r="D34" s="737"/>
      <c r="E34" s="737"/>
      <c r="F34" s="737"/>
      <c r="G34" s="739"/>
      <c r="H34" s="740"/>
      <c r="I34" s="719"/>
      <c r="J34" s="698"/>
      <c r="K34" s="697"/>
      <c r="L34" s="698"/>
      <c r="M34" s="697"/>
      <c r="N34" s="698"/>
      <c r="O34" s="697"/>
      <c r="P34" s="698"/>
      <c r="Q34" s="697"/>
      <c r="R34" s="698"/>
      <c r="S34" s="697"/>
      <c r="T34" s="698"/>
      <c r="U34" s="697"/>
      <c r="V34" s="698"/>
      <c r="W34" s="697"/>
      <c r="X34" s="698"/>
      <c r="Y34" s="697"/>
      <c r="Z34" s="698"/>
      <c r="AA34" s="697"/>
      <c r="AB34" s="698"/>
      <c r="AC34" s="697"/>
      <c r="AD34" s="698"/>
      <c r="AE34" s="697"/>
      <c r="AF34" s="719"/>
      <c r="AG34" s="704"/>
      <c r="AH34" s="727"/>
      <c r="AI34" s="727"/>
      <c r="AJ34" s="728"/>
      <c r="AK34" s="690"/>
      <c r="AL34" s="690"/>
      <c r="AM34" s="669"/>
      <c r="AN34" s="721"/>
      <c r="AO34" s="723"/>
      <c r="AP34" s="690"/>
      <c r="AQ34" s="692"/>
      <c r="AR34" s="723"/>
      <c r="AS34" s="669"/>
      <c r="AT34" s="711"/>
      <c r="AU34" s="180" t="str">
        <f>IF(AND(AG33&gt;0,G33=""),"事業者名が入力されていません","")</f>
        <v/>
      </c>
    </row>
    <row r="35" spans="1:47" s="2" customFormat="1" ht="15.75" customHeight="1">
      <c r="A35" s="712"/>
      <c r="B35" s="714"/>
      <c r="C35" s="716" t="s">
        <v>105</v>
      </c>
      <c r="D35" s="716"/>
      <c r="E35" s="716"/>
      <c r="F35" s="716"/>
      <c r="G35" s="716"/>
      <c r="H35" s="717"/>
      <c r="I35" s="718"/>
      <c r="J35" s="696"/>
      <c r="K35" s="695"/>
      <c r="L35" s="696"/>
      <c r="M35" s="695"/>
      <c r="N35" s="696"/>
      <c r="O35" s="695"/>
      <c r="P35" s="696"/>
      <c r="Q35" s="695"/>
      <c r="R35" s="696"/>
      <c r="S35" s="695"/>
      <c r="T35" s="696"/>
      <c r="U35" s="695"/>
      <c r="V35" s="696"/>
      <c r="W35" s="695"/>
      <c r="X35" s="696"/>
      <c r="Y35" s="695"/>
      <c r="Z35" s="696"/>
      <c r="AA35" s="695"/>
      <c r="AB35" s="696"/>
      <c r="AC35" s="695"/>
      <c r="AD35" s="696"/>
      <c r="AE35" s="699"/>
      <c r="AF35" s="700"/>
      <c r="AG35" s="703">
        <f t="shared" si="7"/>
        <v>0</v>
      </c>
      <c r="AH35" s="705"/>
      <c r="AI35" s="705"/>
      <c r="AJ35" s="706"/>
      <c r="AK35" s="709"/>
      <c r="AL35" s="709"/>
      <c r="AM35" s="683"/>
      <c r="AN35" s="685"/>
      <c r="AO35" s="687"/>
      <c r="AP35" s="689" t="s">
        <v>198</v>
      </c>
      <c r="AQ35" s="691"/>
      <c r="AR35" s="693"/>
      <c r="AS35" s="668" t="s">
        <v>218</v>
      </c>
      <c r="AT35" s="670">
        <f>AN35*AQ35</f>
        <v>0</v>
      </c>
      <c r="AU35" s="180" t="str">
        <f t="shared" si="2"/>
        <v/>
      </c>
    </row>
    <row r="36" spans="1:47" s="2" customFormat="1" ht="15.75" customHeight="1" thickBot="1">
      <c r="A36" s="713"/>
      <c r="B36" s="715"/>
      <c r="C36" s="101" t="s">
        <v>106</v>
      </c>
      <c r="D36" s="672"/>
      <c r="E36" s="672"/>
      <c r="F36" s="672"/>
      <c r="G36" s="672"/>
      <c r="H36" s="102" t="s">
        <v>100</v>
      </c>
      <c r="I36" s="719"/>
      <c r="J36" s="698"/>
      <c r="K36" s="697"/>
      <c r="L36" s="698"/>
      <c r="M36" s="697"/>
      <c r="N36" s="698"/>
      <c r="O36" s="697"/>
      <c r="P36" s="698"/>
      <c r="Q36" s="697"/>
      <c r="R36" s="698"/>
      <c r="S36" s="697"/>
      <c r="T36" s="698"/>
      <c r="U36" s="697"/>
      <c r="V36" s="698"/>
      <c r="W36" s="697"/>
      <c r="X36" s="698"/>
      <c r="Y36" s="697"/>
      <c r="Z36" s="698"/>
      <c r="AA36" s="697"/>
      <c r="AB36" s="698"/>
      <c r="AC36" s="697"/>
      <c r="AD36" s="698"/>
      <c r="AE36" s="701"/>
      <c r="AF36" s="702"/>
      <c r="AG36" s="704"/>
      <c r="AH36" s="707"/>
      <c r="AI36" s="707"/>
      <c r="AJ36" s="708"/>
      <c r="AK36" s="710"/>
      <c r="AL36" s="710"/>
      <c r="AM36" s="684"/>
      <c r="AN36" s="686"/>
      <c r="AO36" s="688"/>
      <c r="AP36" s="690"/>
      <c r="AQ36" s="692"/>
      <c r="AR36" s="694"/>
      <c r="AS36" s="669"/>
      <c r="AT36" s="671"/>
      <c r="AU36" s="180" t="str">
        <f t="shared" si="2"/>
        <v/>
      </c>
    </row>
    <row r="37" spans="1:47" s="2" customFormat="1" ht="41.2" customHeight="1" thickBot="1">
      <c r="B37" s="673" t="s">
        <v>157</v>
      </c>
      <c r="C37" s="674"/>
      <c r="D37" s="674"/>
      <c r="E37" s="674"/>
      <c r="F37" s="674"/>
      <c r="G37" s="674"/>
      <c r="H37" s="674"/>
      <c r="I37" s="674"/>
      <c r="J37" s="674"/>
      <c r="K37" s="674"/>
      <c r="L37" s="674"/>
      <c r="M37" s="674"/>
      <c r="N37" s="674"/>
      <c r="O37" s="674"/>
      <c r="P37" s="674"/>
      <c r="Q37" s="674"/>
      <c r="R37" s="674"/>
      <c r="S37" s="674"/>
      <c r="T37" s="674"/>
      <c r="U37" s="674"/>
      <c r="V37" s="674"/>
      <c r="W37" s="674"/>
      <c r="X37" s="674"/>
      <c r="Y37" s="674"/>
      <c r="Z37" s="674"/>
      <c r="AA37" s="674"/>
      <c r="AB37" s="674"/>
      <c r="AC37" s="674"/>
      <c r="AD37" s="674"/>
      <c r="AE37" s="674"/>
      <c r="AF37" s="674"/>
      <c r="AG37" s="674"/>
      <c r="AH37" s="674"/>
      <c r="AI37" s="674"/>
      <c r="AJ37" s="674"/>
      <c r="AK37" s="674"/>
      <c r="AL37" s="674"/>
      <c r="AM37" s="674"/>
      <c r="AN37" s="674"/>
      <c r="AO37" s="674"/>
      <c r="AP37" s="674"/>
      <c r="AQ37" s="674"/>
      <c r="AR37" s="181"/>
      <c r="AS37" s="182"/>
      <c r="AT37" s="183">
        <f>SUM(AT13:AT36)</f>
        <v>0</v>
      </c>
    </row>
    <row r="38" spans="1:47" ht="39" customHeight="1">
      <c r="B38" s="675" t="s">
        <v>158</v>
      </c>
      <c r="C38" s="676"/>
      <c r="D38" s="676"/>
      <c r="E38" s="676"/>
      <c r="F38" s="676"/>
      <c r="G38" s="676"/>
      <c r="H38" s="676"/>
      <c r="I38" s="676"/>
      <c r="J38" s="676"/>
      <c r="K38" s="676"/>
      <c r="L38" s="676"/>
      <c r="M38" s="676"/>
      <c r="N38" s="676"/>
      <c r="O38" s="676"/>
      <c r="P38" s="676"/>
      <c r="Q38" s="676"/>
      <c r="R38" s="676"/>
      <c r="S38" s="676"/>
      <c r="T38" s="676"/>
      <c r="U38" s="676"/>
      <c r="V38" s="676"/>
      <c r="W38" s="676"/>
      <c r="X38" s="676"/>
      <c r="Y38" s="676"/>
      <c r="Z38" s="676"/>
      <c r="AA38" s="676"/>
      <c r="AB38" s="676"/>
      <c r="AC38" s="676"/>
      <c r="AD38" s="676"/>
      <c r="AE38" s="676"/>
      <c r="AF38" s="676"/>
      <c r="AG38" s="676"/>
      <c r="AH38" s="676"/>
      <c r="AI38" s="676"/>
      <c r="AJ38" s="676"/>
      <c r="AK38" s="676"/>
      <c r="AL38" s="676"/>
      <c r="AM38" s="676"/>
      <c r="AN38" s="676"/>
      <c r="AO38" s="676"/>
      <c r="AP38" s="676"/>
      <c r="AQ38" s="677"/>
      <c r="AR38" s="184"/>
      <c r="AS38" s="185"/>
      <c r="AT38" s="678"/>
    </row>
    <row r="39" spans="1:47" ht="33.5" customHeight="1" thickBot="1">
      <c r="B39" s="680" t="s">
        <v>226</v>
      </c>
      <c r="C39" s="681"/>
      <c r="D39" s="681"/>
      <c r="E39" s="681"/>
      <c r="F39" s="681"/>
      <c r="G39" s="681"/>
      <c r="H39" s="681"/>
      <c r="I39" s="681"/>
      <c r="J39" s="681"/>
      <c r="K39" s="681"/>
      <c r="L39" s="681"/>
      <c r="M39" s="681"/>
      <c r="N39" s="681"/>
      <c r="O39" s="681"/>
      <c r="P39" s="681"/>
      <c r="Q39" s="681"/>
      <c r="R39" s="681"/>
      <c r="S39" s="681"/>
      <c r="T39" s="681"/>
      <c r="U39" s="681"/>
      <c r="V39" s="681"/>
      <c r="W39" s="681"/>
      <c r="X39" s="681"/>
      <c r="Y39" s="681"/>
      <c r="Z39" s="681"/>
      <c r="AA39" s="681"/>
      <c r="AB39" s="681"/>
      <c r="AC39" s="681"/>
      <c r="AD39" s="681"/>
      <c r="AE39" s="681"/>
      <c r="AF39" s="681"/>
      <c r="AG39" s="681"/>
      <c r="AH39" s="681"/>
      <c r="AI39" s="681"/>
      <c r="AJ39" s="681"/>
      <c r="AK39" s="681"/>
      <c r="AL39" s="681"/>
      <c r="AM39" s="681"/>
      <c r="AN39" s="681"/>
      <c r="AO39" s="681"/>
      <c r="AP39" s="681"/>
      <c r="AQ39" s="682"/>
      <c r="AR39" s="186"/>
      <c r="AS39" s="187"/>
      <c r="AT39" s="679"/>
    </row>
    <row r="40" spans="1:47" ht="42.5" customHeight="1" thickTop="1" thickBot="1">
      <c r="B40" s="663" t="s">
        <v>159</v>
      </c>
      <c r="C40" s="664"/>
      <c r="D40" s="664"/>
      <c r="E40" s="664"/>
      <c r="F40" s="664"/>
      <c r="G40" s="664"/>
      <c r="H40" s="664"/>
      <c r="I40" s="664"/>
      <c r="J40" s="664"/>
      <c r="K40" s="664"/>
      <c r="L40" s="664"/>
      <c r="M40" s="664"/>
      <c r="N40" s="664"/>
      <c r="O40" s="664"/>
      <c r="P40" s="664"/>
      <c r="Q40" s="664"/>
      <c r="R40" s="664"/>
      <c r="S40" s="664"/>
      <c r="T40" s="664"/>
      <c r="U40" s="664"/>
      <c r="V40" s="664"/>
      <c r="W40" s="664"/>
      <c r="X40" s="664"/>
      <c r="Y40" s="664"/>
      <c r="Z40" s="664"/>
      <c r="AA40" s="664"/>
      <c r="AB40" s="664"/>
      <c r="AC40" s="664"/>
      <c r="AD40" s="664"/>
      <c r="AE40" s="664"/>
      <c r="AF40" s="664"/>
      <c r="AG40" s="664"/>
      <c r="AH40" s="664"/>
      <c r="AI40" s="664"/>
      <c r="AJ40" s="664"/>
      <c r="AK40" s="664"/>
      <c r="AL40" s="664"/>
      <c r="AM40" s="664"/>
      <c r="AN40" s="664"/>
      <c r="AO40" s="664"/>
      <c r="AP40" s="664"/>
      <c r="AQ40" s="665"/>
      <c r="AR40" s="188"/>
      <c r="AS40" s="188"/>
      <c r="AT40" s="189">
        <f>AT37-AT38</f>
        <v>0</v>
      </c>
      <c r="AU40" s="190" t="s">
        <v>227</v>
      </c>
    </row>
    <row r="41" spans="1:47" ht="15.5" customHeight="1">
      <c r="D41" s="666" t="s">
        <v>228</v>
      </c>
      <c r="E41" s="666"/>
      <c r="F41" s="666"/>
      <c r="G41" s="666"/>
      <c r="H41" s="666"/>
      <c r="I41" s="666"/>
      <c r="J41" s="666"/>
      <c r="K41" s="666"/>
      <c r="L41" s="666"/>
      <c r="M41" s="666"/>
      <c r="N41" s="666"/>
      <c r="O41" s="666"/>
      <c r="P41" s="666"/>
      <c r="Q41" s="666"/>
      <c r="R41" s="666"/>
      <c r="S41" s="666"/>
      <c r="T41" s="666"/>
      <c r="U41" s="666"/>
      <c r="V41" s="666"/>
      <c r="W41" s="666"/>
      <c r="X41" s="666"/>
      <c r="Y41" s="666"/>
      <c r="Z41" s="666"/>
      <c r="AA41" s="666"/>
      <c r="AB41" s="666"/>
      <c r="AC41" s="666"/>
      <c r="AD41" s="666"/>
      <c r="AE41" s="666"/>
      <c r="AF41" s="666"/>
      <c r="AG41" s="666"/>
      <c r="AH41" s="666"/>
      <c r="AI41" s="666"/>
      <c r="AJ41" s="666"/>
      <c r="AK41" s="666"/>
      <c r="AL41" s="666"/>
      <c r="AM41" s="666"/>
      <c r="AN41" s="666"/>
      <c r="AO41" s="666"/>
      <c r="AP41" s="666"/>
      <c r="AQ41" s="666"/>
      <c r="AR41" s="666"/>
      <c r="AS41" s="666"/>
      <c r="AT41" s="667"/>
    </row>
    <row r="42" spans="1:47" ht="21.6" customHeight="1">
      <c r="D42" s="667"/>
      <c r="E42" s="667"/>
      <c r="F42" s="667"/>
      <c r="G42" s="667"/>
      <c r="H42" s="667"/>
      <c r="I42" s="667"/>
      <c r="J42" s="667"/>
      <c r="K42" s="667"/>
      <c r="L42" s="667"/>
      <c r="M42" s="667"/>
      <c r="N42" s="667"/>
      <c r="O42" s="667"/>
      <c r="P42" s="667"/>
      <c r="Q42" s="667"/>
      <c r="R42" s="667"/>
      <c r="S42" s="667"/>
      <c r="T42" s="667"/>
      <c r="U42" s="667"/>
      <c r="V42" s="667"/>
      <c r="W42" s="667"/>
      <c r="X42" s="667"/>
      <c r="Y42" s="667"/>
      <c r="Z42" s="667"/>
      <c r="AA42" s="667"/>
      <c r="AB42" s="667"/>
      <c r="AC42" s="667"/>
      <c r="AD42" s="667"/>
      <c r="AE42" s="667"/>
      <c r="AF42" s="667"/>
      <c r="AG42" s="667"/>
      <c r="AH42" s="667"/>
      <c r="AI42" s="667"/>
      <c r="AJ42" s="667"/>
      <c r="AK42" s="667"/>
      <c r="AL42" s="667"/>
      <c r="AM42" s="667"/>
      <c r="AN42" s="667"/>
      <c r="AO42" s="667"/>
      <c r="AP42" s="667"/>
      <c r="AQ42" s="667"/>
      <c r="AR42" s="667"/>
      <c r="AS42" s="667"/>
      <c r="AT42" s="667"/>
    </row>
  </sheetData>
  <mergeCells count="361"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  <mergeCell ref="S35:T36"/>
    <mergeCell ref="U35:V36"/>
  </mergeCells>
  <phoneticPr fontId="5"/>
  <conditionalFormatting sqref="G15 G17">
    <cfRule type="notContainsBlanks" dxfId="97" priority="24">
      <formula>LEN(TRIM(G15))&gt;0</formula>
    </cfRule>
  </conditionalFormatting>
  <conditionalFormatting sqref="G33">
    <cfRule type="notContainsBlanks" dxfId="96" priority="5">
      <formula>LEN(TRIM(G33))&gt;0</formula>
    </cfRule>
  </conditionalFormatting>
  <conditionalFormatting sqref="G15:H16">
    <cfRule type="expression" dxfId="95" priority="50">
      <formula>AND(#REF!&gt;0,$G$15="")</formula>
    </cfRule>
  </conditionalFormatting>
  <conditionalFormatting sqref="G17:H18">
    <cfRule type="expression" dxfId="94" priority="51">
      <formula>AND(#REF!&gt;0,$G$17="")</formula>
    </cfRule>
  </conditionalFormatting>
  <conditionalFormatting sqref="G33:H34">
    <cfRule type="expression" dxfId="93" priority="6">
      <formula>AND(#REF!&gt;0,$G$15="")</formula>
    </cfRule>
  </conditionalFormatting>
  <conditionalFormatting sqref="I13 K13 M13 O13 Q13 S13 U13 W13 Y13 AA13 AC13 AE13 I33">
    <cfRule type="cellIs" dxfId="92" priority="48" operator="equal">
      <formula>""</formula>
    </cfRule>
  </conditionalFormatting>
  <conditionalFormatting sqref="I15 K15 M15 O15 Q15 S15 U15 W15 Y15 AA15 AC15 AE15 I17">
    <cfRule type="cellIs" dxfId="91" priority="30" operator="equal">
      <formula>""</formula>
    </cfRule>
  </conditionalFormatting>
  <conditionalFormatting sqref="I19">
    <cfRule type="cellIs" dxfId="90" priority="42" operator="equal">
      <formula>""</formula>
    </cfRule>
  </conditionalFormatting>
  <conditionalFormatting sqref="I31 K31 M31 O31 Q31 S31 U31 W31 Y31 AA31 AC31 AE31 I29 I21 I23 I25 K25 M25 O25 Q25 S25 U25 W25 Y25 AA25 AC25 AE25 I27">
    <cfRule type="cellIs" dxfId="89" priority="36" operator="equal">
      <formula>""</formula>
    </cfRule>
  </conditionalFormatting>
  <conditionalFormatting sqref="I35">
    <cfRule type="cellIs" dxfId="88" priority="14" operator="equal">
      <formula>""</formula>
    </cfRule>
  </conditionalFormatting>
  <conditionalFormatting sqref="I29:AF30">
    <cfRule type="expression" dxfId="87" priority="22">
      <formula>ISNUMBER($I$31:$AF$32)</formula>
    </cfRule>
  </conditionalFormatting>
  <conditionalFormatting sqref="I31:AF32">
    <cfRule type="expression" dxfId="86" priority="23">
      <formula>ISNUMBER($I$29:$AF$30)</formula>
    </cfRule>
  </conditionalFormatting>
  <conditionalFormatting sqref="K17">
    <cfRule type="cellIs" dxfId="85" priority="29" operator="equal">
      <formula>""</formula>
    </cfRule>
  </conditionalFormatting>
  <conditionalFormatting sqref="K19">
    <cfRule type="cellIs" dxfId="84" priority="41" operator="equal">
      <formula>""</formula>
    </cfRule>
  </conditionalFormatting>
  <conditionalFormatting sqref="K21 K23 K27">
    <cfRule type="cellIs" dxfId="83" priority="35" operator="equal">
      <formula>""</formula>
    </cfRule>
  </conditionalFormatting>
  <conditionalFormatting sqref="K29 M29 O29 Q29 S29 U29 W29 Y29 AA29 AC29 S21 U21 W21 Y21 AA21 AC21 S23 U23 W23 Y23 AA23 AC23 S27 U27 W27 Y27 AA27 AC27">
    <cfRule type="cellIs" dxfId="82" priority="31" operator="equal">
      <formula>""</formula>
    </cfRule>
  </conditionalFormatting>
  <conditionalFormatting sqref="K33">
    <cfRule type="cellIs" dxfId="81" priority="47" operator="equal">
      <formula>""</formula>
    </cfRule>
  </conditionalFormatting>
  <conditionalFormatting sqref="K35">
    <cfRule type="cellIs" dxfId="80" priority="13" operator="equal">
      <formula>""</formula>
    </cfRule>
  </conditionalFormatting>
  <conditionalFormatting sqref="M17">
    <cfRule type="cellIs" dxfId="79" priority="28" operator="equal">
      <formula>""</formula>
    </cfRule>
  </conditionalFormatting>
  <conditionalFormatting sqref="M19">
    <cfRule type="cellIs" dxfId="78" priority="40" operator="equal">
      <formula>""</formula>
    </cfRule>
  </conditionalFormatting>
  <conditionalFormatting sqref="M21 M23 M27">
    <cfRule type="cellIs" dxfId="77" priority="34" operator="equal">
      <formula>""</formula>
    </cfRule>
  </conditionalFormatting>
  <conditionalFormatting sqref="M33">
    <cfRule type="cellIs" dxfId="76" priority="46" operator="equal">
      <formula>""</formula>
    </cfRule>
  </conditionalFormatting>
  <conditionalFormatting sqref="M35">
    <cfRule type="cellIs" dxfId="75" priority="12" operator="equal">
      <formula>""</formula>
    </cfRule>
  </conditionalFormatting>
  <conditionalFormatting sqref="O17">
    <cfRule type="cellIs" dxfId="74" priority="27" operator="equal">
      <formula>""</formula>
    </cfRule>
  </conditionalFormatting>
  <conditionalFormatting sqref="O19">
    <cfRule type="cellIs" dxfId="73" priority="39" operator="equal">
      <formula>""</formula>
    </cfRule>
  </conditionalFormatting>
  <conditionalFormatting sqref="O21 O23 O27">
    <cfRule type="cellIs" dxfId="72" priority="33" operator="equal">
      <formula>""</formula>
    </cfRule>
  </conditionalFormatting>
  <conditionalFormatting sqref="O33">
    <cfRule type="cellIs" dxfId="71" priority="45" operator="equal">
      <formula>""</formula>
    </cfRule>
  </conditionalFormatting>
  <conditionalFormatting sqref="O35">
    <cfRule type="cellIs" dxfId="70" priority="11" operator="equal">
      <formula>""</formula>
    </cfRule>
  </conditionalFormatting>
  <conditionalFormatting sqref="Q17">
    <cfRule type="cellIs" dxfId="69" priority="26" operator="equal">
      <formula>""</formula>
    </cfRule>
  </conditionalFormatting>
  <conditionalFormatting sqref="Q19">
    <cfRule type="cellIs" dxfId="68" priority="38" operator="equal">
      <formula>""</formula>
    </cfRule>
  </conditionalFormatting>
  <conditionalFormatting sqref="Q21 Q23 Q27">
    <cfRule type="cellIs" dxfId="67" priority="32" operator="equal">
      <formula>""</formula>
    </cfRule>
  </conditionalFormatting>
  <conditionalFormatting sqref="Q33">
    <cfRule type="cellIs" dxfId="66" priority="44" operator="equal">
      <formula>""</formula>
    </cfRule>
  </conditionalFormatting>
  <conditionalFormatting sqref="Q35">
    <cfRule type="cellIs" dxfId="65" priority="10" operator="equal">
      <formula>""</formula>
    </cfRule>
  </conditionalFormatting>
  <conditionalFormatting sqref="S17 U17 W17 Y17 AA17 AC17">
    <cfRule type="cellIs" dxfId="64" priority="25" operator="equal">
      <formula>""</formula>
    </cfRule>
  </conditionalFormatting>
  <conditionalFormatting sqref="S19 U19 W19 Y19 AA19 AC19">
    <cfRule type="cellIs" dxfId="63" priority="37" operator="equal">
      <formula>""</formula>
    </cfRule>
  </conditionalFormatting>
  <conditionalFormatting sqref="S35 U35 W35 Y35 AA35 AC35">
    <cfRule type="cellIs" dxfId="62" priority="9" operator="equal">
      <formula>""</formula>
    </cfRule>
  </conditionalFormatting>
  <conditionalFormatting sqref="AE29 AE17 AE19 AE21 AE23 AE27 S33 U33 W33 Y33 AA33 AC33 AE33 AE35">
    <cfRule type="cellIs" dxfId="61" priority="43" operator="equal">
      <formula>""</formula>
    </cfRule>
  </conditionalFormatting>
  <conditionalFormatting sqref="AH35">
    <cfRule type="expression" dxfId="60" priority="16">
      <formula>AND(ISTEXT($D$36),#REF!="")</formula>
    </cfRule>
  </conditionalFormatting>
  <conditionalFormatting sqref="AH35:AJ36">
    <cfRule type="notContainsBlanks" dxfId="59" priority="15">
      <formula>LEN(TRIM(AH35))&gt;0</formula>
    </cfRule>
  </conditionalFormatting>
  <conditionalFormatting sqref="AN35:AN36">
    <cfRule type="expression" dxfId="58" priority="19">
      <formula>AND(ISTEXT($B$35),$F$34="")</formula>
    </cfRule>
  </conditionalFormatting>
  <conditionalFormatting sqref="AN35:AO36 D36:G36">
    <cfRule type="notContainsBlanks" dxfId="57" priority="49">
      <formula>LEN(TRIM(D35))&gt;0</formula>
    </cfRule>
  </conditionalFormatting>
  <conditionalFormatting sqref="AO35:AO36">
    <cfRule type="expression" dxfId="56" priority="20">
      <formula>AND(ISTEXT($B$35),$G$34="")</formula>
    </cfRule>
  </conditionalFormatting>
  <conditionalFormatting sqref="AQ13:AQ18 AQ33:AQ36">
    <cfRule type="notContainsBlanks" dxfId="55" priority="52">
      <formula>LEN(TRIM(AQ13))&gt;0</formula>
    </cfRule>
  </conditionalFormatting>
  <conditionalFormatting sqref="AQ15">
    <cfRule type="expression" dxfId="54" priority="21">
      <formula>AND(ISTEXT($C$14),#REF!="")</formula>
    </cfRule>
  </conditionalFormatting>
  <conditionalFormatting sqref="AQ17">
    <cfRule type="expression" dxfId="53" priority="8">
      <formula>AND(ISTEXT($C$14),#REF!="")</formula>
    </cfRule>
  </conditionalFormatting>
  <conditionalFormatting sqref="AQ19:AQ32">
    <cfRule type="notContainsBlanks" dxfId="52" priority="3">
      <formula>LEN(TRIM(AQ19))&gt;0</formula>
    </cfRule>
  </conditionalFormatting>
  <conditionalFormatting sqref="AQ33">
    <cfRule type="expression" dxfId="51" priority="7">
      <formula>AND(ISTEXT($C$14),#REF!="")</formula>
    </cfRule>
  </conditionalFormatting>
  <conditionalFormatting sqref="AT38:AT39">
    <cfRule type="expression" dxfId="50" priority="17">
      <formula>ISNUMBER($AT$38)</formula>
    </cfRule>
  </conditionalFormatting>
  <hyperlinks>
    <hyperlink ref="A8" r:id="rId1" xr:uid="{E3212907-A6E1-4649-99D6-CA9B5CEADD6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3597AFC-B803-4664-A084-305B0E8CCF53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8" operator="containsText" id="{A06C6F2C-8C0C-44BA-98DF-C70095DFE7DF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2B3A9DE-4C7B-4EFE-8B8D-F0CBA3B56A4F}">
          <x14:formula1>
            <xm:f>記載不要!$A$2</xm:f>
          </x14:formula1>
          <xm:sqref>A13:B36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83E1B-4975-4C76-8322-EF89A6A4527C}">
  <sheetPr codeName="Sheet3">
    <tabColor theme="8" tint="0.39997558519241921"/>
    <pageSetUpPr fitToPage="1"/>
  </sheetPr>
  <dimension ref="A1:AV42"/>
  <sheetViews>
    <sheetView showGridLines="0" showZeros="0" showRuler="0" zoomScale="70" zoomScaleNormal="7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63" t="s">
        <v>393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3"/>
      <c r="AN1" s="163"/>
      <c r="AO1" s="163"/>
      <c r="AP1" s="163"/>
      <c r="AQ1" s="163"/>
      <c r="AR1" s="163"/>
      <c r="AS1" s="163"/>
      <c r="AT1" s="95" t="s">
        <v>154</v>
      </c>
    </row>
    <row r="2" spans="1:48" ht="21.5" customHeight="1">
      <c r="A2" s="96" t="s">
        <v>155</v>
      </c>
      <c r="B2" s="164">
        <f>実績報告書!D22</f>
        <v>0</v>
      </c>
      <c r="C2" s="165"/>
      <c r="D2" s="165"/>
      <c r="E2" s="165"/>
      <c r="F2" s="165"/>
      <c r="G2" s="165"/>
      <c r="H2" s="165"/>
      <c r="I2" s="166"/>
      <c r="J2" s="97"/>
      <c r="K2" s="98"/>
      <c r="L2" s="98"/>
      <c r="M2" s="98"/>
      <c r="N2" s="98"/>
      <c r="O2" s="98"/>
      <c r="P2" s="98"/>
      <c r="Q2" s="98"/>
      <c r="R2" s="98"/>
      <c r="S2" s="98"/>
      <c r="T2" s="98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  <c r="AL2" s="65"/>
      <c r="AM2" s="65"/>
      <c r="AN2" s="3"/>
      <c r="AV2" s="1" t="s">
        <v>43</v>
      </c>
    </row>
    <row r="3" spans="1:48" ht="20.25" customHeight="1">
      <c r="A3" s="167" t="s">
        <v>229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99"/>
      <c r="AI3" s="99"/>
      <c r="AJ3" s="99"/>
      <c r="AK3" s="99"/>
      <c r="AL3" s="99"/>
      <c r="AM3" s="99"/>
      <c r="AN3" s="59"/>
      <c r="AV3" s="1" t="s">
        <v>79</v>
      </c>
    </row>
    <row r="4" spans="1:48" ht="20.25" customHeight="1">
      <c r="A4" s="167" t="s">
        <v>112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99"/>
      <c r="AI4" s="99"/>
      <c r="AJ4" s="99"/>
      <c r="AK4" s="99"/>
      <c r="AL4" s="99"/>
      <c r="AM4" s="99"/>
    </row>
    <row r="5" spans="1:48" ht="20.25" customHeight="1">
      <c r="A5" s="167" t="s">
        <v>156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69"/>
      <c r="AI5" s="69"/>
      <c r="AJ5" s="69"/>
      <c r="AK5" s="69"/>
      <c r="AL5" s="69"/>
      <c r="AM5" s="69"/>
    </row>
    <row r="6" spans="1:48" ht="20.25" customHeight="1">
      <c r="A6" s="122" t="s">
        <v>99</v>
      </c>
      <c r="B6" s="169" t="s">
        <v>118</v>
      </c>
      <c r="C6" s="806"/>
      <c r="D6" s="807"/>
      <c r="E6" s="807"/>
      <c r="F6" s="807"/>
      <c r="G6" s="807"/>
      <c r="H6" s="807"/>
      <c r="I6" s="807"/>
      <c r="J6" s="807"/>
      <c r="K6" s="807"/>
      <c r="L6" s="807"/>
      <c r="M6" s="807"/>
      <c r="N6" s="807"/>
      <c r="O6" s="807"/>
      <c r="P6" s="807"/>
      <c r="Q6" s="807"/>
      <c r="R6" s="807"/>
      <c r="S6" s="807"/>
      <c r="T6" s="807"/>
      <c r="U6" s="807"/>
      <c r="V6" s="807"/>
      <c r="W6" s="807"/>
      <c r="X6" s="807"/>
      <c r="Y6" s="807"/>
      <c r="Z6" s="807"/>
      <c r="AA6" s="807"/>
      <c r="AB6" s="807"/>
      <c r="AC6" s="807"/>
      <c r="AD6" s="807"/>
      <c r="AE6" s="807"/>
      <c r="AF6" s="807"/>
      <c r="AG6" s="808"/>
      <c r="AH6" s="69"/>
      <c r="AI6" s="69"/>
      <c r="AJ6" s="69"/>
      <c r="AK6" s="69"/>
      <c r="AL6" s="69"/>
      <c r="AM6" s="69"/>
      <c r="AN6" s="170" t="str" cm="1">
        <f t="array" ref="AN6">IF(AND(NOT(I12="４月"),C6:AG6=""),"理由を入力","")</f>
        <v/>
      </c>
      <c r="AO6" s="171"/>
      <c r="AP6" s="171"/>
    </row>
    <row r="7" spans="1:48" ht="19.350000000000001" customHeight="1">
      <c r="A7" s="809" t="s">
        <v>191</v>
      </c>
      <c r="B7" s="809"/>
      <c r="C7" s="809"/>
      <c r="D7" s="809"/>
      <c r="E7" s="809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  <c r="R7" s="809"/>
      <c r="S7" s="809"/>
      <c r="T7" s="809"/>
      <c r="U7" s="809"/>
      <c r="V7" s="809"/>
      <c r="W7" s="809"/>
      <c r="X7" s="809"/>
      <c r="Y7" s="809"/>
      <c r="Z7" s="809"/>
      <c r="AA7" s="809"/>
      <c r="AB7" s="809"/>
      <c r="AC7" s="809"/>
      <c r="AD7" s="809"/>
      <c r="AE7" s="809"/>
      <c r="AF7" s="809"/>
      <c r="AG7" s="809"/>
      <c r="AH7" s="99"/>
      <c r="AI7" s="99"/>
      <c r="AJ7" s="99"/>
      <c r="AK7" s="99"/>
      <c r="AL7" s="99"/>
      <c r="AM7" s="99"/>
      <c r="AN7" s="69"/>
      <c r="AO7" s="69"/>
      <c r="AP7" s="69"/>
      <c r="AQ7" s="69"/>
      <c r="AR7" s="69"/>
      <c r="AS7" s="69"/>
      <c r="AT7" s="69"/>
    </row>
    <row r="8" spans="1:48" ht="20.65" customHeight="1" thickBot="1">
      <c r="A8" s="172" t="s">
        <v>192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69"/>
      <c r="AO8" s="69"/>
      <c r="AP8" s="69"/>
      <c r="AQ8" s="69"/>
      <c r="AR8" s="69"/>
      <c r="AS8" s="69"/>
      <c r="AT8" s="69"/>
    </row>
    <row r="9" spans="1:48" s="2" customFormat="1" ht="30.5" customHeight="1">
      <c r="A9" s="810" t="s">
        <v>193</v>
      </c>
      <c r="B9" s="813" t="s">
        <v>230</v>
      </c>
      <c r="C9" s="814"/>
      <c r="D9" s="814"/>
      <c r="E9" s="814"/>
      <c r="F9" s="814"/>
      <c r="G9" s="814"/>
      <c r="H9" s="814"/>
      <c r="I9" s="814"/>
      <c r="J9" s="814"/>
      <c r="K9" s="814"/>
      <c r="L9" s="814"/>
      <c r="M9" s="814"/>
      <c r="N9" s="814"/>
      <c r="O9" s="814"/>
      <c r="P9" s="814"/>
      <c r="Q9" s="814"/>
      <c r="R9" s="814"/>
      <c r="S9" s="814"/>
      <c r="T9" s="814"/>
      <c r="U9" s="814"/>
      <c r="V9" s="814"/>
      <c r="W9" s="814"/>
      <c r="X9" s="814"/>
      <c r="Y9" s="814"/>
      <c r="Z9" s="814"/>
      <c r="AA9" s="814"/>
      <c r="AB9" s="814"/>
      <c r="AC9" s="814"/>
      <c r="AD9" s="814"/>
      <c r="AE9" s="814"/>
      <c r="AF9" s="814"/>
      <c r="AG9" s="68"/>
      <c r="AH9" s="68"/>
      <c r="AI9" s="68"/>
      <c r="AJ9" s="68"/>
      <c r="AK9" s="815" t="s">
        <v>194</v>
      </c>
      <c r="AL9" s="816"/>
      <c r="AM9" s="816"/>
      <c r="AN9" s="816"/>
      <c r="AO9" s="816"/>
      <c r="AP9" s="816"/>
      <c r="AQ9" s="816"/>
      <c r="AR9" s="816"/>
      <c r="AS9" s="816"/>
      <c r="AT9" s="817"/>
    </row>
    <row r="10" spans="1:48" s="2" customFormat="1" ht="24.95" customHeight="1">
      <c r="A10" s="811"/>
      <c r="B10" s="818" t="s">
        <v>195</v>
      </c>
      <c r="C10" s="821" t="s">
        <v>196</v>
      </c>
      <c r="D10" s="821"/>
      <c r="E10" s="821"/>
      <c r="F10" s="821"/>
      <c r="G10" s="821"/>
      <c r="H10" s="822"/>
      <c r="I10" s="825" t="s">
        <v>394</v>
      </c>
      <c r="J10" s="826"/>
      <c r="K10" s="826"/>
      <c r="L10" s="826"/>
      <c r="M10" s="826"/>
      <c r="N10" s="826"/>
      <c r="O10" s="826"/>
      <c r="P10" s="826"/>
      <c r="Q10" s="826"/>
      <c r="R10" s="826"/>
      <c r="S10" s="826"/>
      <c r="T10" s="826"/>
      <c r="U10" s="826"/>
      <c r="V10" s="826"/>
      <c r="W10" s="826"/>
      <c r="X10" s="826"/>
      <c r="Y10" s="826"/>
      <c r="Z10" s="826"/>
      <c r="AA10" s="826"/>
      <c r="AB10" s="826"/>
      <c r="AC10" s="826"/>
      <c r="AD10" s="826"/>
      <c r="AE10" s="826"/>
      <c r="AF10" s="826"/>
      <c r="AG10" s="826"/>
      <c r="AH10" s="826"/>
      <c r="AI10" s="826"/>
      <c r="AJ10" s="827"/>
      <c r="AK10" s="831" t="s">
        <v>197</v>
      </c>
      <c r="AL10" s="832"/>
      <c r="AM10" s="832"/>
      <c r="AN10" s="832"/>
      <c r="AO10" s="833"/>
      <c r="AP10" s="837" t="s">
        <v>198</v>
      </c>
      <c r="AQ10" s="840" t="s">
        <v>199</v>
      </c>
      <c r="AR10" s="841"/>
      <c r="AS10" s="837" t="s">
        <v>200</v>
      </c>
      <c r="AT10" s="844" t="s">
        <v>201</v>
      </c>
    </row>
    <row r="11" spans="1:48" s="2" customFormat="1" ht="30.5" customHeight="1">
      <c r="A11" s="811"/>
      <c r="B11" s="819"/>
      <c r="C11" s="823"/>
      <c r="D11" s="823"/>
      <c r="E11" s="823"/>
      <c r="F11" s="823"/>
      <c r="G11" s="823"/>
      <c r="H11" s="824"/>
      <c r="I11" s="828"/>
      <c r="J11" s="829"/>
      <c r="K11" s="829"/>
      <c r="L11" s="829"/>
      <c r="M11" s="829"/>
      <c r="N11" s="829"/>
      <c r="O11" s="829"/>
      <c r="P11" s="829"/>
      <c r="Q11" s="829"/>
      <c r="R11" s="829"/>
      <c r="S11" s="829"/>
      <c r="T11" s="829"/>
      <c r="U11" s="829"/>
      <c r="V11" s="829"/>
      <c r="W11" s="829"/>
      <c r="X11" s="829"/>
      <c r="Y11" s="829"/>
      <c r="Z11" s="829"/>
      <c r="AA11" s="829"/>
      <c r="AB11" s="829"/>
      <c r="AC11" s="829"/>
      <c r="AD11" s="829"/>
      <c r="AE11" s="829"/>
      <c r="AF11" s="829"/>
      <c r="AG11" s="829"/>
      <c r="AH11" s="829"/>
      <c r="AI11" s="829"/>
      <c r="AJ11" s="830"/>
      <c r="AK11" s="834"/>
      <c r="AL11" s="835"/>
      <c r="AM11" s="835"/>
      <c r="AN11" s="835"/>
      <c r="AO11" s="836"/>
      <c r="AP11" s="838"/>
      <c r="AQ11" s="842"/>
      <c r="AR11" s="843"/>
      <c r="AS11" s="838"/>
      <c r="AT11" s="845"/>
      <c r="AU11" s="799" t="s">
        <v>179</v>
      </c>
    </row>
    <row r="12" spans="1:48" s="2" customFormat="1" ht="18.95" customHeight="1">
      <c r="A12" s="812"/>
      <c r="B12" s="820"/>
      <c r="C12" s="100"/>
      <c r="D12" s="100"/>
      <c r="E12" s="100"/>
      <c r="F12" s="100"/>
      <c r="G12" s="796" t="s">
        <v>202</v>
      </c>
      <c r="H12" s="798"/>
      <c r="I12" s="800" t="s">
        <v>203</v>
      </c>
      <c r="J12" s="801"/>
      <c r="K12" s="794" t="s">
        <v>204</v>
      </c>
      <c r="L12" s="801"/>
      <c r="M12" s="794" t="s">
        <v>205</v>
      </c>
      <c r="N12" s="801"/>
      <c r="O12" s="794" t="s">
        <v>206</v>
      </c>
      <c r="P12" s="801"/>
      <c r="Q12" s="794" t="s">
        <v>207</v>
      </c>
      <c r="R12" s="801"/>
      <c r="S12" s="794" t="s">
        <v>208</v>
      </c>
      <c r="T12" s="801"/>
      <c r="U12" s="794" t="s">
        <v>209</v>
      </c>
      <c r="V12" s="801"/>
      <c r="W12" s="794" t="s">
        <v>210</v>
      </c>
      <c r="X12" s="801"/>
      <c r="Y12" s="794" t="s">
        <v>211</v>
      </c>
      <c r="Z12" s="801"/>
      <c r="AA12" s="794" t="s">
        <v>212</v>
      </c>
      <c r="AB12" s="801"/>
      <c r="AC12" s="794" t="s">
        <v>213</v>
      </c>
      <c r="AD12" s="801"/>
      <c r="AE12" s="794" t="s">
        <v>214</v>
      </c>
      <c r="AF12" s="795"/>
      <c r="AG12" s="173" t="s">
        <v>215</v>
      </c>
      <c r="AH12" s="796" t="s">
        <v>19</v>
      </c>
      <c r="AI12" s="797"/>
      <c r="AJ12" s="798"/>
      <c r="AK12" s="174" t="s">
        <v>216</v>
      </c>
      <c r="AL12" s="175"/>
      <c r="AM12" s="176"/>
      <c r="AN12" s="177"/>
      <c r="AO12" s="178"/>
      <c r="AP12" s="839"/>
      <c r="AQ12" s="802"/>
      <c r="AR12" s="803"/>
      <c r="AS12" s="839"/>
      <c r="AT12" s="179" t="s">
        <v>117</v>
      </c>
      <c r="AU12" s="799"/>
    </row>
    <row r="13" spans="1:48" s="2" customFormat="1" ht="15.75" customHeight="1">
      <c r="A13" s="712"/>
      <c r="B13" s="714"/>
      <c r="C13" s="725" t="s">
        <v>101</v>
      </c>
      <c r="D13" s="725"/>
      <c r="E13" s="725"/>
      <c r="F13" s="790"/>
      <c r="G13" s="804" t="s">
        <v>102</v>
      </c>
      <c r="H13" s="787"/>
      <c r="I13" s="718"/>
      <c r="J13" s="696"/>
      <c r="K13" s="718"/>
      <c r="L13" s="791"/>
      <c r="M13" s="718"/>
      <c r="N13" s="791"/>
      <c r="O13" s="718"/>
      <c r="P13" s="791"/>
      <c r="Q13" s="718"/>
      <c r="R13" s="791"/>
      <c r="S13" s="718"/>
      <c r="T13" s="791"/>
      <c r="U13" s="718"/>
      <c r="V13" s="791"/>
      <c r="W13" s="718"/>
      <c r="X13" s="791"/>
      <c r="Y13" s="718"/>
      <c r="Z13" s="791"/>
      <c r="AA13" s="718"/>
      <c r="AB13" s="791"/>
      <c r="AC13" s="718"/>
      <c r="AD13" s="791"/>
      <c r="AE13" s="718"/>
      <c r="AF13" s="724"/>
      <c r="AG13" s="703">
        <f>SUM(I13:AF14)</f>
        <v>0</v>
      </c>
      <c r="AH13" s="725" t="s">
        <v>20</v>
      </c>
      <c r="AI13" s="725"/>
      <c r="AJ13" s="787"/>
      <c r="AK13" s="689" t="s">
        <v>217</v>
      </c>
      <c r="AL13" s="689">
        <v>1000</v>
      </c>
      <c r="AM13" s="668" t="s">
        <v>218</v>
      </c>
      <c r="AN13" s="720">
        <f>AG13/1000</f>
        <v>0</v>
      </c>
      <c r="AO13" s="762" t="s">
        <v>108</v>
      </c>
      <c r="AP13" s="689" t="s">
        <v>198</v>
      </c>
      <c r="AQ13" s="785">
        <v>0.42099999999999999</v>
      </c>
      <c r="AR13" s="762" t="s">
        <v>219</v>
      </c>
      <c r="AS13" s="668" t="s">
        <v>218</v>
      </c>
      <c r="AT13" s="670">
        <f>AN13*AQ13</f>
        <v>0</v>
      </c>
      <c r="AU13" s="180" t="str">
        <f>IF(AND(AG13&gt;0,AQ13=""),"CO2排出係数が入力されていません","")</f>
        <v/>
      </c>
    </row>
    <row r="14" spans="1:48" s="2" customFormat="1" ht="15.75" customHeight="1">
      <c r="A14" s="713"/>
      <c r="B14" s="734"/>
      <c r="C14" s="788"/>
      <c r="D14" s="788"/>
      <c r="E14" s="788"/>
      <c r="F14" s="788"/>
      <c r="G14" s="805"/>
      <c r="H14" s="789"/>
      <c r="I14" s="719"/>
      <c r="J14" s="698"/>
      <c r="K14" s="792"/>
      <c r="L14" s="793"/>
      <c r="M14" s="792"/>
      <c r="N14" s="793"/>
      <c r="O14" s="792"/>
      <c r="P14" s="793"/>
      <c r="Q14" s="792"/>
      <c r="R14" s="793"/>
      <c r="S14" s="792"/>
      <c r="T14" s="793"/>
      <c r="U14" s="792"/>
      <c r="V14" s="793"/>
      <c r="W14" s="792"/>
      <c r="X14" s="793"/>
      <c r="Y14" s="792"/>
      <c r="Z14" s="793"/>
      <c r="AA14" s="792"/>
      <c r="AB14" s="793"/>
      <c r="AC14" s="792"/>
      <c r="AD14" s="793"/>
      <c r="AE14" s="719"/>
      <c r="AF14" s="719"/>
      <c r="AG14" s="704"/>
      <c r="AH14" s="788"/>
      <c r="AI14" s="788"/>
      <c r="AJ14" s="789"/>
      <c r="AK14" s="690"/>
      <c r="AL14" s="690"/>
      <c r="AM14" s="669"/>
      <c r="AN14" s="721"/>
      <c r="AO14" s="730"/>
      <c r="AP14" s="690"/>
      <c r="AQ14" s="786"/>
      <c r="AR14" s="730"/>
      <c r="AS14" s="669"/>
      <c r="AT14" s="711"/>
      <c r="AU14" s="180" t="str">
        <f>IF(AND(AG13&gt;0,G13=""),"事業者名が入力されていません","")</f>
        <v/>
      </c>
    </row>
    <row r="15" spans="1:48" s="2" customFormat="1" ht="15.75" customHeight="1">
      <c r="A15" s="846"/>
      <c r="B15" s="714"/>
      <c r="C15" s="716" t="s">
        <v>101</v>
      </c>
      <c r="D15" s="716"/>
      <c r="E15" s="716"/>
      <c r="F15" s="790"/>
      <c r="G15" s="738"/>
      <c r="H15" s="706"/>
      <c r="I15" s="718"/>
      <c r="J15" s="696"/>
      <c r="K15" s="718"/>
      <c r="L15" s="696"/>
      <c r="M15" s="718"/>
      <c r="N15" s="696"/>
      <c r="O15" s="718"/>
      <c r="P15" s="696"/>
      <c r="Q15" s="718"/>
      <c r="R15" s="696"/>
      <c r="S15" s="718"/>
      <c r="T15" s="696"/>
      <c r="U15" s="718"/>
      <c r="V15" s="696"/>
      <c r="W15" s="718"/>
      <c r="X15" s="696"/>
      <c r="Y15" s="718"/>
      <c r="Z15" s="696"/>
      <c r="AA15" s="718"/>
      <c r="AB15" s="696"/>
      <c r="AC15" s="718"/>
      <c r="AD15" s="696"/>
      <c r="AE15" s="718"/>
      <c r="AF15" s="724"/>
      <c r="AG15" s="703">
        <f t="shared" ref="AG15" si="0">SUM(I15:AF16)</f>
        <v>0</v>
      </c>
      <c r="AH15" s="725" t="s">
        <v>20</v>
      </c>
      <c r="AI15" s="725"/>
      <c r="AJ15" s="787"/>
      <c r="AK15" s="689" t="s">
        <v>217</v>
      </c>
      <c r="AL15" s="689">
        <v>1000</v>
      </c>
      <c r="AM15" s="668" t="s">
        <v>218</v>
      </c>
      <c r="AN15" s="720">
        <f>AG15/1000</f>
        <v>0</v>
      </c>
      <c r="AO15" s="762" t="s">
        <v>108</v>
      </c>
      <c r="AP15" s="689" t="s">
        <v>198</v>
      </c>
      <c r="AQ15" s="785"/>
      <c r="AR15" s="762" t="s">
        <v>219</v>
      </c>
      <c r="AS15" s="668" t="s">
        <v>218</v>
      </c>
      <c r="AT15" s="670">
        <f>AN15*AQ15</f>
        <v>0</v>
      </c>
      <c r="AU15" s="180" t="str">
        <f>IF(AND(AG15&gt;0,AQ15=""),"CO2排出係数が入力されていません","")</f>
        <v/>
      </c>
    </row>
    <row r="16" spans="1:48" s="2" customFormat="1" ht="15.75" customHeight="1">
      <c r="A16" s="847"/>
      <c r="B16" s="734"/>
      <c r="C16" s="788"/>
      <c r="D16" s="788"/>
      <c r="E16" s="788"/>
      <c r="F16" s="788"/>
      <c r="G16" s="739"/>
      <c r="H16" s="740"/>
      <c r="I16" s="719"/>
      <c r="J16" s="698"/>
      <c r="K16" s="719"/>
      <c r="L16" s="698"/>
      <c r="M16" s="719"/>
      <c r="N16" s="698"/>
      <c r="O16" s="719"/>
      <c r="P16" s="698"/>
      <c r="Q16" s="719"/>
      <c r="R16" s="698"/>
      <c r="S16" s="719"/>
      <c r="T16" s="698"/>
      <c r="U16" s="719"/>
      <c r="V16" s="698"/>
      <c r="W16" s="719"/>
      <c r="X16" s="698"/>
      <c r="Y16" s="719"/>
      <c r="Z16" s="698"/>
      <c r="AA16" s="719"/>
      <c r="AB16" s="698"/>
      <c r="AC16" s="719"/>
      <c r="AD16" s="698"/>
      <c r="AE16" s="719"/>
      <c r="AF16" s="719"/>
      <c r="AG16" s="704"/>
      <c r="AH16" s="788"/>
      <c r="AI16" s="788"/>
      <c r="AJ16" s="789"/>
      <c r="AK16" s="690"/>
      <c r="AL16" s="690"/>
      <c r="AM16" s="669"/>
      <c r="AN16" s="721"/>
      <c r="AO16" s="730"/>
      <c r="AP16" s="690"/>
      <c r="AQ16" s="786"/>
      <c r="AR16" s="730"/>
      <c r="AS16" s="669"/>
      <c r="AT16" s="711"/>
      <c r="AU16" s="180" t="str">
        <f>IF(AND(AG15&gt;0,G15=""),"事業者名が入力されていません","")</f>
        <v/>
      </c>
    </row>
    <row r="17" spans="1:47" s="2" customFormat="1" ht="15.75" customHeight="1">
      <c r="A17" s="712"/>
      <c r="B17" s="714"/>
      <c r="C17" s="716" t="s">
        <v>101</v>
      </c>
      <c r="D17" s="716"/>
      <c r="E17" s="716"/>
      <c r="F17" s="790"/>
      <c r="G17" s="738"/>
      <c r="H17" s="706"/>
      <c r="I17" s="718"/>
      <c r="J17" s="696"/>
      <c r="K17" s="695"/>
      <c r="L17" s="696"/>
      <c r="M17" s="695"/>
      <c r="N17" s="696"/>
      <c r="O17" s="695"/>
      <c r="P17" s="696"/>
      <c r="Q17" s="695"/>
      <c r="R17" s="696"/>
      <c r="S17" s="695"/>
      <c r="T17" s="696"/>
      <c r="U17" s="695"/>
      <c r="V17" s="696"/>
      <c r="W17" s="695"/>
      <c r="X17" s="696"/>
      <c r="Y17" s="695"/>
      <c r="Z17" s="696"/>
      <c r="AA17" s="695"/>
      <c r="AB17" s="696"/>
      <c r="AC17" s="695"/>
      <c r="AD17" s="696"/>
      <c r="AE17" s="695"/>
      <c r="AF17" s="724"/>
      <c r="AG17" s="703">
        <f t="shared" ref="AG17" si="1">SUM(I17:AF18)</f>
        <v>0</v>
      </c>
      <c r="AH17" s="725" t="s">
        <v>20</v>
      </c>
      <c r="AI17" s="725"/>
      <c r="AJ17" s="787"/>
      <c r="AK17" s="689" t="s">
        <v>217</v>
      </c>
      <c r="AL17" s="689">
        <v>1000</v>
      </c>
      <c r="AM17" s="668" t="s">
        <v>218</v>
      </c>
      <c r="AN17" s="720">
        <f>AG17/1000</f>
        <v>0</v>
      </c>
      <c r="AO17" s="762" t="s">
        <v>108</v>
      </c>
      <c r="AP17" s="689" t="s">
        <v>198</v>
      </c>
      <c r="AQ17" s="785"/>
      <c r="AR17" s="762" t="s">
        <v>219</v>
      </c>
      <c r="AS17" s="668" t="s">
        <v>218</v>
      </c>
      <c r="AT17" s="670">
        <f>AN17*AQ17</f>
        <v>0</v>
      </c>
      <c r="AU17" s="180" t="str">
        <f t="shared" ref="AU17:AU36" si="2">IF(AND(AG17&gt;0,AQ17=""),"CO2排出係数が入力されていません","")</f>
        <v/>
      </c>
    </row>
    <row r="18" spans="1:47" s="2" customFormat="1" ht="15.75" customHeight="1">
      <c r="A18" s="713"/>
      <c r="B18" s="734"/>
      <c r="C18" s="788"/>
      <c r="D18" s="788"/>
      <c r="E18" s="788"/>
      <c r="F18" s="788"/>
      <c r="G18" s="739"/>
      <c r="H18" s="740"/>
      <c r="I18" s="719"/>
      <c r="J18" s="698"/>
      <c r="K18" s="697"/>
      <c r="L18" s="698"/>
      <c r="M18" s="697"/>
      <c r="N18" s="698"/>
      <c r="O18" s="697"/>
      <c r="P18" s="698"/>
      <c r="Q18" s="697"/>
      <c r="R18" s="698"/>
      <c r="S18" s="697"/>
      <c r="T18" s="698"/>
      <c r="U18" s="697"/>
      <c r="V18" s="698"/>
      <c r="W18" s="697"/>
      <c r="X18" s="698"/>
      <c r="Y18" s="697"/>
      <c r="Z18" s="698"/>
      <c r="AA18" s="697"/>
      <c r="AB18" s="698"/>
      <c r="AC18" s="697"/>
      <c r="AD18" s="698"/>
      <c r="AE18" s="697"/>
      <c r="AF18" s="719"/>
      <c r="AG18" s="704"/>
      <c r="AH18" s="788"/>
      <c r="AI18" s="788"/>
      <c r="AJ18" s="789"/>
      <c r="AK18" s="690"/>
      <c r="AL18" s="690"/>
      <c r="AM18" s="669"/>
      <c r="AN18" s="721"/>
      <c r="AO18" s="730"/>
      <c r="AP18" s="690"/>
      <c r="AQ18" s="786"/>
      <c r="AR18" s="730"/>
      <c r="AS18" s="669"/>
      <c r="AT18" s="711"/>
      <c r="AU18" s="180" t="str">
        <f>IF(AND(AG17&gt;0,G17=""),"事業者名が入力されていません","")</f>
        <v/>
      </c>
    </row>
    <row r="19" spans="1:47" s="2" customFormat="1" ht="15.75" customHeight="1">
      <c r="A19" s="712"/>
      <c r="B19" s="714"/>
      <c r="C19" s="725" t="s">
        <v>14</v>
      </c>
      <c r="D19" s="725"/>
      <c r="E19" s="725"/>
      <c r="F19" s="725"/>
      <c r="G19" s="725"/>
      <c r="H19" s="775"/>
      <c r="I19" s="718"/>
      <c r="J19" s="696"/>
      <c r="K19" s="695"/>
      <c r="L19" s="696"/>
      <c r="M19" s="695"/>
      <c r="N19" s="696"/>
      <c r="O19" s="695"/>
      <c r="P19" s="696"/>
      <c r="Q19" s="695"/>
      <c r="R19" s="696"/>
      <c r="S19" s="695"/>
      <c r="T19" s="696"/>
      <c r="U19" s="695"/>
      <c r="V19" s="696"/>
      <c r="W19" s="695"/>
      <c r="X19" s="696"/>
      <c r="Y19" s="695"/>
      <c r="Z19" s="696"/>
      <c r="AA19" s="695"/>
      <c r="AB19" s="696"/>
      <c r="AC19" s="695"/>
      <c r="AD19" s="696"/>
      <c r="AE19" s="695"/>
      <c r="AF19" s="724"/>
      <c r="AG19" s="703">
        <f t="shared" ref="AG19" si="3">SUM(I19:AF20)</f>
        <v>0</v>
      </c>
      <c r="AH19" s="725" t="s">
        <v>21</v>
      </c>
      <c r="AI19" s="725"/>
      <c r="AJ19" s="781"/>
      <c r="AK19" s="689" t="s">
        <v>217</v>
      </c>
      <c r="AL19" s="689">
        <v>1000</v>
      </c>
      <c r="AM19" s="668" t="s">
        <v>218</v>
      </c>
      <c r="AN19" s="720">
        <f>AG19/1000</f>
        <v>0</v>
      </c>
      <c r="AO19" s="762" t="s">
        <v>109</v>
      </c>
      <c r="AP19" s="689" t="s">
        <v>198</v>
      </c>
      <c r="AQ19" s="691">
        <v>2.29</v>
      </c>
      <c r="AR19" s="762" t="s">
        <v>220</v>
      </c>
      <c r="AS19" s="668" t="s">
        <v>218</v>
      </c>
      <c r="AT19" s="670">
        <f>AN19*AQ19</f>
        <v>0</v>
      </c>
      <c r="AU19" s="180" t="str">
        <f t="shared" si="2"/>
        <v/>
      </c>
    </row>
    <row r="20" spans="1:47" s="2" customFormat="1" ht="15.75" customHeight="1">
      <c r="A20" s="713"/>
      <c r="B20" s="734"/>
      <c r="C20" s="778"/>
      <c r="D20" s="778"/>
      <c r="E20" s="778"/>
      <c r="F20" s="778"/>
      <c r="G20" s="778"/>
      <c r="H20" s="779"/>
      <c r="I20" s="719"/>
      <c r="J20" s="698"/>
      <c r="K20" s="697"/>
      <c r="L20" s="698"/>
      <c r="M20" s="697"/>
      <c r="N20" s="698"/>
      <c r="O20" s="697"/>
      <c r="P20" s="698"/>
      <c r="Q20" s="697"/>
      <c r="R20" s="698"/>
      <c r="S20" s="697"/>
      <c r="T20" s="698"/>
      <c r="U20" s="697"/>
      <c r="V20" s="698"/>
      <c r="W20" s="697"/>
      <c r="X20" s="698"/>
      <c r="Y20" s="697"/>
      <c r="Z20" s="698"/>
      <c r="AA20" s="697"/>
      <c r="AB20" s="698"/>
      <c r="AC20" s="697"/>
      <c r="AD20" s="698"/>
      <c r="AE20" s="697"/>
      <c r="AF20" s="719"/>
      <c r="AG20" s="704"/>
      <c r="AH20" s="782"/>
      <c r="AI20" s="782"/>
      <c r="AJ20" s="783"/>
      <c r="AK20" s="690"/>
      <c r="AL20" s="690"/>
      <c r="AM20" s="669"/>
      <c r="AN20" s="721"/>
      <c r="AO20" s="730"/>
      <c r="AP20" s="690"/>
      <c r="AQ20" s="692"/>
      <c r="AR20" s="730"/>
      <c r="AS20" s="669"/>
      <c r="AT20" s="711"/>
      <c r="AU20" s="180" t="str">
        <f t="shared" si="2"/>
        <v/>
      </c>
    </row>
    <row r="21" spans="1:47" s="2" customFormat="1" ht="15.75" customHeight="1">
      <c r="A21" s="712"/>
      <c r="B21" s="714"/>
      <c r="C21" s="725" t="s">
        <v>15</v>
      </c>
      <c r="D21" s="725"/>
      <c r="E21" s="725"/>
      <c r="F21" s="725"/>
      <c r="G21" s="725"/>
      <c r="H21" s="775"/>
      <c r="I21" s="718"/>
      <c r="J21" s="696"/>
      <c r="K21" s="695"/>
      <c r="L21" s="696"/>
      <c r="M21" s="695"/>
      <c r="N21" s="696"/>
      <c r="O21" s="695"/>
      <c r="P21" s="696"/>
      <c r="Q21" s="695"/>
      <c r="R21" s="696"/>
      <c r="S21" s="695"/>
      <c r="T21" s="696"/>
      <c r="U21" s="695"/>
      <c r="V21" s="696"/>
      <c r="W21" s="695"/>
      <c r="X21" s="696"/>
      <c r="Y21" s="695"/>
      <c r="Z21" s="696"/>
      <c r="AA21" s="695"/>
      <c r="AB21" s="696"/>
      <c r="AC21" s="695"/>
      <c r="AD21" s="696"/>
      <c r="AE21" s="695"/>
      <c r="AF21" s="724"/>
      <c r="AG21" s="703">
        <f t="shared" ref="AG21" si="4">SUM(I21:AF22)</f>
        <v>0</v>
      </c>
      <c r="AH21" s="725" t="s">
        <v>21</v>
      </c>
      <c r="AI21" s="725"/>
      <c r="AJ21" s="781"/>
      <c r="AK21" s="689" t="s">
        <v>217</v>
      </c>
      <c r="AL21" s="689">
        <v>1000</v>
      </c>
      <c r="AM21" s="668" t="s">
        <v>218</v>
      </c>
      <c r="AN21" s="720">
        <f>AG21/1000</f>
        <v>0</v>
      </c>
      <c r="AO21" s="762" t="s">
        <v>109</v>
      </c>
      <c r="AP21" s="689" t="s">
        <v>198</v>
      </c>
      <c r="AQ21" s="691">
        <v>2.5</v>
      </c>
      <c r="AR21" s="762" t="s">
        <v>220</v>
      </c>
      <c r="AS21" s="668" t="s">
        <v>218</v>
      </c>
      <c r="AT21" s="670">
        <f>AN21*AQ21</f>
        <v>0</v>
      </c>
      <c r="AU21" s="180" t="str">
        <f t="shared" si="2"/>
        <v/>
      </c>
    </row>
    <row r="22" spans="1:47" s="2" customFormat="1" ht="15.75" customHeight="1">
      <c r="A22" s="713"/>
      <c r="B22" s="734"/>
      <c r="C22" s="778"/>
      <c r="D22" s="778"/>
      <c r="E22" s="778"/>
      <c r="F22" s="778"/>
      <c r="G22" s="778"/>
      <c r="H22" s="779"/>
      <c r="I22" s="719"/>
      <c r="J22" s="698"/>
      <c r="K22" s="697"/>
      <c r="L22" s="698"/>
      <c r="M22" s="697"/>
      <c r="N22" s="698"/>
      <c r="O22" s="697"/>
      <c r="P22" s="698"/>
      <c r="Q22" s="697"/>
      <c r="R22" s="698"/>
      <c r="S22" s="697"/>
      <c r="T22" s="698"/>
      <c r="U22" s="697"/>
      <c r="V22" s="698"/>
      <c r="W22" s="697"/>
      <c r="X22" s="698"/>
      <c r="Y22" s="697"/>
      <c r="Z22" s="698"/>
      <c r="AA22" s="697"/>
      <c r="AB22" s="698"/>
      <c r="AC22" s="697"/>
      <c r="AD22" s="698"/>
      <c r="AE22" s="697"/>
      <c r="AF22" s="719"/>
      <c r="AG22" s="704"/>
      <c r="AH22" s="782"/>
      <c r="AI22" s="782"/>
      <c r="AJ22" s="783"/>
      <c r="AK22" s="690"/>
      <c r="AL22" s="690"/>
      <c r="AM22" s="669"/>
      <c r="AN22" s="721"/>
      <c r="AO22" s="730"/>
      <c r="AP22" s="690"/>
      <c r="AQ22" s="692"/>
      <c r="AR22" s="730"/>
      <c r="AS22" s="669"/>
      <c r="AT22" s="711"/>
      <c r="AU22" s="180" t="str">
        <f t="shared" si="2"/>
        <v/>
      </c>
    </row>
    <row r="23" spans="1:47" s="2" customFormat="1" ht="15.75" customHeight="1">
      <c r="A23" s="712"/>
      <c r="B23" s="714"/>
      <c r="C23" s="725" t="s">
        <v>16</v>
      </c>
      <c r="D23" s="725"/>
      <c r="E23" s="725"/>
      <c r="F23" s="725"/>
      <c r="G23" s="725"/>
      <c r="H23" s="775"/>
      <c r="I23" s="718"/>
      <c r="J23" s="696"/>
      <c r="K23" s="695"/>
      <c r="L23" s="696"/>
      <c r="M23" s="695"/>
      <c r="N23" s="696"/>
      <c r="O23" s="695"/>
      <c r="P23" s="696"/>
      <c r="Q23" s="695"/>
      <c r="R23" s="696"/>
      <c r="S23" s="695"/>
      <c r="T23" s="696"/>
      <c r="U23" s="695"/>
      <c r="V23" s="696"/>
      <c r="W23" s="695"/>
      <c r="X23" s="696"/>
      <c r="Y23" s="695"/>
      <c r="Z23" s="696"/>
      <c r="AA23" s="695"/>
      <c r="AB23" s="696"/>
      <c r="AC23" s="695"/>
      <c r="AD23" s="696"/>
      <c r="AE23" s="695"/>
      <c r="AF23" s="724"/>
      <c r="AG23" s="703">
        <f t="shared" ref="AG23" si="5">SUM(I23:AF24)</f>
        <v>0</v>
      </c>
      <c r="AH23" s="725" t="s">
        <v>21</v>
      </c>
      <c r="AI23" s="725"/>
      <c r="AJ23" s="781"/>
      <c r="AK23" s="689" t="s">
        <v>217</v>
      </c>
      <c r="AL23" s="689">
        <v>1000</v>
      </c>
      <c r="AM23" s="668" t="s">
        <v>218</v>
      </c>
      <c r="AN23" s="720">
        <f>AG23/1000</f>
        <v>0</v>
      </c>
      <c r="AO23" s="762" t="s">
        <v>109</v>
      </c>
      <c r="AP23" s="689" t="s">
        <v>198</v>
      </c>
      <c r="AQ23" s="691">
        <v>2.62</v>
      </c>
      <c r="AR23" s="762" t="s">
        <v>220</v>
      </c>
      <c r="AS23" s="668" t="s">
        <v>218</v>
      </c>
      <c r="AT23" s="670">
        <f>AN23*AQ23</f>
        <v>0</v>
      </c>
      <c r="AU23" s="180" t="str">
        <f t="shared" si="2"/>
        <v/>
      </c>
    </row>
    <row r="24" spans="1:47" s="2" customFormat="1" ht="15.75" customHeight="1">
      <c r="A24" s="713"/>
      <c r="B24" s="734"/>
      <c r="C24" s="778"/>
      <c r="D24" s="778"/>
      <c r="E24" s="778"/>
      <c r="F24" s="778"/>
      <c r="G24" s="778"/>
      <c r="H24" s="779"/>
      <c r="I24" s="719"/>
      <c r="J24" s="698"/>
      <c r="K24" s="697"/>
      <c r="L24" s="698"/>
      <c r="M24" s="697"/>
      <c r="N24" s="698"/>
      <c r="O24" s="697"/>
      <c r="P24" s="698"/>
      <c r="Q24" s="697"/>
      <c r="R24" s="698"/>
      <c r="S24" s="697"/>
      <c r="T24" s="698"/>
      <c r="U24" s="697"/>
      <c r="V24" s="698"/>
      <c r="W24" s="697"/>
      <c r="X24" s="698"/>
      <c r="Y24" s="697"/>
      <c r="Z24" s="698"/>
      <c r="AA24" s="697"/>
      <c r="AB24" s="698"/>
      <c r="AC24" s="697"/>
      <c r="AD24" s="698"/>
      <c r="AE24" s="697"/>
      <c r="AF24" s="719"/>
      <c r="AG24" s="704"/>
      <c r="AH24" s="782"/>
      <c r="AI24" s="782"/>
      <c r="AJ24" s="783"/>
      <c r="AK24" s="690"/>
      <c r="AL24" s="690"/>
      <c r="AM24" s="669"/>
      <c r="AN24" s="721"/>
      <c r="AO24" s="730"/>
      <c r="AP24" s="690"/>
      <c r="AQ24" s="692"/>
      <c r="AR24" s="730"/>
      <c r="AS24" s="669"/>
      <c r="AT24" s="711"/>
      <c r="AU24" s="180" t="str">
        <f t="shared" si="2"/>
        <v/>
      </c>
    </row>
    <row r="25" spans="1:47" s="2" customFormat="1" ht="15.75" customHeight="1">
      <c r="A25" s="712"/>
      <c r="B25" s="714"/>
      <c r="C25" s="725" t="s">
        <v>17</v>
      </c>
      <c r="D25" s="725"/>
      <c r="E25" s="725"/>
      <c r="F25" s="725"/>
      <c r="G25" s="725"/>
      <c r="H25" s="775"/>
      <c r="I25" s="718"/>
      <c r="J25" s="696"/>
      <c r="K25" s="718"/>
      <c r="L25" s="696"/>
      <c r="M25" s="718"/>
      <c r="N25" s="696"/>
      <c r="O25" s="718"/>
      <c r="P25" s="696"/>
      <c r="Q25" s="718"/>
      <c r="R25" s="696"/>
      <c r="S25" s="718"/>
      <c r="T25" s="696"/>
      <c r="U25" s="718"/>
      <c r="V25" s="696"/>
      <c r="W25" s="718"/>
      <c r="X25" s="696"/>
      <c r="Y25" s="718"/>
      <c r="Z25" s="696"/>
      <c r="AA25" s="718"/>
      <c r="AB25" s="696"/>
      <c r="AC25" s="718"/>
      <c r="AD25" s="696"/>
      <c r="AE25" s="718"/>
      <c r="AF25" s="724"/>
      <c r="AG25" s="703">
        <f t="shared" ref="AG25" si="6">SUM(I25:AF26)</f>
        <v>0</v>
      </c>
      <c r="AH25" s="725" t="s">
        <v>21</v>
      </c>
      <c r="AI25" s="725"/>
      <c r="AJ25" s="781"/>
      <c r="AK25" s="689" t="s">
        <v>217</v>
      </c>
      <c r="AL25" s="689">
        <v>1000</v>
      </c>
      <c r="AM25" s="668" t="s">
        <v>218</v>
      </c>
      <c r="AN25" s="720">
        <f>AG25/1000</f>
        <v>0</v>
      </c>
      <c r="AO25" s="762" t="s">
        <v>109</v>
      </c>
      <c r="AP25" s="689" t="s">
        <v>198</v>
      </c>
      <c r="AQ25" s="691">
        <v>2.75</v>
      </c>
      <c r="AR25" s="762" t="s">
        <v>220</v>
      </c>
      <c r="AS25" s="668" t="s">
        <v>218</v>
      </c>
      <c r="AT25" s="670">
        <f>AN25*AQ25</f>
        <v>0</v>
      </c>
      <c r="AU25" s="180" t="str">
        <f t="shared" si="2"/>
        <v/>
      </c>
    </row>
    <row r="26" spans="1:47" s="2" customFormat="1" ht="15.75" customHeight="1">
      <c r="A26" s="713"/>
      <c r="B26" s="734"/>
      <c r="C26" s="778"/>
      <c r="D26" s="778"/>
      <c r="E26" s="778"/>
      <c r="F26" s="778"/>
      <c r="G26" s="778"/>
      <c r="H26" s="779"/>
      <c r="I26" s="719"/>
      <c r="J26" s="698"/>
      <c r="K26" s="719"/>
      <c r="L26" s="698"/>
      <c r="M26" s="719"/>
      <c r="N26" s="698"/>
      <c r="O26" s="719"/>
      <c r="P26" s="698"/>
      <c r="Q26" s="719"/>
      <c r="R26" s="698"/>
      <c r="S26" s="719"/>
      <c r="T26" s="698"/>
      <c r="U26" s="719"/>
      <c r="V26" s="698"/>
      <c r="W26" s="719"/>
      <c r="X26" s="698"/>
      <c r="Y26" s="719"/>
      <c r="Z26" s="698"/>
      <c r="AA26" s="719"/>
      <c r="AB26" s="698"/>
      <c r="AC26" s="719"/>
      <c r="AD26" s="698"/>
      <c r="AE26" s="719"/>
      <c r="AF26" s="719"/>
      <c r="AG26" s="704"/>
      <c r="AH26" s="782"/>
      <c r="AI26" s="782"/>
      <c r="AJ26" s="783"/>
      <c r="AK26" s="690"/>
      <c r="AL26" s="690"/>
      <c r="AM26" s="669"/>
      <c r="AN26" s="721"/>
      <c r="AO26" s="730"/>
      <c r="AP26" s="690"/>
      <c r="AQ26" s="692"/>
      <c r="AR26" s="730"/>
      <c r="AS26" s="669"/>
      <c r="AT26" s="711"/>
      <c r="AU26" s="180" t="str">
        <f t="shared" si="2"/>
        <v/>
      </c>
    </row>
    <row r="27" spans="1:47" s="2" customFormat="1" ht="15.75" customHeight="1">
      <c r="A27" s="712"/>
      <c r="B27" s="714"/>
      <c r="C27" s="725" t="s">
        <v>22</v>
      </c>
      <c r="D27" s="725"/>
      <c r="E27" s="725"/>
      <c r="F27" s="725"/>
      <c r="G27" s="725"/>
      <c r="H27" s="775"/>
      <c r="I27" s="718"/>
      <c r="J27" s="696"/>
      <c r="K27" s="695"/>
      <c r="L27" s="696"/>
      <c r="M27" s="695"/>
      <c r="N27" s="696"/>
      <c r="O27" s="695"/>
      <c r="P27" s="696"/>
      <c r="Q27" s="695"/>
      <c r="R27" s="696"/>
      <c r="S27" s="695"/>
      <c r="T27" s="696"/>
      <c r="U27" s="695"/>
      <c r="V27" s="696"/>
      <c r="W27" s="695"/>
      <c r="X27" s="696"/>
      <c r="Y27" s="695"/>
      <c r="Z27" s="696"/>
      <c r="AA27" s="695"/>
      <c r="AB27" s="696"/>
      <c r="AC27" s="695"/>
      <c r="AD27" s="696"/>
      <c r="AE27" s="695"/>
      <c r="AF27" s="724"/>
      <c r="AG27" s="703">
        <f t="shared" ref="AG27:AG35" si="7">SUM(I27:AF28)</f>
        <v>0</v>
      </c>
      <c r="AH27" s="725" t="s">
        <v>21</v>
      </c>
      <c r="AI27" s="725"/>
      <c r="AJ27" s="781"/>
      <c r="AK27" s="689" t="s">
        <v>217</v>
      </c>
      <c r="AL27" s="689">
        <v>1000</v>
      </c>
      <c r="AM27" s="668" t="s">
        <v>218</v>
      </c>
      <c r="AN27" s="720">
        <f>AG27/1000</f>
        <v>0</v>
      </c>
      <c r="AO27" s="762" t="s">
        <v>109</v>
      </c>
      <c r="AP27" s="689" t="s">
        <v>198</v>
      </c>
      <c r="AQ27" s="691">
        <v>3.1</v>
      </c>
      <c r="AR27" s="762" t="s">
        <v>220</v>
      </c>
      <c r="AS27" s="668" t="s">
        <v>218</v>
      </c>
      <c r="AT27" s="670">
        <f>AN27*AQ27</f>
        <v>0</v>
      </c>
      <c r="AU27" s="180" t="str">
        <f t="shared" si="2"/>
        <v/>
      </c>
    </row>
    <row r="28" spans="1:47" s="2" customFormat="1" ht="15.75" customHeight="1">
      <c r="A28" s="713"/>
      <c r="B28" s="734"/>
      <c r="C28" s="778"/>
      <c r="D28" s="778"/>
      <c r="E28" s="778"/>
      <c r="F28" s="778"/>
      <c r="G28" s="778"/>
      <c r="H28" s="779"/>
      <c r="I28" s="719"/>
      <c r="J28" s="698"/>
      <c r="K28" s="697"/>
      <c r="L28" s="698"/>
      <c r="M28" s="697"/>
      <c r="N28" s="698"/>
      <c r="O28" s="697"/>
      <c r="P28" s="698"/>
      <c r="Q28" s="697"/>
      <c r="R28" s="698"/>
      <c r="S28" s="697"/>
      <c r="T28" s="698"/>
      <c r="U28" s="697"/>
      <c r="V28" s="698"/>
      <c r="W28" s="697"/>
      <c r="X28" s="698"/>
      <c r="Y28" s="697"/>
      <c r="Z28" s="698"/>
      <c r="AA28" s="697"/>
      <c r="AB28" s="698"/>
      <c r="AC28" s="697"/>
      <c r="AD28" s="698"/>
      <c r="AE28" s="697"/>
      <c r="AF28" s="719"/>
      <c r="AG28" s="704"/>
      <c r="AH28" s="782"/>
      <c r="AI28" s="782"/>
      <c r="AJ28" s="783"/>
      <c r="AK28" s="690"/>
      <c r="AL28" s="690"/>
      <c r="AM28" s="669"/>
      <c r="AN28" s="721"/>
      <c r="AO28" s="730"/>
      <c r="AP28" s="690"/>
      <c r="AQ28" s="692"/>
      <c r="AR28" s="730"/>
      <c r="AS28" s="669"/>
      <c r="AT28" s="711"/>
      <c r="AU28" s="180" t="str">
        <f t="shared" si="2"/>
        <v/>
      </c>
    </row>
    <row r="29" spans="1:47" s="2" customFormat="1" ht="15.75" customHeight="1">
      <c r="A29" s="712"/>
      <c r="B29" s="714"/>
      <c r="C29" s="725" t="s">
        <v>221</v>
      </c>
      <c r="D29" s="725"/>
      <c r="E29" s="725"/>
      <c r="F29" s="725"/>
      <c r="G29" s="725"/>
      <c r="H29" s="775"/>
      <c r="I29" s="780"/>
      <c r="J29" s="772"/>
      <c r="K29" s="766"/>
      <c r="L29" s="772"/>
      <c r="M29" s="766"/>
      <c r="N29" s="772"/>
      <c r="O29" s="766"/>
      <c r="P29" s="772"/>
      <c r="Q29" s="766"/>
      <c r="R29" s="772"/>
      <c r="S29" s="766"/>
      <c r="T29" s="772"/>
      <c r="U29" s="766"/>
      <c r="V29" s="772"/>
      <c r="W29" s="766"/>
      <c r="X29" s="772"/>
      <c r="Y29" s="766"/>
      <c r="Z29" s="772"/>
      <c r="AA29" s="766"/>
      <c r="AB29" s="772"/>
      <c r="AC29" s="766"/>
      <c r="AD29" s="772"/>
      <c r="AE29" s="766"/>
      <c r="AF29" s="767"/>
      <c r="AG29" s="784">
        <f t="shared" si="7"/>
        <v>0</v>
      </c>
      <c r="AH29" s="725" t="s">
        <v>103</v>
      </c>
      <c r="AI29" s="725"/>
      <c r="AJ29" s="726"/>
      <c r="AK29" s="771" t="s">
        <v>222</v>
      </c>
      <c r="AL29" s="771">
        <v>458</v>
      </c>
      <c r="AM29" s="765" t="s">
        <v>200</v>
      </c>
      <c r="AN29" s="760">
        <f>AG29/458</f>
        <v>0</v>
      </c>
      <c r="AO29" s="762" t="s">
        <v>110</v>
      </c>
      <c r="AP29" s="689" t="s">
        <v>198</v>
      </c>
      <c r="AQ29" s="691">
        <v>2.99</v>
      </c>
      <c r="AR29" s="762" t="s">
        <v>223</v>
      </c>
      <c r="AS29" s="765" t="s">
        <v>200</v>
      </c>
      <c r="AT29" s="670">
        <f>AN29*AQ29</f>
        <v>0</v>
      </c>
      <c r="AU29" s="180" t="str">
        <f t="shared" si="2"/>
        <v/>
      </c>
    </row>
    <row r="30" spans="1:47" s="2" customFormat="1" ht="15.75" customHeight="1">
      <c r="A30" s="773"/>
      <c r="B30" s="774"/>
      <c r="C30" s="776"/>
      <c r="D30" s="776"/>
      <c r="E30" s="776"/>
      <c r="F30" s="776"/>
      <c r="G30" s="776"/>
      <c r="H30" s="777"/>
      <c r="I30" s="750"/>
      <c r="J30" s="747"/>
      <c r="K30" s="768"/>
      <c r="L30" s="747"/>
      <c r="M30" s="768"/>
      <c r="N30" s="747"/>
      <c r="O30" s="768"/>
      <c r="P30" s="747"/>
      <c r="Q30" s="768"/>
      <c r="R30" s="747"/>
      <c r="S30" s="768"/>
      <c r="T30" s="747"/>
      <c r="U30" s="768"/>
      <c r="V30" s="747"/>
      <c r="W30" s="768"/>
      <c r="X30" s="747"/>
      <c r="Y30" s="768"/>
      <c r="Z30" s="747"/>
      <c r="AA30" s="768"/>
      <c r="AB30" s="747"/>
      <c r="AC30" s="768"/>
      <c r="AD30" s="747"/>
      <c r="AE30" s="768"/>
      <c r="AF30" s="750"/>
      <c r="AG30" s="751"/>
      <c r="AH30" s="769"/>
      <c r="AI30" s="769"/>
      <c r="AJ30" s="770"/>
      <c r="AK30" s="757"/>
      <c r="AL30" s="757"/>
      <c r="AM30" s="731"/>
      <c r="AN30" s="761"/>
      <c r="AO30" s="763"/>
      <c r="AP30" s="690"/>
      <c r="AQ30" s="764"/>
      <c r="AR30" s="763"/>
      <c r="AS30" s="731"/>
      <c r="AT30" s="759"/>
      <c r="AU30" s="180" t="str">
        <f t="shared" si="2"/>
        <v/>
      </c>
    </row>
    <row r="31" spans="1:47" s="2" customFormat="1" ht="15.75" customHeight="1">
      <c r="A31" s="773"/>
      <c r="B31" s="774"/>
      <c r="C31" s="776"/>
      <c r="D31" s="776"/>
      <c r="E31" s="776"/>
      <c r="F31" s="776"/>
      <c r="G31" s="776"/>
      <c r="H31" s="777"/>
      <c r="I31" s="746"/>
      <c r="J31" s="747"/>
      <c r="K31" s="746"/>
      <c r="L31" s="747"/>
      <c r="M31" s="746"/>
      <c r="N31" s="747"/>
      <c r="O31" s="746"/>
      <c r="P31" s="747"/>
      <c r="Q31" s="746"/>
      <c r="R31" s="747"/>
      <c r="S31" s="746"/>
      <c r="T31" s="747"/>
      <c r="U31" s="746"/>
      <c r="V31" s="747"/>
      <c r="W31" s="746"/>
      <c r="X31" s="747"/>
      <c r="Y31" s="746"/>
      <c r="Z31" s="747"/>
      <c r="AA31" s="746"/>
      <c r="AB31" s="747"/>
      <c r="AC31" s="746"/>
      <c r="AD31" s="747"/>
      <c r="AE31" s="746"/>
      <c r="AF31" s="750"/>
      <c r="AG31" s="751">
        <f t="shared" si="7"/>
        <v>0</v>
      </c>
      <c r="AH31" s="753" t="s">
        <v>104</v>
      </c>
      <c r="AI31" s="753"/>
      <c r="AJ31" s="754"/>
      <c r="AK31" s="757" t="s">
        <v>222</v>
      </c>
      <c r="AL31" s="741">
        <v>1000</v>
      </c>
      <c r="AM31" s="731" t="s">
        <v>200</v>
      </c>
      <c r="AN31" s="743">
        <f>AG31/1000</f>
        <v>0</v>
      </c>
      <c r="AO31" s="729" t="s">
        <v>110</v>
      </c>
      <c r="AP31" s="689" t="s">
        <v>198</v>
      </c>
      <c r="AQ31" s="745">
        <v>2.99</v>
      </c>
      <c r="AR31" s="729" t="s">
        <v>223</v>
      </c>
      <c r="AS31" s="731" t="s">
        <v>200</v>
      </c>
      <c r="AT31" s="733">
        <f>AN31*AQ31</f>
        <v>0</v>
      </c>
      <c r="AU31" s="180" t="str">
        <f t="shared" si="2"/>
        <v/>
      </c>
    </row>
    <row r="32" spans="1:47" s="2" customFormat="1" ht="15.75" customHeight="1">
      <c r="A32" s="713"/>
      <c r="B32" s="734"/>
      <c r="C32" s="778"/>
      <c r="D32" s="778"/>
      <c r="E32" s="778"/>
      <c r="F32" s="778"/>
      <c r="G32" s="778"/>
      <c r="H32" s="779"/>
      <c r="I32" s="748"/>
      <c r="J32" s="749"/>
      <c r="K32" s="748"/>
      <c r="L32" s="749"/>
      <c r="M32" s="748"/>
      <c r="N32" s="749"/>
      <c r="O32" s="748"/>
      <c r="P32" s="749"/>
      <c r="Q32" s="748"/>
      <c r="R32" s="749"/>
      <c r="S32" s="748"/>
      <c r="T32" s="749"/>
      <c r="U32" s="748"/>
      <c r="V32" s="749"/>
      <c r="W32" s="748"/>
      <c r="X32" s="749"/>
      <c r="Y32" s="748"/>
      <c r="Z32" s="749"/>
      <c r="AA32" s="748"/>
      <c r="AB32" s="749"/>
      <c r="AC32" s="748"/>
      <c r="AD32" s="749"/>
      <c r="AE32" s="748"/>
      <c r="AF32" s="748"/>
      <c r="AG32" s="752"/>
      <c r="AH32" s="755"/>
      <c r="AI32" s="755"/>
      <c r="AJ32" s="756"/>
      <c r="AK32" s="758"/>
      <c r="AL32" s="742"/>
      <c r="AM32" s="732"/>
      <c r="AN32" s="744"/>
      <c r="AO32" s="730"/>
      <c r="AP32" s="690"/>
      <c r="AQ32" s="692"/>
      <c r="AR32" s="730"/>
      <c r="AS32" s="732"/>
      <c r="AT32" s="711"/>
      <c r="AU32" s="180" t="str">
        <f t="shared" si="2"/>
        <v/>
      </c>
    </row>
    <row r="33" spans="1:47" s="2" customFormat="1" ht="15.75" customHeight="1">
      <c r="A33" s="712"/>
      <c r="B33" s="714"/>
      <c r="C33" s="735" t="s">
        <v>18</v>
      </c>
      <c r="D33" s="716"/>
      <c r="E33" s="716"/>
      <c r="F33" s="716"/>
      <c r="G33" s="738"/>
      <c r="H33" s="706"/>
      <c r="I33" s="718"/>
      <c r="J33" s="696"/>
      <c r="K33" s="695"/>
      <c r="L33" s="696"/>
      <c r="M33" s="695"/>
      <c r="N33" s="696"/>
      <c r="O33" s="695"/>
      <c r="P33" s="696"/>
      <c r="Q33" s="695"/>
      <c r="R33" s="696"/>
      <c r="S33" s="695"/>
      <c r="T33" s="696"/>
      <c r="U33" s="695"/>
      <c r="V33" s="696"/>
      <c r="W33" s="695"/>
      <c r="X33" s="696"/>
      <c r="Y33" s="695"/>
      <c r="Z33" s="696"/>
      <c r="AA33" s="695"/>
      <c r="AB33" s="696"/>
      <c r="AC33" s="695"/>
      <c r="AD33" s="696"/>
      <c r="AE33" s="695"/>
      <c r="AF33" s="724"/>
      <c r="AG33" s="703">
        <f t="shared" si="7"/>
        <v>0</v>
      </c>
      <c r="AH33" s="725" t="s">
        <v>103</v>
      </c>
      <c r="AI33" s="725"/>
      <c r="AJ33" s="726"/>
      <c r="AK33" s="689" t="s">
        <v>217</v>
      </c>
      <c r="AL33" s="689">
        <v>1000</v>
      </c>
      <c r="AM33" s="668" t="s">
        <v>218</v>
      </c>
      <c r="AN33" s="720">
        <f>AG33/1000</f>
        <v>0</v>
      </c>
      <c r="AO33" s="722" t="s">
        <v>224</v>
      </c>
      <c r="AP33" s="689" t="s">
        <v>198</v>
      </c>
      <c r="AQ33" s="691"/>
      <c r="AR33" s="722" t="s">
        <v>225</v>
      </c>
      <c r="AS33" s="668" t="s">
        <v>218</v>
      </c>
      <c r="AT33" s="670">
        <f>AN33*AQ33</f>
        <v>0</v>
      </c>
      <c r="AU33" s="180" t="str">
        <f t="shared" si="2"/>
        <v/>
      </c>
    </row>
    <row r="34" spans="1:47" s="2" customFormat="1" ht="15.75" customHeight="1">
      <c r="A34" s="713"/>
      <c r="B34" s="734"/>
      <c r="C34" s="736"/>
      <c r="D34" s="737"/>
      <c r="E34" s="737"/>
      <c r="F34" s="737"/>
      <c r="G34" s="739"/>
      <c r="H34" s="740"/>
      <c r="I34" s="719"/>
      <c r="J34" s="698"/>
      <c r="K34" s="697"/>
      <c r="L34" s="698"/>
      <c r="M34" s="697"/>
      <c r="N34" s="698"/>
      <c r="O34" s="697"/>
      <c r="P34" s="698"/>
      <c r="Q34" s="697"/>
      <c r="R34" s="698"/>
      <c r="S34" s="697"/>
      <c r="T34" s="698"/>
      <c r="U34" s="697"/>
      <c r="V34" s="698"/>
      <c r="W34" s="697"/>
      <c r="X34" s="698"/>
      <c r="Y34" s="697"/>
      <c r="Z34" s="698"/>
      <c r="AA34" s="697"/>
      <c r="AB34" s="698"/>
      <c r="AC34" s="697"/>
      <c r="AD34" s="698"/>
      <c r="AE34" s="697"/>
      <c r="AF34" s="719"/>
      <c r="AG34" s="704"/>
      <c r="AH34" s="727"/>
      <c r="AI34" s="727"/>
      <c r="AJ34" s="728"/>
      <c r="AK34" s="690"/>
      <c r="AL34" s="690"/>
      <c r="AM34" s="669"/>
      <c r="AN34" s="721"/>
      <c r="AO34" s="723"/>
      <c r="AP34" s="690"/>
      <c r="AQ34" s="692"/>
      <c r="AR34" s="723"/>
      <c r="AS34" s="669"/>
      <c r="AT34" s="711"/>
      <c r="AU34" s="180" t="str">
        <f>IF(AND(AG33&gt;0,G33=""),"事業者名が入力されていません","")</f>
        <v/>
      </c>
    </row>
    <row r="35" spans="1:47" s="2" customFormat="1" ht="15.75" customHeight="1">
      <c r="A35" s="712"/>
      <c r="B35" s="714"/>
      <c r="C35" s="716" t="s">
        <v>105</v>
      </c>
      <c r="D35" s="716"/>
      <c r="E35" s="716"/>
      <c r="F35" s="716"/>
      <c r="G35" s="716"/>
      <c r="H35" s="717"/>
      <c r="I35" s="718"/>
      <c r="J35" s="696"/>
      <c r="K35" s="695"/>
      <c r="L35" s="696"/>
      <c r="M35" s="695"/>
      <c r="N35" s="696"/>
      <c r="O35" s="695"/>
      <c r="P35" s="696"/>
      <c r="Q35" s="695"/>
      <c r="R35" s="696"/>
      <c r="S35" s="695"/>
      <c r="T35" s="696"/>
      <c r="U35" s="695"/>
      <c r="V35" s="696"/>
      <c r="W35" s="695"/>
      <c r="X35" s="696"/>
      <c r="Y35" s="695"/>
      <c r="Z35" s="696"/>
      <c r="AA35" s="695"/>
      <c r="AB35" s="696"/>
      <c r="AC35" s="695"/>
      <c r="AD35" s="696"/>
      <c r="AE35" s="699"/>
      <c r="AF35" s="700"/>
      <c r="AG35" s="703">
        <f t="shared" si="7"/>
        <v>0</v>
      </c>
      <c r="AH35" s="705"/>
      <c r="AI35" s="705"/>
      <c r="AJ35" s="706"/>
      <c r="AK35" s="709"/>
      <c r="AL35" s="709"/>
      <c r="AM35" s="683"/>
      <c r="AN35" s="685"/>
      <c r="AO35" s="687"/>
      <c r="AP35" s="689" t="s">
        <v>198</v>
      </c>
      <c r="AQ35" s="691"/>
      <c r="AR35" s="693"/>
      <c r="AS35" s="668" t="s">
        <v>218</v>
      </c>
      <c r="AT35" s="670">
        <f>AN35*AQ35</f>
        <v>0</v>
      </c>
      <c r="AU35" s="180" t="str">
        <f t="shared" si="2"/>
        <v/>
      </c>
    </row>
    <row r="36" spans="1:47" s="2" customFormat="1" ht="15.75" customHeight="1" thickBot="1">
      <c r="A36" s="713"/>
      <c r="B36" s="715"/>
      <c r="C36" s="101" t="s">
        <v>106</v>
      </c>
      <c r="D36" s="672"/>
      <c r="E36" s="672"/>
      <c r="F36" s="672"/>
      <c r="G36" s="672"/>
      <c r="H36" s="102" t="s">
        <v>100</v>
      </c>
      <c r="I36" s="719"/>
      <c r="J36" s="698"/>
      <c r="K36" s="697"/>
      <c r="L36" s="698"/>
      <c r="M36" s="697"/>
      <c r="N36" s="698"/>
      <c r="O36" s="697"/>
      <c r="P36" s="698"/>
      <c r="Q36" s="697"/>
      <c r="R36" s="698"/>
      <c r="S36" s="697"/>
      <c r="T36" s="698"/>
      <c r="U36" s="697"/>
      <c r="V36" s="698"/>
      <c r="W36" s="697"/>
      <c r="X36" s="698"/>
      <c r="Y36" s="697"/>
      <c r="Z36" s="698"/>
      <c r="AA36" s="697"/>
      <c r="AB36" s="698"/>
      <c r="AC36" s="697"/>
      <c r="AD36" s="698"/>
      <c r="AE36" s="701"/>
      <c r="AF36" s="702"/>
      <c r="AG36" s="704"/>
      <c r="AH36" s="707"/>
      <c r="AI36" s="707"/>
      <c r="AJ36" s="708"/>
      <c r="AK36" s="710"/>
      <c r="AL36" s="710"/>
      <c r="AM36" s="684"/>
      <c r="AN36" s="686"/>
      <c r="AO36" s="688"/>
      <c r="AP36" s="690"/>
      <c r="AQ36" s="692"/>
      <c r="AR36" s="694"/>
      <c r="AS36" s="669"/>
      <c r="AT36" s="671"/>
      <c r="AU36" s="180" t="str">
        <f t="shared" si="2"/>
        <v/>
      </c>
    </row>
    <row r="37" spans="1:47" s="2" customFormat="1" ht="41.2" customHeight="1" thickBot="1">
      <c r="B37" s="673" t="s">
        <v>157</v>
      </c>
      <c r="C37" s="674"/>
      <c r="D37" s="674"/>
      <c r="E37" s="674"/>
      <c r="F37" s="674"/>
      <c r="G37" s="674"/>
      <c r="H37" s="674"/>
      <c r="I37" s="674"/>
      <c r="J37" s="674"/>
      <c r="K37" s="674"/>
      <c r="L37" s="674"/>
      <c r="M37" s="674"/>
      <c r="N37" s="674"/>
      <c r="O37" s="674"/>
      <c r="P37" s="674"/>
      <c r="Q37" s="674"/>
      <c r="R37" s="674"/>
      <c r="S37" s="674"/>
      <c r="T37" s="674"/>
      <c r="U37" s="674"/>
      <c r="V37" s="674"/>
      <c r="W37" s="674"/>
      <c r="X37" s="674"/>
      <c r="Y37" s="674"/>
      <c r="Z37" s="674"/>
      <c r="AA37" s="674"/>
      <c r="AB37" s="674"/>
      <c r="AC37" s="674"/>
      <c r="AD37" s="674"/>
      <c r="AE37" s="674"/>
      <c r="AF37" s="674"/>
      <c r="AG37" s="674"/>
      <c r="AH37" s="674"/>
      <c r="AI37" s="674"/>
      <c r="AJ37" s="674"/>
      <c r="AK37" s="674"/>
      <c r="AL37" s="674"/>
      <c r="AM37" s="674"/>
      <c r="AN37" s="674"/>
      <c r="AO37" s="674"/>
      <c r="AP37" s="674"/>
      <c r="AQ37" s="674"/>
      <c r="AR37" s="181"/>
      <c r="AS37" s="182"/>
      <c r="AT37" s="183">
        <f>SUM(AT13:AT36)</f>
        <v>0</v>
      </c>
    </row>
    <row r="38" spans="1:47" ht="39" customHeight="1">
      <c r="B38" s="675" t="s">
        <v>158</v>
      </c>
      <c r="C38" s="676"/>
      <c r="D38" s="676"/>
      <c r="E38" s="676"/>
      <c r="F38" s="676"/>
      <c r="G38" s="676"/>
      <c r="H38" s="676"/>
      <c r="I38" s="676"/>
      <c r="J38" s="676"/>
      <c r="K38" s="676"/>
      <c r="L38" s="676"/>
      <c r="M38" s="676"/>
      <c r="N38" s="676"/>
      <c r="O38" s="676"/>
      <c r="P38" s="676"/>
      <c r="Q38" s="676"/>
      <c r="R38" s="676"/>
      <c r="S38" s="676"/>
      <c r="T38" s="676"/>
      <c r="U38" s="676"/>
      <c r="V38" s="676"/>
      <c r="W38" s="676"/>
      <c r="X38" s="676"/>
      <c r="Y38" s="676"/>
      <c r="Z38" s="676"/>
      <c r="AA38" s="676"/>
      <c r="AB38" s="676"/>
      <c r="AC38" s="676"/>
      <c r="AD38" s="676"/>
      <c r="AE38" s="676"/>
      <c r="AF38" s="676"/>
      <c r="AG38" s="676"/>
      <c r="AH38" s="676"/>
      <c r="AI38" s="676"/>
      <c r="AJ38" s="676"/>
      <c r="AK38" s="676"/>
      <c r="AL38" s="676"/>
      <c r="AM38" s="676"/>
      <c r="AN38" s="676"/>
      <c r="AO38" s="676"/>
      <c r="AP38" s="676"/>
      <c r="AQ38" s="677"/>
      <c r="AR38" s="184"/>
      <c r="AS38" s="185"/>
      <c r="AT38" s="678"/>
    </row>
    <row r="39" spans="1:47" ht="33.5" customHeight="1" thickBot="1">
      <c r="B39" s="680" t="s">
        <v>226</v>
      </c>
      <c r="C39" s="681"/>
      <c r="D39" s="681"/>
      <c r="E39" s="681"/>
      <c r="F39" s="681"/>
      <c r="G39" s="681"/>
      <c r="H39" s="681"/>
      <c r="I39" s="681"/>
      <c r="J39" s="681"/>
      <c r="K39" s="681"/>
      <c r="L39" s="681"/>
      <c r="M39" s="681"/>
      <c r="N39" s="681"/>
      <c r="O39" s="681"/>
      <c r="P39" s="681"/>
      <c r="Q39" s="681"/>
      <c r="R39" s="681"/>
      <c r="S39" s="681"/>
      <c r="T39" s="681"/>
      <c r="U39" s="681"/>
      <c r="V39" s="681"/>
      <c r="W39" s="681"/>
      <c r="X39" s="681"/>
      <c r="Y39" s="681"/>
      <c r="Z39" s="681"/>
      <c r="AA39" s="681"/>
      <c r="AB39" s="681"/>
      <c r="AC39" s="681"/>
      <c r="AD39" s="681"/>
      <c r="AE39" s="681"/>
      <c r="AF39" s="681"/>
      <c r="AG39" s="681"/>
      <c r="AH39" s="681"/>
      <c r="AI39" s="681"/>
      <c r="AJ39" s="681"/>
      <c r="AK39" s="681"/>
      <c r="AL39" s="681"/>
      <c r="AM39" s="681"/>
      <c r="AN39" s="681"/>
      <c r="AO39" s="681"/>
      <c r="AP39" s="681"/>
      <c r="AQ39" s="682"/>
      <c r="AR39" s="186"/>
      <c r="AS39" s="187"/>
      <c r="AT39" s="679"/>
    </row>
    <row r="40" spans="1:47" ht="42.5" customHeight="1" thickTop="1" thickBot="1">
      <c r="B40" s="663" t="s">
        <v>159</v>
      </c>
      <c r="C40" s="664"/>
      <c r="D40" s="664"/>
      <c r="E40" s="664"/>
      <c r="F40" s="664"/>
      <c r="G40" s="664"/>
      <c r="H40" s="664"/>
      <c r="I40" s="664"/>
      <c r="J40" s="664"/>
      <c r="K40" s="664"/>
      <c r="L40" s="664"/>
      <c r="M40" s="664"/>
      <c r="N40" s="664"/>
      <c r="O40" s="664"/>
      <c r="P40" s="664"/>
      <c r="Q40" s="664"/>
      <c r="R40" s="664"/>
      <c r="S40" s="664"/>
      <c r="T40" s="664"/>
      <c r="U40" s="664"/>
      <c r="V40" s="664"/>
      <c r="W40" s="664"/>
      <c r="X40" s="664"/>
      <c r="Y40" s="664"/>
      <c r="Z40" s="664"/>
      <c r="AA40" s="664"/>
      <c r="AB40" s="664"/>
      <c r="AC40" s="664"/>
      <c r="AD40" s="664"/>
      <c r="AE40" s="664"/>
      <c r="AF40" s="664"/>
      <c r="AG40" s="664"/>
      <c r="AH40" s="664"/>
      <c r="AI40" s="664"/>
      <c r="AJ40" s="664"/>
      <c r="AK40" s="664"/>
      <c r="AL40" s="664"/>
      <c r="AM40" s="664"/>
      <c r="AN40" s="664"/>
      <c r="AO40" s="664"/>
      <c r="AP40" s="664"/>
      <c r="AQ40" s="665"/>
      <c r="AR40" s="188"/>
      <c r="AS40" s="188"/>
      <c r="AT40" s="189">
        <f>AT37-AT38</f>
        <v>0</v>
      </c>
      <c r="AU40" s="190" t="s">
        <v>227</v>
      </c>
    </row>
    <row r="41" spans="1:47" ht="15.5" customHeight="1">
      <c r="D41" s="666" t="s">
        <v>228</v>
      </c>
      <c r="E41" s="666"/>
      <c r="F41" s="666"/>
      <c r="G41" s="666"/>
      <c r="H41" s="666"/>
      <c r="I41" s="666"/>
      <c r="J41" s="666"/>
      <c r="K41" s="666"/>
      <c r="L41" s="666"/>
      <c r="M41" s="666"/>
      <c r="N41" s="666"/>
      <c r="O41" s="666"/>
      <c r="P41" s="666"/>
      <c r="Q41" s="666"/>
      <c r="R41" s="666"/>
      <c r="S41" s="666"/>
      <c r="T41" s="666"/>
      <c r="U41" s="666"/>
      <c r="V41" s="666"/>
      <c r="W41" s="666"/>
      <c r="X41" s="666"/>
      <c r="Y41" s="666"/>
      <c r="Z41" s="666"/>
      <c r="AA41" s="666"/>
      <c r="AB41" s="666"/>
      <c r="AC41" s="666"/>
      <c r="AD41" s="666"/>
      <c r="AE41" s="666"/>
      <c r="AF41" s="666"/>
      <c r="AG41" s="666"/>
      <c r="AH41" s="666"/>
      <c r="AI41" s="666"/>
      <c r="AJ41" s="666"/>
      <c r="AK41" s="666"/>
      <c r="AL41" s="666"/>
      <c r="AM41" s="666"/>
      <c r="AN41" s="666"/>
      <c r="AO41" s="666"/>
      <c r="AP41" s="666"/>
      <c r="AQ41" s="666"/>
      <c r="AR41" s="666"/>
      <c r="AS41" s="666"/>
      <c r="AT41" s="667"/>
    </row>
    <row r="42" spans="1:47" ht="21.6" customHeight="1">
      <c r="D42" s="667"/>
      <c r="E42" s="667"/>
      <c r="F42" s="667"/>
      <c r="G42" s="667"/>
      <c r="H42" s="667"/>
      <c r="I42" s="667"/>
      <c r="J42" s="667"/>
      <c r="K42" s="667"/>
      <c r="L42" s="667"/>
      <c r="M42" s="667"/>
      <c r="N42" s="667"/>
      <c r="O42" s="667"/>
      <c r="P42" s="667"/>
      <c r="Q42" s="667"/>
      <c r="R42" s="667"/>
      <c r="S42" s="667"/>
      <c r="T42" s="667"/>
      <c r="U42" s="667"/>
      <c r="V42" s="667"/>
      <c r="W42" s="667"/>
      <c r="X42" s="667"/>
      <c r="Y42" s="667"/>
      <c r="Z42" s="667"/>
      <c r="AA42" s="667"/>
      <c r="AB42" s="667"/>
      <c r="AC42" s="667"/>
      <c r="AD42" s="667"/>
      <c r="AE42" s="667"/>
      <c r="AF42" s="667"/>
      <c r="AG42" s="667"/>
      <c r="AH42" s="667"/>
      <c r="AI42" s="667"/>
      <c r="AJ42" s="667"/>
      <c r="AK42" s="667"/>
      <c r="AL42" s="667"/>
      <c r="AM42" s="667"/>
      <c r="AN42" s="667"/>
      <c r="AO42" s="667"/>
      <c r="AP42" s="667"/>
      <c r="AQ42" s="667"/>
      <c r="AR42" s="667"/>
      <c r="AS42" s="667"/>
      <c r="AT42" s="667"/>
    </row>
  </sheetData>
  <mergeCells count="361"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  <mergeCell ref="S35:T36"/>
    <mergeCell ref="U35:V36"/>
  </mergeCells>
  <phoneticPr fontId="5"/>
  <conditionalFormatting sqref="G15 G17">
    <cfRule type="notContainsBlanks" dxfId="47" priority="21">
      <formula>LEN(TRIM(G15))&gt;0</formula>
    </cfRule>
  </conditionalFormatting>
  <conditionalFormatting sqref="G33">
    <cfRule type="notContainsBlanks" dxfId="46" priority="2">
      <formula>LEN(TRIM(G33))&gt;0</formula>
    </cfRule>
  </conditionalFormatting>
  <conditionalFormatting sqref="G15:H16">
    <cfRule type="expression" dxfId="45" priority="47">
      <formula>AND(#REF!&gt;0,$G$15="")</formula>
    </cfRule>
  </conditionalFormatting>
  <conditionalFormatting sqref="G17:H18">
    <cfRule type="expression" dxfId="44" priority="48">
      <formula>AND(#REF!&gt;0,$G$17="")</formula>
    </cfRule>
  </conditionalFormatting>
  <conditionalFormatting sqref="G33:H34">
    <cfRule type="expression" dxfId="43" priority="3">
      <formula>AND(#REF!&gt;0,$G$15="")</formula>
    </cfRule>
  </conditionalFormatting>
  <conditionalFormatting sqref="I13 K13 M13 O13 Q13 S13 U13 W13 Y13 AA13 AC13 AE13 I33">
    <cfRule type="cellIs" dxfId="42" priority="45" operator="equal">
      <formula>""</formula>
    </cfRule>
  </conditionalFormatting>
  <conditionalFormatting sqref="I15 K15 M15 O15 Q15 S15 U15 W15 Y15 AA15 AC15 AE15 I17">
    <cfRule type="cellIs" dxfId="41" priority="27" operator="equal">
      <formula>""</formula>
    </cfRule>
  </conditionalFormatting>
  <conditionalFormatting sqref="I19">
    <cfRule type="cellIs" dxfId="4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9" priority="33" operator="equal">
      <formula>""</formula>
    </cfRule>
  </conditionalFormatting>
  <conditionalFormatting sqref="I35">
    <cfRule type="cellIs" dxfId="38" priority="11" operator="equal">
      <formula>""</formula>
    </cfRule>
  </conditionalFormatting>
  <conditionalFormatting sqref="I29:AF30">
    <cfRule type="expression" dxfId="37" priority="19">
      <formula>ISNUMBER($I$31:$AF$32)</formula>
    </cfRule>
  </conditionalFormatting>
  <conditionalFormatting sqref="I31:AF32">
    <cfRule type="expression" dxfId="36" priority="20">
      <formula>ISNUMBER($I$29:$AF$30)</formula>
    </cfRule>
  </conditionalFormatting>
  <conditionalFormatting sqref="K17">
    <cfRule type="cellIs" dxfId="35" priority="26" operator="equal">
      <formula>""</formula>
    </cfRule>
  </conditionalFormatting>
  <conditionalFormatting sqref="K19">
    <cfRule type="cellIs" dxfId="34" priority="38" operator="equal">
      <formula>""</formula>
    </cfRule>
  </conditionalFormatting>
  <conditionalFormatting sqref="K21 K23 K27">
    <cfRule type="cellIs" dxfId="3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" priority="28" operator="equal">
      <formula>""</formula>
    </cfRule>
  </conditionalFormatting>
  <conditionalFormatting sqref="K33">
    <cfRule type="cellIs" dxfId="31" priority="44" operator="equal">
      <formula>""</formula>
    </cfRule>
  </conditionalFormatting>
  <conditionalFormatting sqref="K35">
    <cfRule type="cellIs" dxfId="30" priority="10" operator="equal">
      <formula>""</formula>
    </cfRule>
  </conditionalFormatting>
  <conditionalFormatting sqref="M17">
    <cfRule type="cellIs" dxfId="29" priority="25" operator="equal">
      <formula>""</formula>
    </cfRule>
  </conditionalFormatting>
  <conditionalFormatting sqref="M19">
    <cfRule type="cellIs" dxfId="28" priority="37" operator="equal">
      <formula>""</formula>
    </cfRule>
  </conditionalFormatting>
  <conditionalFormatting sqref="M21 M23 M27">
    <cfRule type="cellIs" dxfId="27" priority="31" operator="equal">
      <formula>""</formula>
    </cfRule>
  </conditionalFormatting>
  <conditionalFormatting sqref="M33">
    <cfRule type="cellIs" dxfId="26" priority="43" operator="equal">
      <formula>""</formula>
    </cfRule>
  </conditionalFormatting>
  <conditionalFormatting sqref="M35">
    <cfRule type="cellIs" dxfId="25" priority="9" operator="equal">
      <formula>""</formula>
    </cfRule>
  </conditionalFormatting>
  <conditionalFormatting sqref="O17">
    <cfRule type="cellIs" dxfId="24" priority="24" operator="equal">
      <formula>""</formula>
    </cfRule>
  </conditionalFormatting>
  <conditionalFormatting sqref="O19">
    <cfRule type="cellIs" dxfId="23" priority="36" operator="equal">
      <formula>""</formula>
    </cfRule>
  </conditionalFormatting>
  <conditionalFormatting sqref="O21 O23 O27">
    <cfRule type="cellIs" dxfId="22" priority="30" operator="equal">
      <formula>""</formula>
    </cfRule>
  </conditionalFormatting>
  <conditionalFormatting sqref="O33">
    <cfRule type="cellIs" dxfId="21" priority="42" operator="equal">
      <formula>""</formula>
    </cfRule>
  </conditionalFormatting>
  <conditionalFormatting sqref="O35">
    <cfRule type="cellIs" dxfId="20" priority="8" operator="equal">
      <formula>""</formula>
    </cfRule>
  </conditionalFormatting>
  <conditionalFormatting sqref="Q17">
    <cfRule type="cellIs" dxfId="19" priority="23" operator="equal">
      <formula>""</formula>
    </cfRule>
  </conditionalFormatting>
  <conditionalFormatting sqref="Q19">
    <cfRule type="cellIs" dxfId="18" priority="35" operator="equal">
      <formula>""</formula>
    </cfRule>
  </conditionalFormatting>
  <conditionalFormatting sqref="Q21 Q23 Q27">
    <cfRule type="cellIs" dxfId="17" priority="29" operator="equal">
      <formula>""</formula>
    </cfRule>
  </conditionalFormatting>
  <conditionalFormatting sqref="Q33">
    <cfRule type="cellIs" dxfId="16" priority="41" operator="equal">
      <formula>""</formula>
    </cfRule>
  </conditionalFormatting>
  <conditionalFormatting sqref="Q35">
    <cfRule type="cellIs" dxfId="15" priority="7" operator="equal">
      <formula>""</formula>
    </cfRule>
  </conditionalFormatting>
  <conditionalFormatting sqref="S17 U17 W17 Y17 AA17 AC17">
    <cfRule type="cellIs" dxfId="14" priority="22" operator="equal">
      <formula>""</formula>
    </cfRule>
  </conditionalFormatting>
  <conditionalFormatting sqref="S19 U19 W19 Y19 AA19 AC19">
    <cfRule type="cellIs" dxfId="13" priority="34" operator="equal">
      <formula>""</formula>
    </cfRule>
  </conditionalFormatting>
  <conditionalFormatting sqref="S35 U35 W35 Y35 AA35 AC35">
    <cfRule type="cellIs" dxfId="12" priority="6" operator="equal">
      <formula>""</formula>
    </cfRule>
  </conditionalFormatting>
  <conditionalFormatting sqref="AE29 AE17 AE19 AE21 AE23 AE27 S33 U33 W33 Y33 AA33 AC33 AE33 AE35">
    <cfRule type="cellIs" dxfId="11" priority="40" operator="equal">
      <formula>""</formula>
    </cfRule>
  </conditionalFormatting>
  <conditionalFormatting sqref="AH35">
    <cfRule type="expression" dxfId="10" priority="13">
      <formula>AND(ISTEXT($D$36),#REF!="")</formula>
    </cfRule>
  </conditionalFormatting>
  <conditionalFormatting sqref="AH35:AJ36">
    <cfRule type="notContainsBlanks" dxfId="9" priority="12">
      <formula>LEN(TRIM(AH35))&gt;0</formula>
    </cfRule>
  </conditionalFormatting>
  <conditionalFormatting sqref="AN35:AN36">
    <cfRule type="expression" dxfId="8" priority="16">
      <formula>AND(ISTEXT($B$35),$F$34="")</formula>
    </cfRule>
  </conditionalFormatting>
  <conditionalFormatting sqref="AN35:AO36 D36:G36">
    <cfRule type="notContainsBlanks" dxfId="7" priority="46">
      <formula>LEN(TRIM(D35))&gt;0</formula>
    </cfRule>
  </conditionalFormatting>
  <conditionalFormatting sqref="AO35:AO36">
    <cfRule type="expression" dxfId="6" priority="17">
      <formula>AND(ISTEXT($B$35),$G$34="")</formula>
    </cfRule>
  </conditionalFormatting>
  <conditionalFormatting sqref="AQ13:AQ36">
    <cfRule type="notContainsBlanks" dxfId="5" priority="49">
      <formula>LEN(TRIM(AQ13))&gt;0</formula>
    </cfRule>
  </conditionalFormatting>
  <conditionalFormatting sqref="AQ15">
    <cfRule type="expression" dxfId="4" priority="18">
      <formula>AND(ISTEXT($C$14),#REF!="")</formula>
    </cfRule>
  </conditionalFormatting>
  <conditionalFormatting sqref="AQ17">
    <cfRule type="expression" dxfId="3" priority="5">
      <formula>AND(ISTEXT($C$14),#REF!="")</formula>
    </cfRule>
  </conditionalFormatting>
  <conditionalFormatting sqref="AQ33">
    <cfRule type="expression" dxfId="2" priority="4">
      <formula>AND(ISTEXT($C$14),#REF!="")</formula>
    </cfRule>
  </conditionalFormatting>
  <conditionalFormatting sqref="AT38:AT39">
    <cfRule type="expression" dxfId="1" priority="14">
      <formula>ISNUMBER($AT$38)</formula>
    </cfRule>
  </conditionalFormatting>
  <hyperlinks>
    <hyperlink ref="A8" r:id="rId1" xr:uid="{FB3976C9-4F0B-49E1-B9FA-00D41BE3C066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5E40209-F8DC-446B-B239-2338413BDE8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7EB0A4C-E7C1-41E3-A9AA-87D00B54C876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288348E-9FF8-4DF4-B53C-6B7148339CD0}">
          <x14:formula1>
            <xm:f>記載不要!$A$2</xm:f>
          </x14:formula1>
          <xm:sqref>A13:B36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1D2CE-B904-496C-A0E2-99FDEEC5C5A8}">
  <sheetPr codeName="Sheet5">
    <tabColor rgb="FFFF0000"/>
  </sheetPr>
  <dimension ref="A1"/>
  <sheetViews>
    <sheetView workbookViewId="0">
      <selection activeCell="I22" sqref="I22"/>
    </sheetView>
  </sheetViews>
  <sheetFormatPr defaultRowHeight="17.649999999999999"/>
  <sheetData/>
  <phoneticPr fontId="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6FC7-DADB-4C4E-9E32-949354B9E612}">
  <sheetPr codeName="Sheet6"/>
  <dimension ref="A1:C7"/>
  <sheetViews>
    <sheetView workbookViewId="0">
      <selection activeCell="B6" sqref="B6"/>
    </sheetView>
  </sheetViews>
  <sheetFormatPr defaultRowHeight="17.649999999999999"/>
  <cols>
    <col min="2" max="2" width="23.5625" customWidth="1"/>
    <col min="3" max="3" width="14.9375" customWidth="1"/>
  </cols>
  <sheetData>
    <row r="1" spans="1:3">
      <c r="A1" s="123" t="s">
        <v>24</v>
      </c>
      <c r="B1" s="125" t="s">
        <v>144</v>
      </c>
      <c r="C1" s="124" t="s">
        <v>145</v>
      </c>
    </row>
    <row r="2" spans="1:3">
      <c r="A2" s="123" t="s">
        <v>25</v>
      </c>
      <c r="B2" s="125" t="s">
        <v>147</v>
      </c>
      <c r="C2" s="124" t="s">
        <v>151</v>
      </c>
    </row>
    <row r="3" spans="1:3">
      <c r="A3" s="4"/>
      <c r="B3" s="125" t="s">
        <v>146</v>
      </c>
      <c r="C3" s="124" t="s">
        <v>150</v>
      </c>
    </row>
    <row r="4" spans="1:3">
      <c r="A4" s="4"/>
      <c r="B4" s="125" t="s">
        <v>153</v>
      </c>
      <c r="C4" s="124" t="s">
        <v>149</v>
      </c>
    </row>
    <row r="5" spans="1:3">
      <c r="A5" s="4"/>
      <c r="C5" s="124" t="s">
        <v>148</v>
      </c>
    </row>
    <row r="6" spans="1:3">
      <c r="A6" s="123" t="s">
        <v>24</v>
      </c>
      <c r="C6" s="124" t="s">
        <v>152</v>
      </c>
    </row>
    <row r="7" spans="1:3">
      <c r="A7" s="7" t="s">
        <v>169</v>
      </c>
    </row>
  </sheetData>
  <phoneticPr fontId="5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12C3E-65E3-4E9F-8F28-FFB87F89BB86}">
  <sheetPr codeName="Sheet9"/>
  <dimension ref="A1:B23"/>
  <sheetViews>
    <sheetView view="pageBreakPreview" zoomScale="60" zoomScaleNormal="100" workbookViewId="0">
      <selection activeCell="E24" sqref="E24"/>
    </sheetView>
  </sheetViews>
  <sheetFormatPr defaultRowHeight="17.649999999999999"/>
  <cols>
    <col min="2" max="2" width="41" customWidth="1"/>
  </cols>
  <sheetData>
    <row r="1" spans="1:2" ht="18" thickBot="1">
      <c r="A1" s="848" t="s">
        <v>4</v>
      </c>
      <c r="B1" s="848"/>
    </row>
    <row r="2" spans="1:2" ht="18" thickBot="1">
      <c r="A2" s="6" t="s">
        <v>54</v>
      </c>
      <c r="B2" s="6" t="s">
        <v>5</v>
      </c>
    </row>
    <row r="3" spans="1:2" ht="18" thickBot="1">
      <c r="A3" s="6"/>
      <c r="B3" s="41" t="s">
        <v>24</v>
      </c>
    </row>
    <row r="4" spans="1:2" ht="18" thickBot="1">
      <c r="A4" s="6">
        <v>1</v>
      </c>
      <c r="B4" s="42" t="s">
        <v>55</v>
      </c>
    </row>
    <row r="5" spans="1:2" ht="18" thickBot="1">
      <c r="A5" s="6">
        <v>2</v>
      </c>
      <c r="B5" s="42" t="s">
        <v>56</v>
      </c>
    </row>
    <row r="6" spans="1:2" ht="19.05" customHeight="1" thickBot="1">
      <c r="A6" s="6">
        <v>3</v>
      </c>
      <c r="B6" s="42" t="s">
        <v>57</v>
      </c>
    </row>
    <row r="7" spans="1:2" ht="18" thickBot="1">
      <c r="A7" s="6">
        <v>4</v>
      </c>
      <c r="B7" s="42" t="s">
        <v>58</v>
      </c>
    </row>
    <row r="8" spans="1:2" ht="18" thickBot="1">
      <c r="A8" s="6">
        <v>5</v>
      </c>
      <c r="B8" s="42" t="s">
        <v>59</v>
      </c>
    </row>
    <row r="9" spans="1:2" ht="19.05" customHeight="1" thickBot="1">
      <c r="A9" s="6">
        <v>6</v>
      </c>
      <c r="B9" s="42" t="s">
        <v>60</v>
      </c>
    </row>
    <row r="10" spans="1:2" ht="18" thickBot="1">
      <c r="A10" s="6">
        <v>7</v>
      </c>
      <c r="B10" s="43" t="s">
        <v>61</v>
      </c>
    </row>
    <row r="11" spans="1:2" ht="18" thickBot="1">
      <c r="A11" s="6">
        <v>8</v>
      </c>
      <c r="B11" s="42" t="s">
        <v>62</v>
      </c>
    </row>
    <row r="12" spans="1:2" ht="18" thickBot="1">
      <c r="A12" s="6">
        <v>9</v>
      </c>
      <c r="B12" s="42" t="s">
        <v>63</v>
      </c>
    </row>
    <row r="13" spans="1:2" ht="18" thickBot="1">
      <c r="A13" s="6">
        <v>10</v>
      </c>
      <c r="B13" s="42" t="s">
        <v>64</v>
      </c>
    </row>
    <row r="14" spans="1:2" ht="18" thickBot="1">
      <c r="A14" s="6">
        <v>11</v>
      </c>
      <c r="B14" s="42" t="s">
        <v>65</v>
      </c>
    </row>
    <row r="15" spans="1:2" ht="19.05" customHeight="1" thickBot="1">
      <c r="A15" s="6">
        <v>12</v>
      </c>
      <c r="B15" s="42" t="s">
        <v>66</v>
      </c>
    </row>
    <row r="16" spans="1:2" ht="18" thickBot="1">
      <c r="A16" s="6">
        <v>13</v>
      </c>
      <c r="B16" s="42" t="s">
        <v>67</v>
      </c>
    </row>
    <row r="17" spans="1:2" ht="19.05" customHeight="1" thickBot="1">
      <c r="A17" s="6">
        <v>14</v>
      </c>
      <c r="B17" s="42" t="s">
        <v>68</v>
      </c>
    </row>
    <row r="18" spans="1:2" ht="18" thickBot="1">
      <c r="A18" s="6">
        <v>15</v>
      </c>
      <c r="B18" s="42" t="s">
        <v>69</v>
      </c>
    </row>
    <row r="19" spans="1:2" ht="18" thickBot="1">
      <c r="A19" s="6">
        <v>16</v>
      </c>
      <c r="B19" s="42" t="s">
        <v>70</v>
      </c>
    </row>
    <row r="20" spans="1:2" ht="18" thickBot="1">
      <c r="A20" s="6">
        <v>17</v>
      </c>
      <c r="B20" s="42" t="s">
        <v>71</v>
      </c>
    </row>
    <row r="21" spans="1:2" ht="18" thickBot="1">
      <c r="A21" s="6">
        <v>18</v>
      </c>
      <c r="B21" s="42" t="s">
        <v>72</v>
      </c>
    </row>
    <row r="22" spans="1:2" ht="18" thickBot="1">
      <c r="A22" s="6">
        <v>19</v>
      </c>
      <c r="B22" s="42" t="s">
        <v>73</v>
      </c>
    </row>
    <row r="23" spans="1:2" ht="18" thickBot="1">
      <c r="A23" s="6">
        <v>20</v>
      </c>
      <c r="B23" s="42" t="s">
        <v>74</v>
      </c>
    </row>
  </sheetData>
  <mergeCells count="1">
    <mergeCell ref="A1:B1"/>
  </mergeCells>
  <phoneticPr fontId="5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98550-4B99-4C82-9F95-56B3191E694A}">
  <sheetPr codeName="Sheet4">
    <tabColor theme="8" tint="0.39997558519241921"/>
  </sheetPr>
  <dimension ref="B1:FE4"/>
  <sheetViews>
    <sheetView zoomScale="85" zoomScaleNormal="85" workbookViewId="0">
      <selection activeCell="AM4" sqref="AM4"/>
    </sheetView>
  </sheetViews>
  <sheetFormatPr defaultRowHeight="17.649999999999999"/>
  <cols>
    <col min="3" max="4" width="10.0625" bestFit="1" customWidth="1"/>
    <col min="5" max="5" width="10.0625" customWidth="1"/>
    <col min="6" max="6" width="12" bestFit="1" customWidth="1"/>
    <col min="7" max="11" width="12" customWidth="1"/>
    <col min="63" max="63" width="9" customWidth="1"/>
    <col min="127" max="127" width="9" customWidth="1"/>
    <col min="146" max="146" width="9" customWidth="1"/>
  </cols>
  <sheetData>
    <row r="1" spans="2:161" ht="54.85" customHeight="1"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50"/>
      <c r="O1" s="251"/>
      <c r="P1" s="252"/>
      <c r="Q1" s="252"/>
      <c r="R1" s="252"/>
      <c r="S1" s="252"/>
      <c r="T1" s="252"/>
      <c r="U1" s="253"/>
      <c r="V1" s="253"/>
      <c r="W1" s="851" t="s">
        <v>263</v>
      </c>
      <c r="X1" s="852"/>
      <c r="Y1" s="852"/>
      <c r="Z1" s="852"/>
      <c r="AA1" s="852"/>
      <c r="AB1" s="852"/>
      <c r="AC1" s="852"/>
      <c r="AD1" s="853"/>
      <c r="AE1" s="854" t="s">
        <v>264</v>
      </c>
      <c r="AF1" s="855"/>
      <c r="AG1" s="855"/>
      <c r="AH1" s="855"/>
      <c r="AI1" s="855"/>
      <c r="AJ1" s="855"/>
      <c r="AK1" s="855"/>
      <c r="AL1" s="855"/>
      <c r="AM1" s="856"/>
      <c r="AN1" s="254"/>
      <c r="AO1" s="254"/>
      <c r="AP1" s="254"/>
      <c r="AQ1" s="255"/>
      <c r="AR1" s="860" t="s">
        <v>265</v>
      </c>
      <c r="AS1" s="860"/>
      <c r="AT1" s="860"/>
      <c r="AU1" s="860"/>
      <c r="AV1" s="861" t="s">
        <v>266</v>
      </c>
      <c r="AW1" s="862"/>
      <c r="AX1" s="862"/>
      <c r="AY1" s="862"/>
      <c r="AZ1" s="862"/>
      <c r="BA1" s="863"/>
      <c r="BB1" s="256" t="s">
        <v>267</v>
      </c>
      <c r="BC1" s="257" t="s">
        <v>268</v>
      </c>
      <c r="BD1" s="257"/>
      <c r="BE1" s="257" t="s">
        <v>269</v>
      </c>
      <c r="BF1" s="257" t="s">
        <v>270</v>
      </c>
      <c r="BG1" s="257" t="s">
        <v>269</v>
      </c>
      <c r="BH1" s="257" t="s">
        <v>270</v>
      </c>
      <c r="BI1" s="257" t="s">
        <v>271</v>
      </c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 t="s">
        <v>272</v>
      </c>
      <c r="BW1" s="257"/>
      <c r="BX1" s="257"/>
      <c r="BY1" s="257"/>
      <c r="BZ1" s="257"/>
      <c r="CA1" s="257"/>
      <c r="CB1" s="257"/>
      <c r="CC1" s="257"/>
      <c r="CD1" s="257"/>
      <c r="CE1" s="257"/>
      <c r="CF1" s="257"/>
      <c r="CG1" s="257"/>
      <c r="CH1" s="257"/>
      <c r="CI1" s="257" t="s">
        <v>273</v>
      </c>
      <c r="CJ1" s="257"/>
      <c r="CK1" s="257"/>
      <c r="CL1" s="257"/>
      <c r="CM1" s="257"/>
      <c r="CN1" s="257"/>
      <c r="CO1" s="257" t="s">
        <v>274</v>
      </c>
      <c r="CP1" s="257"/>
      <c r="CQ1" s="257"/>
      <c r="CR1" s="257"/>
      <c r="CS1" s="257"/>
      <c r="CT1" s="257"/>
      <c r="CU1" s="257" t="s">
        <v>275</v>
      </c>
      <c r="CV1" s="257"/>
      <c r="CW1" s="257"/>
      <c r="CX1" s="257"/>
      <c r="CY1" s="257"/>
      <c r="CZ1" s="257"/>
      <c r="DA1" s="257" t="s">
        <v>276</v>
      </c>
      <c r="DB1" s="257"/>
      <c r="DC1" s="257"/>
      <c r="DD1" s="257"/>
      <c r="DE1" s="257"/>
      <c r="DF1" s="257"/>
      <c r="DG1" s="257" t="s">
        <v>277</v>
      </c>
      <c r="DH1" s="257"/>
      <c r="DI1" s="257"/>
      <c r="DJ1" s="257"/>
      <c r="DK1" s="257"/>
      <c r="DL1" s="257"/>
      <c r="DM1" s="257" t="s">
        <v>278</v>
      </c>
      <c r="DN1" s="257"/>
      <c r="DO1" s="257"/>
      <c r="DP1" s="257"/>
      <c r="DQ1" s="257"/>
      <c r="DR1" s="257"/>
      <c r="DS1" s="257" t="s">
        <v>279</v>
      </c>
      <c r="DT1" s="257"/>
      <c r="DU1" s="257"/>
      <c r="DV1" s="257"/>
      <c r="DW1" s="257"/>
      <c r="DX1" s="257"/>
      <c r="DY1" s="257" t="s">
        <v>280</v>
      </c>
      <c r="DZ1" s="257"/>
      <c r="EA1" s="257"/>
      <c r="EB1" s="257"/>
      <c r="EC1" s="257"/>
      <c r="ED1" s="257"/>
      <c r="EE1" s="258" t="s">
        <v>281</v>
      </c>
      <c r="EF1" s="259" t="s">
        <v>282</v>
      </c>
      <c r="EG1" s="259"/>
      <c r="EH1" s="260"/>
      <c r="EI1" s="259" t="s">
        <v>283</v>
      </c>
      <c r="EJ1" s="259"/>
      <c r="EK1" s="261"/>
      <c r="EL1" s="259" t="s">
        <v>284</v>
      </c>
      <c r="EM1" s="259"/>
      <c r="EN1" s="260"/>
      <c r="EO1" s="259" t="s">
        <v>285</v>
      </c>
      <c r="EP1" s="259"/>
      <c r="EQ1" s="261"/>
      <c r="ER1" s="262" t="s">
        <v>286</v>
      </c>
      <c r="ES1" s="262" t="s">
        <v>287</v>
      </c>
      <c r="ET1" s="258" t="s">
        <v>281</v>
      </c>
      <c r="EU1" s="259" t="s">
        <v>282</v>
      </c>
      <c r="EV1" s="263"/>
      <c r="EW1" s="259" t="s">
        <v>288</v>
      </c>
      <c r="EX1" s="259"/>
      <c r="EY1" s="259" t="s">
        <v>284</v>
      </c>
      <c r="EZ1" s="259"/>
      <c r="FA1" s="259" t="s">
        <v>285</v>
      </c>
      <c r="FB1" s="259"/>
      <c r="FC1" s="264" t="s">
        <v>289</v>
      </c>
      <c r="FD1" s="264" t="s">
        <v>290</v>
      </c>
      <c r="FE1" s="265"/>
    </row>
    <row r="2" spans="2:161" ht="54.85" customHeight="1"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7"/>
      <c r="P2" s="268"/>
      <c r="Q2" s="268"/>
      <c r="R2" s="268"/>
      <c r="S2" s="268"/>
      <c r="T2" s="268"/>
      <c r="U2" s="268"/>
      <c r="V2" s="268"/>
      <c r="W2" s="269" t="s">
        <v>291</v>
      </c>
      <c r="X2" s="270"/>
      <c r="Y2" s="270" t="s">
        <v>292</v>
      </c>
      <c r="Z2" s="270"/>
      <c r="AA2" s="270" t="s">
        <v>293</v>
      </c>
      <c r="AB2" s="270"/>
      <c r="AC2" s="864" t="s">
        <v>294</v>
      </c>
      <c r="AD2" s="864"/>
      <c r="AE2" s="857"/>
      <c r="AF2" s="858"/>
      <c r="AG2" s="858"/>
      <c r="AH2" s="858"/>
      <c r="AI2" s="858"/>
      <c r="AJ2" s="858"/>
      <c r="AK2" s="858"/>
      <c r="AL2" s="858"/>
      <c r="AM2" s="859"/>
      <c r="AN2" s="271"/>
      <c r="AO2" s="271"/>
      <c r="AP2" s="271"/>
      <c r="AQ2" s="272"/>
      <c r="AR2" s="865" t="s">
        <v>295</v>
      </c>
      <c r="AS2" s="865" t="s">
        <v>296</v>
      </c>
      <c r="AT2" s="865" t="s">
        <v>297</v>
      </c>
      <c r="AU2" s="865" t="s">
        <v>298</v>
      </c>
      <c r="AV2" s="849" t="s">
        <v>295</v>
      </c>
      <c r="AW2" s="849" t="s">
        <v>296</v>
      </c>
      <c r="AX2" s="849" t="s">
        <v>299</v>
      </c>
      <c r="AY2" s="273" t="s">
        <v>298</v>
      </c>
      <c r="AZ2" s="273" t="s">
        <v>298</v>
      </c>
      <c r="BA2" s="273" t="s">
        <v>298</v>
      </c>
      <c r="BB2" s="274"/>
      <c r="BC2" s="263" t="s">
        <v>300</v>
      </c>
      <c r="BD2" s="263" t="s">
        <v>301</v>
      </c>
      <c r="BE2" s="274" t="s">
        <v>302</v>
      </c>
      <c r="BF2" s="274" t="s">
        <v>303</v>
      </c>
      <c r="BG2" s="274"/>
      <c r="BH2" s="274"/>
      <c r="BI2" s="274" t="s">
        <v>304</v>
      </c>
      <c r="BJ2" s="263"/>
      <c r="BK2" s="263" t="s">
        <v>305</v>
      </c>
      <c r="BL2" s="263" t="s">
        <v>306</v>
      </c>
      <c r="BM2" s="263" t="s">
        <v>307</v>
      </c>
      <c r="BN2" s="263"/>
      <c r="BO2" s="263" t="s">
        <v>308</v>
      </c>
      <c r="BP2" s="263" t="s">
        <v>309</v>
      </c>
      <c r="BQ2" s="263" t="s">
        <v>310</v>
      </c>
      <c r="BR2" s="263"/>
      <c r="BS2" s="263" t="s">
        <v>311</v>
      </c>
      <c r="BT2" s="263" t="s">
        <v>312</v>
      </c>
      <c r="BU2" s="263" t="s">
        <v>313</v>
      </c>
      <c r="BV2" s="263"/>
      <c r="BW2" s="263"/>
      <c r="BX2" s="263" t="s">
        <v>314</v>
      </c>
      <c r="BY2" s="263" t="s">
        <v>315</v>
      </c>
      <c r="BZ2" s="263" t="s">
        <v>316</v>
      </c>
      <c r="CA2" s="263"/>
      <c r="CB2" s="263" t="s">
        <v>317</v>
      </c>
      <c r="CC2" s="263" t="s">
        <v>318</v>
      </c>
      <c r="CD2" s="263" t="s">
        <v>319</v>
      </c>
      <c r="CE2" s="263"/>
      <c r="CF2" s="263" t="s">
        <v>320</v>
      </c>
      <c r="CG2" s="263" t="s">
        <v>321</v>
      </c>
      <c r="CH2" s="263" t="s">
        <v>322</v>
      </c>
      <c r="CI2" s="263" t="s">
        <v>323</v>
      </c>
      <c r="CJ2" s="263"/>
      <c r="CK2" s="263"/>
      <c r="CL2" s="263" t="s">
        <v>324</v>
      </c>
      <c r="CM2" s="263"/>
      <c r="CN2" s="263"/>
      <c r="CO2" s="263" t="s">
        <v>323</v>
      </c>
      <c r="CP2" s="263"/>
      <c r="CQ2" s="263"/>
      <c r="CR2" s="263" t="s">
        <v>324</v>
      </c>
      <c r="CS2" s="263"/>
      <c r="CT2" s="263"/>
      <c r="CU2" s="263" t="s">
        <v>323</v>
      </c>
      <c r="CV2" s="263"/>
      <c r="CW2" s="263"/>
      <c r="CX2" s="263" t="s">
        <v>324</v>
      </c>
      <c r="CY2" s="263"/>
      <c r="CZ2" s="263"/>
      <c r="DA2" s="263" t="s">
        <v>323</v>
      </c>
      <c r="DB2" s="263"/>
      <c r="DC2" s="263"/>
      <c r="DD2" s="263" t="s">
        <v>324</v>
      </c>
      <c r="DE2" s="263"/>
      <c r="DF2" s="263"/>
      <c r="DG2" s="263" t="s">
        <v>323</v>
      </c>
      <c r="DH2" s="263"/>
      <c r="DI2" s="263"/>
      <c r="DJ2" s="263" t="s">
        <v>324</v>
      </c>
      <c r="DK2" s="263"/>
      <c r="DL2" s="263"/>
      <c r="DM2" s="263" t="s">
        <v>323</v>
      </c>
      <c r="DN2" s="263"/>
      <c r="DO2" s="263"/>
      <c r="DP2" s="263" t="s">
        <v>324</v>
      </c>
      <c r="DQ2" s="263"/>
      <c r="DR2" s="263"/>
      <c r="DS2" s="263" t="s">
        <v>323</v>
      </c>
      <c r="DT2" s="263"/>
      <c r="DU2" s="263"/>
      <c r="DV2" s="263" t="s">
        <v>324</v>
      </c>
      <c r="DW2" s="263"/>
      <c r="DX2" s="263"/>
      <c r="DY2" s="263" t="s">
        <v>323</v>
      </c>
      <c r="DZ2" s="263"/>
      <c r="EA2" s="263"/>
      <c r="EB2" s="263" t="s">
        <v>324</v>
      </c>
      <c r="EC2" s="263"/>
      <c r="ED2" s="263"/>
      <c r="EE2" s="275" t="s">
        <v>325</v>
      </c>
      <c r="EF2" s="276"/>
      <c r="EG2" s="263"/>
      <c r="EH2" s="263"/>
      <c r="EI2" s="263"/>
      <c r="EJ2" s="263"/>
      <c r="EK2" s="263"/>
      <c r="EL2" s="263"/>
      <c r="EM2" s="263"/>
      <c r="EN2" s="263"/>
      <c r="EO2" s="263"/>
      <c r="EP2" s="263"/>
      <c r="EQ2" s="263"/>
      <c r="ER2" s="263"/>
      <c r="ES2" s="263"/>
      <c r="ET2" s="263"/>
      <c r="EU2" s="263" t="s">
        <v>326</v>
      </c>
      <c r="EV2" s="263"/>
      <c r="EW2" s="263"/>
      <c r="EX2" s="263"/>
      <c r="EY2" s="263"/>
      <c r="EZ2" s="263"/>
      <c r="FA2" s="263"/>
      <c r="FB2" s="263"/>
      <c r="FC2" s="277"/>
      <c r="FD2" s="249"/>
      <c r="FE2" s="278"/>
    </row>
    <row r="3" spans="2:161" ht="54.85" customHeight="1">
      <c r="B3" s="279" t="s">
        <v>327</v>
      </c>
      <c r="C3" s="279" t="s">
        <v>328</v>
      </c>
      <c r="D3" s="279" t="s">
        <v>329</v>
      </c>
      <c r="E3" s="279" t="s">
        <v>330</v>
      </c>
      <c r="F3" s="279" t="s">
        <v>331</v>
      </c>
      <c r="G3" s="279" t="s">
        <v>332</v>
      </c>
      <c r="H3" s="279" t="s">
        <v>333</v>
      </c>
      <c r="I3" s="279" t="s">
        <v>334</v>
      </c>
      <c r="J3" s="279" t="s">
        <v>335</v>
      </c>
      <c r="K3" s="279" t="s">
        <v>336</v>
      </c>
      <c r="L3" s="280" t="s">
        <v>337</v>
      </c>
      <c r="M3" s="279" t="s">
        <v>338</v>
      </c>
      <c r="N3" s="280" t="s">
        <v>339</v>
      </c>
      <c r="O3" s="281" t="s">
        <v>340</v>
      </c>
      <c r="P3" s="281" t="s">
        <v>341</v>
      </c>
      <c r="Q3" s="282" t="s">
        <v>342</v>
      </c>
      <c r="R3" s="281" t="s">
        <v>343</v>
      </c>
      <c r="S3" s="281" t="s">
        <v>343</v>
      </c>
      <c r="T3" s="281" t="s">
        <v>343</v>
      </c>
      <c r="U3" s="282" t="s">
        <v>344</v>
      </c>
      <c r="V3" s="283" t="s">
        <v>345</v>
      </c>
      <c r="W3" s="284" t="s">
        <v>346</v>
      </c>
      <c r="X3" s="285" t="s">
        <v>347</v>
      </c>
      <c r="Y3" s="286" t="s">
        <v>346</v>
      </c>
      <c r="Z3" s="285" t="s">
        <v>375</v>
      </c>
      <c r="AA3" s="286" t="s">
        <v>346</v>
      </c>
      <c r="AB3" s="285" t="s">
        <v>348</v>
      </c>
      <c r="AC3" s="286" t="s">
        <v>349</v>
      </c>
      <c r="AD3" s="286" t="s">
        <v>350</v>
      </c>
      <c r="AE3" s="282" t="s">
        <v>351</v>
      </c>
      <c r="AF3" s="281" t="s">
        <v>352</v>
      </c>
      <c r="AG3" s="281"/>
      <c r="AH3" s="281" t="s">
        <v>353</v>
      </c>
      <c r="AI3" s="281"/>
      <c r="AJ3" s="281" t="s">
        <v>354</v>
      </c>
      <c r="AK3" s="281"/>
      <c r="AL3" s="281" t="s">
        <v>376</v>
      </c>
      <c r="AM3" s="281"/>
      <c r="AN3" s="281" t="s">
        <v>355</v>
      </c>
      <c r="AO3" s="281" t="s">
        <v>356</v>
      </c>
      <c r="AP3" s="281" t="s">
        <v>357</v>
      </c>
      <c r="AQ3" s="287" t="s">
        <v>358</v>
      </c>
      <c r="AR3" s="866"/>
      <c r="AS3" s="866"/>
      <c r="AT3" s="866"/>
      <c r="AU3" s="866"/>
      <c r="AV3" s="850"/>
      <c r="AW3" s="850"/>
      <c r="AX3" s="850"/>
      <c r="AY3" s="288" t="s">
        <v>359</v>
      </c>
      <c r="AZ3" s="288" t="s">
        <v>360</v>
      </c>
      <c r="BA3" s="288" t="s">
        <v>361</v>
      </c>
      <c r="BB3" s="289" t="s">
        <v>362</v>
      </c>
      <c r="BC3" s="290" t="s">
        <v>363</v>
      </c>
      <c r="BD3" s="290"/>
      <c r="BE3" s="289" t="s">
        <v>364</v>
      </c>
      <c r="BF3" s="289" t="s">
        <v>364</v>
      </c>
      <c r="BG3" s="289" t="s">
        <v>365</v>
      </c>
      <c r="BH3" s="289" t="s">
        <v>365</v>
      </c>
      <c r="BI3" s="289" t="s">
        <v>366</v>
      </c>
      <c r="BJ3" s="289" t="s">
        <v>367</v>
      </c>
      <c r="BK3" s="289" t="s">
        <v>365</v>
      </c>
      <c r="BL3" s="289" t="s">
        <v>368</v>
      </c>
      <c r="BM3" s="289" t="s">
        <v>369</v>
      </c>
      <c r="BN3" s="289" t="s">
        <v>370</v>
      </c>
      <c r="BO3" s="289" t="s">
        <v>365</v>
      </c>
      <c r="BP3" s="289" t="s">
        <v>368</v>
      </c>
      <c r="BQ3" s="289" t="s">
        <v>369</v>
      </c>
      <c r="BR3" s="290" t="s">
        <v>371</v>
      </c>
      <c r="BS3" s="289" t="s">
        <v>365</v>
      </c>
      <c r="BT3" s="289" t="s">
        <v>368</v>
      </c>
      <c r="BU3" s="289" t="s">
        <v>369</v>
      </c>
      <c r="BV3" s="289" t="s">
        <v>366</v>
      </c>
      <c r="BW3" s="289" t="s">
        <v>367</v>
      </c>
      <c r="BX3" s="289" t="s">
        <v>365</v>
      </c>
      <c r="BY3" s="289" t="s">
        <v>368</v>
      </c>
      <c r="BZ3" s="289" t="s">
        <v>369</v>
      </c>
      <c r="CA3" s="289" t="s">
        <v>370</v>
      </c>
      <c r="CB3" s="289" t="s">
        <v>365</v>
      </c>
      <c r="CC3" s="289" t="s">
        <v>368</v>
      </c>
      <c r="CD3" s="289" t="s">
        <v>369</v>
      </c>
      <c r="CE3" s="290" t="s">
        <v>371</v>
      </c>
      <c r="CF3" s="289" t="s">
        <v>365</v>
      </c>
      <c r="CG3" s="289" t="s">
        <v>368</v>
      </c>
      <c r="CH3" s="289" t="s">
        <v>369</v>
      </c>
      <c r="CI3" s="289" t="s">
        <v>365</v>
      </c>
      <c r="CJ3" s="289" t="s">
        <v>368</v>
      </c>
      <c r="CK3" s="289" t="s">
        <v>369</v>
      </c>
      <c r="CL3" s="289" t="s">
        <v>365</v>
      </c>
      <c r="CM3" s="289" t="s">
        <v>368</v>
      </c>
      <c r="CN3" s="289" t="s">
        <v>369</v>
      </c>
      <c r="CO3" s="289" t="s">
        <v>365</v>
      </c>
      <c r="CP3" s="289" t="s">
        <v>368</v>
      </c>
      <c r="CQ3" s="289" t="s">
        <v>369</v>
      </c>
      <c r="CR3" s="289" t="s">
        <v>365</v>
      </c>
      <c r="CS3" s="289" t="s">
        <v>368</v>
      </c>
      <c r="CT3" s="289" t="s">
        <v>369</v>
      </c>
      <c r="CU3" s="289" t="s">
        <v>365</v>
      </c>
      <c r="CV3" s="289" t="s">
        <v>368</v>
      </c>
      <c r="CW3" s="289" t="s">
        <v>369</v>
      </c>
      <c r="CX3" s="289" t="s">
        <v>365</v>
      </c>
      <c r="CY3" s="289" t="s">
        <v>368</v>
      </c>
      <c r="CZ3" s="289" t="s">
        <v>369</v>
      </c>
      <c r="DA3" s="289" t="s">
        <v>365</v>
      </c>
      <c r="DB3" s="289" t="s">
        <v>368</v>
      </c>
      <c r="DC3" s="289" t="s">
        <v>369</v>
      </c>
      <c r="DD3" s="289" t="s">
        <v>365</v>
      </c>
      <c r="DE3" s="289" t="s">
        <v>368</v>
      </c>
      <c r="DF3" s="289" t="s">
        <v>369</v>
      </c>
      <c r="DG3" s="289" t="s">
        <v>365</v>
      </c>
      <c r="DH3" s="289" t="s">
        <v>368</v>
      </c>
      <c r="DI3" s="289" t="s">
        <v>369</v>
      </c>
      <c r="DJ3" s="289" t="s">
        <v>365</v>
      </c>
      <c r="DK3" s="289" t="s">
        <v>368</v>
      </c>
      <c r="DL3" s="289" t="s">
        <v>369</v>
      </c>
      <c r="DM3" s="289" t="s">
        <v>365</v>
      </c>
      <c r="DN3" s="289" t="s">
        <v>368</v>
      </c>
      <c r="DO3" s="289" t="s">
        <v>369</v>
      </c>
      <c r="DP3" s="289" t="s">
        <v>365</v>
      </c>
      <c r="DQ3" s="289" t="s">
        <v>368</v>
      </c>
      <c r="DR3" s="289" t="s">
        <v>369</v>
      </c>
      <c r="DS3" s="289" t="s">
        <v>365</v>
      </c>
      <c r="DT3" s="289" t="s">
        <v>368</v>
      </c>
      <c r="DU3" s="289" t="s">
        <v>369</v>
      </c>
      <c r="DV3" s="289" t="s">
        <v>365</v>
      </c>
      <c r="DW3" s="289" t="s">
        <v>368</v>
      </c>
      <c r="DX3" s="289" t="s">
        <v>369</v>
      </c>
      <c r="DY3" s="289" t="s">
        <v>365</v>
      </c>
      <c r="DZ3" s="289" t="s">
        <v>368</v>
      </c>
      <c r="EA3" s="289" t="s">
        <v>369</v>
      </c>
      <c r="EB3" s="289" t="s">
        <v>365</v>
      </c>
      <c r="EC3" s="289" t="s">
        <v>368</v>
      </c>
      <c r="ED3" s="289" t="s">
        <v>369</v>
      </c>
      <c r="EE3" s="291"/>
      <c r="EF3" s="292" t="s">
        <v>372</v>
      </c>
      <c r="EG3" s="293" t="s">
        <v>373</v>
      </c>
      <c r="EH3" s="293" t="s">
        <v>374</v>
      </c>
      <c r="EI3" s="292" t="s">
        <v>372</v>
      </c>
      <c r="EJ3" s="294" t="s">
        <v>373</v>
      </c>
      <c r="EK3" s="293" t="s">
        <v>374</v>
      </c>
      <c r="EL3" s="292" t="s">
        <v>372</v>
      </c>
      <c r="EM3" s="294" t="s">
        <v>373</v>
      </c>
      <c r="EN3" s="293" t="s">
        <v>374</v>
      </c>
      <c r="EO3" s="292" t="s">
        <v>372</v>
      </c>
      <c r="EP3" s="294" t="s">
        <v>373</v>
      </c>
      <c r="EQ3" s="293" t="s">
        <v>374</v>
      </c>
      <c r="ER3" s="293"/>
      <c r="ES3" s="293"/>
      <c r="ET3" s="292"/>
      <c r="EU3" s="292" t="s">
        <v>372</v>
      </c>
      <c r="EV3" s="293" t="s">
        <v>373</v>
      </c>
      <c r="EW3" s="292" t="s">
        <v>372</v>
      </c>
      <c r="EX3" s="294" t="s">
        <v>373</v>
      </c>
      <c r="EY3" s="292" t="s">
        <v>372</v>
      </c>
      <c r="EZ3" s="294" t="s">
        <v>373</v>
      </c>
      <c r="FA3" s="292" t="s">
        <v>372</v>
      </c>
      <c r="FB3" s="294" t="s">
        <v>373</v>
      </c>
      <c r="FC3" s="293"/>
      <c r="FD3" s="293"/>
      <c r="FE3" s="293"/>
    </row>
    <row r="4" spans="2:161">
      <c r="B4" t="str">
        <f>実績報告書!D23&amp;"-"&amp;実績報告書!G23</f>
        <v>-</v>
      </c>
      <c r="C4">
        <f>実績報告書!H11</f>
        <v>0</v>
      </c>
      <c r="D4" t="str">
        <f>実績報告書!H14&amp;実績報告書!K14</f>
        <v/>
      </c>
      <c r="E4">
        <f>実績報告書!J8</f>
        <v>0</v>
      </c>
      <c r="F4">
        <f>実績報告書!F25</f>
        <v>0</v>
      </c>
      <c r="G4" t="str">
        <f>実績報告書!F27&amp;" "&amp;実績報告書!J27</f>
        <v xml:space="preserve"> </v>
      </c>
      <c r="H4" t="str">
        <f>実績報告書!F29&amp;" "&amp;実績報告書!J29</f>
        <v xml:space="preserve"> </v>
      </c>
      <c r="I4" s="298">
        <f>実績報告書!F30</f>
        <v>0</v>
      </c>
      <c r="J4">
        <f>実績報告書!J30</f>
        <v>0</v>
      </c>
      <c r="K4">
        <f>実績報告書!D33</f>
        <v>0</v>
      </c>
      <c r="L4" t="str">
        <f>実績報告書!D48</f>
        <v>✓</v>
      </c>
      <c r="M4">
        <f>実績報告書!H9</f>
        <v>0</v>
      </c>
      <c r="N4" t="str">
        <f>実績報告書!D49</f>
        <v>✓</v>
      </c>
      <c r="O4">
        <f>実績報告書!D22</f>
        <v>0</v>
      </c>
      <c r="P4" t="str">
        <f>LEFT(実績報告書!F25,IFERROR(FIND("市",実績報告書!F25),IFERROR(FIND("町",実績報告書!F25),IFERROR(FIND("区",実績報告書!F25),IFERROR(FIND("村",実績報告書!F25),IFERROR(FIND("郡",実績報告書!F25),0))))))</f>
        <v/>
      </c>
      <c r="Q4" t="str">
        <f>実績報告書!D51</f>
        <v>✓</v>
      </c>
      <c r="R4" t="str">
        <f>実績報告書!E35</f>
        <v>－</v>
      </c>
      <c r="S4" t="str">
        <f>実績報告書!E36</f>
        <v>－</v>
      </c>
      <c r="T4" t="str">
        <f>実績報告書!E37</f>
        <v>－</v>
      </c>
      <c r="U4">
        <f>実績報告書!D50</f>
        <v>0</v>
      </c>
      <c r="V4">
        <f>実績報告書!D34</f>
        <v>0</v>
      </c>
      <c r="X4" t="str">
        <f>実績報告書!H48</f>
        <v>✓</v>
      </c>
      <c r="Y4" t="str">
        <f>'別紙１-１'!H19</f>
        <v/>
      </c>
      <c r="Z4" t="str">
        <f>実績報告書!H49</f>
        <v>✓</v>
      </c>
      <c r="AA4">
        <f>'別紙１-１'!J26</f>
        <v>0</v>
      </c>
      <c r="AB4">
        <f>実績報告書!H50</f>
        <v>0</v>
      </c>
      <c r="AC4">
        <f>'別紙１-１'!H30</f>
        <v>0</v>
      </c>
      <c r="AD4">
        <f>'別紙１-１'!J30</f>
        <v>0</v>
      </c>
      <c r="AE4">
        <f>実績報告書!D52</f>
        <v>0</v>
      </c>
      <c r="AF4">
        <f>実績報告書!D42</f>
        <v>0</v>
      </c>
      <c r="AG4" t="str">
        <f>実績報告書!J42&amp;"年"&amp;実績報告書!L42&amp;"月"</f>
        <v>年月</v>
      </c>
      <c r="AH4">
        <f>実績報告書!D40</f>
        <v>0</v>
      </c>
      <c r="AI4" t="str">
        <f>実績報告書!J40&amp;"年"&amp;実績報告書!L40&amp;"月"</f>
        <v>年月</v>
      </c>
      <c r="AJ4">
        <f>実績報告書!D41</f>
        <v>0</v>
      </c>
      <c r="AK4" t="str">
        <f>実績報告書!J41&amp;"年"&amp;実績報告書!L41&amp;"月"</f>
        <v>年月</v>
      </c>
      <c r="AL4">
        <f>実績報告書!F43</f>
        <v>0</v>
      </c>
      <c r="AM4" t="str">
        <f>実績報告書!J43&amp;"年"&amp;実績報告書!L43&amp;"月"</f>
        <v>年月</v>
      </c>
      <c r="AN4">
        <f>実績報告書!D38</f>
        <v>0</v>
      </c>
      <c r="AO4" s="295">
        <f>実績報告書!D39</f>
        <v>0</v>
      </c>
      <c r="AP4">
        <f>実績報告書!D54</f>
        <v>0</v>
      </c>
      <c r="AQ4" t="str">
        <f>IF(ISNUMBER(SEARCH("排出量",'別紙１-１'!K3)),"排出量",IF(ISNUMBER(SEARCH("排出原単位",'別紙１-１'!K3)),"排出原単位",""))</f>
        <v>排出量</v>
      </c>
      <c r="BB4" t="str">
        <f>'別紙１-１'!H19</f>
        <v/>
      </c>
      <c r="BD4" t="str">
        <f>IF(OR(
  '別紙２（前年度実績）'!G13 &lt;&gt; '別紙２（取組年度実績）'!G13,
  '別紙２（前年度実績）'!G15 &lt;&gt; '別紙２（取組年度実績）'!G15,
  '別紙２（前年度実績）'!G17 &lt;&gt; '別紙２（取組年度実績）'!G17
), "変更あり", "")</f>
        <v/>
      </c>
      <c r="BE4">
        <f>'別紙２（前年度実績）'!AT40</f>
        <v>0</v>
      </c>
      <c r="BF4">
        <f>'別紙２（取組年度実績）'!AT40</f>
        <v>0</v>
      </c>
      <c r="BG4">
        <f>BK4+BO4+BS4+CI4+CO4+CU4+DA4+DG4+DM4+DS4+DY4</f>
        <v>0</v>
      </c>
      <c r="BH4">
        <f>BX4+CB4+CF4+CL4+CR4+CX4+DD4+DJ4+DP4+DV4+EB4</f>
        <v>0</v>
      </c>
      <c r="BI4" s="296">
        <f>BM4+BQ4+BT4</f>
        <v>0</v>
      </c>
      <c r="BJ4" t="str">
        <f>'別紙２（前年度実績）'!G13</f>
        <v>東北電力</v>
      </c>
      <c r="BK4">
        <f>'別紙２（前年度実績）'!AN13</f>
        <v>0</v>
      </c>
      <c r="BL4">
        <f>'別紙２（前年度実績）'!AQ13</f>
        <v>0.40200000000000002</v>
      </c>
      <c r="BM4">
        <f>'別紙２（前年度実績）'!AT13</f>
        <v>0</v>
      </c>
      <c r="BN4">
        <f>'別紙２（前年度実績）'!G15</f>
        <v>0</v>
      </c>
      <c r="BO4">
        <f>'別紙２（前年度実績）'!AN15</f>
        <v>0</v>
      </c>
      <c r="BP4" s="297">
        <f>'別紙２（前年度実績）'!AQ15</f>
        <v>0</v>
      </c>
      <c r="BQ4">
        <f>'別紙２（前年度実績）'!AT15</f>
        <v>0</v>
      </c>
      <c r="BR4">
        <f>'別紙２（前年度実績）'!G17</f>
        <v>0</v>
      </c>
      <c r="BS4">
        <f>'別紙２（前年度実績）'!AN17</f>
        <v>0</v>
      </c>
      <c r="BT4" s="297">
        <f>'別紙２（前年度実績）'!AQ17</f>
        <v>0</v>
      </c>
      <c r="BU4">
        <f>'別紙２（前年度実績）'!AT17</f>
        <v>0</v>
      </c>
      <c r="BV4">
        <f>BZ4+CD4+CH4</f>
        <v>0</v>
      </c>
      <c r="BW4" t="str">
        <f>'別紙２（取組年度実績）'!G13</f>
        <v>東北電力</v>
      </c>
      <c r="BX4">
        <f>'別紙２（取組年度実績）'!AN13</f>
        <v>0</v>
      </c>
      <c r="BY4">
        <f>'別紙２（取組年度実績）'!AQ13</f>
        <v>0.42099999999999999</v>
      </c>
      <c r="BZ4">
        <f>'別紙２（取組年度実績）'!AT13</f>
        <v>0</v>
      </c>
      <c r="CA4">
        <f>'別紙２（取組年度実績）'!G15</f>
        <v>0</v>
      </c>
      <c r="CB4">
        <f>'別紙２（取組年度実績）'!AN15</f>
        <v>0</v>
      </c>
      <c r="CC4" s="297">
        <f>'別紙２（取組年度実績）'!AQ15</f>
        <v>0</v>
      </c>
      <c r="CD4">
        <f>'別紙２（取組年度実績）'!AT15</f>
        <v>0</v>
      </c>
      <c r="CE4">
        <f>'別紙２（取組年度実績）'!G17</f>
        <v>0</v>
      </c>
      <c r="CF4">
        <f>'別紙２（取組年度実績）'!AN15</f>
        <v>0</v>
      </c>
      <c r="CG4" s="297">
        <f>'別紙２（取組年度実績）'!AQ17</f>
        <v>0</v>
      </c>
      <c r="CH4">
        <f>'別紙２（取組年度実績）'!AT17</f>
        <v>0</v>
      </c>
      <c r="CI4">
        <f>'別紙２（前年度実績）'!AN19</f>
        <v>0</v>
      </c>
      <c r="CJ4" s="297">
        <f>'別紙２（前年度実績）'!AQ19</f>
        <v>2.29</v>
      </c>
      <c r="CK4">
        <f>'別紙２（前年度実績）'!AT19</f>
        <v>0</v>
      </c>
      <c r="CL4">
        <f>'別紙２（取組年度実績）'!AN19</f>
        <v>0</v>
      </c>
      <c r="CM4" s="297">
        <f>'別紙２（取組年度実績）'!AQ19</f>
        <v>2.29</v>
      </c>
      <c r="CN4">
        <f>'別紙２（取組年度実績）'!AT19</f>
        <v>0</v>
      </c>
      <c r="CO4">
        <f>'別紙２（前年度実績）'!AN21</f>
        <v>0</v>
      </c>
      <c r="CP4" s="297">
        <f>'別紙２（前年度実績）'!AQ21</f>
        <v>2.5</v>
      </c>
      <c r="CQ4">
        <f>'別紙２（前年度実績）'!AT21</f>
        <v>0</v>
      </c>
      <c r="CR4">
        <f>'別紙２（取組年度実績）'!AN21</f>
        <v>0</v>
      </c>
      <c r="CS4" s="297">
        <f>'別紙２（取組年度実績）'!AQ21</f>
        <v>2.5</v>
      </c>
      <c r="CT4">
        <f>'別紙２（取組年度実績）'!AT21</f>
        <v>0</v>
      </c>
      <c r="CU4">
        <f>'別紙２（前年度実績）'!AN23</f>
        <v>0</v>
      </c>
      <c r="CV4" s="297">
        <f>'別紙２（前年度実績）'!AQ23</f>
        <v>2.62</v>
      </c>
      <c r="CW4">
        <f>'別紙２（前年度実績）'!AT23</f>
        <v>0</v>
      </c>
      <c r="CX4">
        <f>'別紙２（取組年度実績）'!AN23</f>
        <v>0</v>
      </c>
      <c r="CY4" s="297">
        <f>'別紙２（取組年度実績）'!AQ23</f>
        <v>2.62</v>
      </c>
      <c r="CZ4">
        <f>'別紙２（取組年度実績）'!AT23</f>
        <v>0</v>
      </c>
      <c r="DA4">
        <f>'別紙２（前年度実績）'!AN25</f>
        <v>0</v>
      </c>
      <c r="DB4" s="297">
        <f>'別紙２（前年度実績）'!AQ25</f>
        <v>2.75</v>
      </c>
      <c r="DC4">
        <f>'別紙２（前年度実績）'!AT25</f>
        <v>0</v>
      </c>
      <c r="DD4">
        <f>'別紙２（取組年度実績）'!AN25</f>
        <v>0</v>
      </c>
      <c r="DE4" s="297">
        <f>'別紙２（取組年度実績）'!AQ25</f>
        <v>2.75</v>
      </c>
      <c r="DF4">
        <f>'別紙２（取組年度実績）'!AT25</f>
        <v>0</v>
      </c>
      <c r="DG4">
        <f>'別紙２（前年度実績）'!AN27</f>
        <v>0</v>
      </c>
      <c r="DH4" s="297">
        <f>'別紙２（前年度実績）'!AQ27</f>
        <v>3.1</v>
      </c>
      <c r="DI4">
        <f>'別紙２（前年度実績）'!AT27</f>
        <v>0</v>
      </c>
      <c r="DJ4">
        <f>'別紙２（取組年度実績）'!AN27</f>
        <v>0</v>
      </c>
      <c r="DK4" s="297">
        <f>'別紙２（取組年度実績）'!AQ27</f>
        <v>3.1</v>
      </c>
      <c r="DL4">
        <f>'別紙２（取組年度実績）'!AT27</f>
        <v>0</v>
      </c>
      <c r="DM4">
        <f>'別紙２（前年度実績）'!AN29+'別紙２（前年度実績）'!AN31</f>
        <v>0</v>
      </c>
      <c r="DN4" s="297">
        <f>'別紙２（前年度実績）'!AQ29</f>
        <v>2.99</v>
      </c>
      <c r="DO4" s="297">
        <f>'別紙２（前年度実績）'!AT29+'別紙２（前年度実績）'!AT31</f>
        <v>0</v>
      </c>
      <c r="DP4">
        <f>'別紙２（取組年度実績）'!AN29+'別紙２（取組年度実績）'!AN31</f>
        <v>0</v>
      </c>
      <c r="DQ4" s="297">
        <f>'別紙２（取組年度実績）'!AQ31</f>
        <v>2.99</v>
      </c>
      <c r="DR4">
        <f>'別紙２（取組年度実績）'!AT29+'別紙２（取組年度実績）'!AT31</f>
        <v>0</v>
      </c>
      <c r="DS4">
        <f>'別紙２（前年度実績）'!AN33</f>
        <v>0</v>
      </c>
      <c r="DT4" s="297">
        <f>'別紙２（前年度実績）'!AQ33</f>
        <v>0</v>
      </c>
      <c r="DU4">
        <f>'別紙２（前年度実績）'!AT33</f>
        <v>0</v>
      </c>
      <c r="DV4">
        <f>'別紙２（取組年度実績）'!AN33</f>
        <v>0</v>
      </c>
      <c r="DW4" s="297">
        <f>'別紙２（取組年度実績）'!AQ33</f>
        <v>0</v>
      </c>
      <c r="DX4">
        <f>'別紙２（取組年度実績）'!AT33</f>
        <v>0</v>
      </c>
      <c r="DY4">
        <f>'別紙２（前年度実績）'!AT35</f>
        <v>0</v>
      </c>
      <c r="DZ4" s="297">
        <f>'別紙２（前年度実績）'!AW35</f>
        <v>0</v>
      </c>
      <c r="EA4">
        <f>'別紙２（前年度実績）'!AZ35</f>
        <v>0</v>
      </c>
      <c r="EB4">
        <f>'別紙２（取組年度実績）'!AT35</f>
        <v>0</v>
      </c>
      <c r="EC4" s="297">
        <f>'別紙２（取組年度実績）'!AW35</f>
        <v>0</v>
      </c>
      <c r="ED4">
        <f>'別紙２（取組年度実績）'!AZ35</f>
        <v>0</v>
      </c>
      <c r="EE4">
        <f>'別紙１-１'!F8</f>
        <v>0</v>
      </c>
      <c r="EF4">
        <f>'別紙１-１'!F11</f>
        <v>0</v>
      </c>
      <c r="EG4">
        <f>'別紙１-１'!G11</f>
        <v>0</v>
      </c>
      <c r="EH4">
        <f>'別紙１-１'!J11</f>
        <v>0</v>
      </c>
      <c r="EI4">
        <f>'別紙１-１'!F12</f>
        <v>0</v>
      </c>
      <c r="EJ4">
        <f>'別紙１-１'!G12</f>
        <v>0</v>
      </c>
      <c r="EK4">
        <f>'別紙１-１'!J12</f>
        <v>0</v>
      </c>
      <c r="EL4">
        <f>'別紙１-１'!F13</f>
        <v>0</v>
      </c>
      <c r="EM4">
        <f>'別紙１-１'!G13</f>
        <v>0</v>
      </c>
      <c r="EN4">
        <f>'別紙１-１'!J13</f>
        <v>0</v>
      </c>
      <c r="EO4">
        <f>'別紙１-１'!F13</f>
        <v>0</v>
      </c>
      <c r="EP4">
        <f>'別紙１-１'!G14</f>
        <v>0</v>
      </c>
      <c r="EQ4">
        <f>'別紙１-１'!J14</f>
        <v>0</v>
      </c>
      <c r="ER4">
        <f>'別紙１-１'!F20</f>
        <v>0</v>
      </c>
      <c r="ES4">
        <f>'別紙１-１'!F21</f>
        <v>0</v>
      </c>
      <c r="ET4">
        <f>'別紙１-１'!F24</f>
        <v>0</v>
      </c>
      <c r="EU4">
        <f>'別紙１-１'!F33</f>
        <v>0</v>
      </c>
      <c r="EV4">
        <f>'別紙１-１'!G33</f>
        <v>0</v>
      </c>
      <c r="EW4">
        <f>'別紙１-１'!F34</f>
        <v>0</v>
      </c>
      <c r="EX4">
        <f>'別紙１-１'!G34</f>
        <v>0</v>
      </c>
      <c r="EY4">
        <f>'別紙１-１'!F35</f>
        <v>0</v>
      </c>
      <c r="EZ4">
        <f>'別紙１-１'!G35</f>
        <v>0</v>
      </c>
      <c r="FA4">
        <f>'別紙１-１'!F36</f>
        <v>0</v>
      </c>
      <c r="FB4">
        <f>'別紙１-１'!G36</f>
        <v>0</v>
      </c>
    </row>
  </sheetData>
  <mergeCells count="12">
    <mergeCell ref="AW2:AW3"/>
    <mergeCell ref="AX2:AX3"/>
    <mergeCell ref="W1:AD1"/>
    <mergeCell ref="AE1:AM2"/>
    <mergeCell ref="AR1:AU1"/>
    <mergeCell ref="AV1:BA1"/>
    <mergeCell ref="AC2:AD2"/>
    <mergeCell ref="AR2:AR3"/>
    <mergeCell ref="AS2:AS3"/>
    <mergeCell ref="AT2:AT3"/>
    <mergeCell ref="AU2:AU3"/>
    <mergeCell ref="AV2:AV3"/>
  </mergeCells>
  <phoneticPr fontId="5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実績報告書</vt:lpstr>
      <vt:lpstr>別紙１-１</vt:lpstr>
      <vt:lpstr>別紙２（前年度実績）</vt:lpstr>
      <vt:lpstr>別紙２（取組年度実績）</vt:lpstr>
      <vt:lpstr>➡以降のシートは記載不要です</vt:lpstr>
      <vt:lpstr>記載不要</vt:lpstr>
      <vt:lpstr>記載不要【別表】業種一覧表</vt:lpstr>
      <vt:lpstr>【記載不要】集計用</vt:lpstr>
      <vt:lpstr>実績報告書!Print_Area</vt:lpstr>
      <vt:lpstr>'別紙１-１'!Print_Area</vt:lpstr>
      <vt:lpstr>'別紙２（取組年度実績）'!Print_Area</vt:lpstr>
      <vt:lpstr>'別紙２（前年度実績）'!Print_Area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2025-03-27T05:29:34Z</cp:lastPrinted>
  <dcterms:created xsi:type="dcterms:W3CDTF">2023-07-12T02:36:03Z</dcterms:created>
  <dcterms:modified xsi:type="dcterms:W3CDTF">2026-03-03T06:34:48Z</dcterms:modified>
</cp:coreProperties>
</file>