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gasu16\Desktop\"/>
    </mc:Choice>
  </mc:AlternateContent>
  <xr:revisionPtr revIDLastSave="0" documentId="13_ncr:1_{408F6083-2A2F-49ED-ADC0-0D6ED2B377DE}" xr6:coauthVersionLast="47" xr6:coauthVersionMax="47" xr10:uidLastSave="{00000000-0000-0000-0000-000000000000}"/>
  <workbookProtection workbookAlgorithmName="SHA-512" workbookHashValue="S6WICD815tjnSGupKqMDTevRHwveLrlpy7xFarxZhIFm0yqLPmmgA835bPV9naY/Smxp8vzJEJDFrb0X6iUNQQ==" workbookSaltValue="uhT2ObbUdu6zJhTFjSzF8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H85" i="4"/>
  <c r="F85" i="4"/>
  <c r="E85" i="4"/>
  <c r="BB10" i="4"/>
  <c r="AT10" i="4"/>
  <c r="I10" i="4"/>
  <c r="B10" i="4"/>
  <c r="BB8" i="4"/>
  <c r="AT8" i="4"/>
  <c r="AL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<sst xmlns="http://schemas.openxmlformats.org/spreadsheetml/2006/main" count="228" uniqueCount="113">
  <si>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</si>
  <si>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</si>
  <si>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</si>
  <si>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</si>
  <si>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</si>
  <si>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</si>
  <si>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</si>
  <si>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</si>
  <si>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</si>
  <si>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</si>
  <si>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</si>
  <si>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</si>
  <si>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</si>
  <si>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</si>
  <si>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</si>
  <si>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</si>
  <si>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</si>
  <si>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</si>
  <si>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</si>
  <si>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</si>
  <si>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</si>
  <si>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</si>
  <si>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</si>
  <si>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</si>
  <si>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</si>
  <si>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</si>
  <si>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</si>
  <si>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</si>
  <si>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</si>
  <si>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</si>
  <si>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</si>
  <si>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</si>
  <si>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</si>
  <si>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</si>
  <si>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</si>
  <si>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</si>
  <si>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</si>
  <si>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</si>
  <si>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</si>
  <si>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</si>
  <si>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</si>
  <si>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</si>
  <si>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</si>
  <si>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</si>
  <si>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</si>
  <si>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</si>
  <si>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</si>
  <si>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</si>
  <si>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</si>
  <si>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</si>
  <si>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</si>
  <si>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</si>
  <si>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</si>
  <si>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</si>
  <si>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</si>
  <si>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</si>
  <si>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</si>
  <si>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</si>
  <si>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</si>
  <si>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</si>
  <si>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</si>
  <si>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</si>
  <si>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</si>
  <si>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</si>
  <si>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</si>
  <si>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</si>
  <si>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</si>
  <si>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</si>
  <si>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</si>
  <si>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</si>
  <si>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</si>
  <si>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</si>
  <si>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</si>
  <si>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</si>
  <si>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</si>
  <si>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</si>
  <si>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</si>
  <si>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</si>
  <si>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</si>
  <si>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</si>
  <si>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</si>
  <si>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</si>
  <si>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</si>
  <si>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</si>
  <si>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</si>
  <si>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</si>
  <si>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</si>
  <si>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</si>
  <si>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</si>
  <si>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</si>
  <si>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</si>
  <si>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</si>
  <si>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</si>
  <si>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小千谷市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</si>
  <si>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</si>
  <si>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</si>
  <si>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</si>
  <si>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</si>
  <si>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</si>
  <si>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</si>
  <si>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</si>
  <si>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</si>
  <si>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</si>
  <si>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</si>
  <si>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</si>
  <si>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</si>
  <si>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</si>
  <si>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</si>
  <si>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</si>
  <si>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</si>
  <si>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給水人口の減少と節水機器の普及により料金収入は減少し続けている。一方で、老朽化施設及び管路の増大や耐震化の推進等から、事業費は逆に増加していく厳しい時代を迎えている。
　当市は約39億円をかけて建設した新浄水場の減価償却開始に伴い、R元年度以降給水原価が類似団体平均値を上回っている。また、新浄水場建設時に借入れた約30億円の企業債の返還がR3年度以降順次始まり、このままでは資金不足に陥ることが見込まれたため、R2年度に36年ぶりとなる料金改定を実施した。
　今後は、アセットマネジメント計画に基づいた老朽化管路等の更新や基幹管路等の耐震化を進めていく予定であり事業費の増加が見込まれることから、施設の統廃合や一定期間ごとの料金改定の検討が必要となっている。
　</t>
    <phoneticPr fontId="4"/>
  </si>
  <si>
    <r>
      <rPr>
        <sz val="11"/>
        <color theme="1"/>
        <rFont val="ＭＳ ゴシック"/>
        <family val="3"/>
        <charset val="128"/>
      </rPr>
      <t>①R元年度以降、赤字決算が多い不安定な収支状況が続いているが、R6年度は僅かな黒字となり、経常収支比率も100％を上回った。</t>
    </r>
    <r>
      <rPr>
        <sz val="11"/>
        <color rgb="FFFF0000"/>
        <rFont val="ＭＳ ゴシック"/>
        <family val="3"/>
        <charset val="128"/>
      </rPr>
      <t xml:space="preserve">
</t>
    </r>
    <r>
      <rPr>
        <sz val="11"/>
        <color theme="1"/>
        <rFont val="ＭＳ ゴシック"/>
        <family val="3"/>
        <charset val="128"/>
      </rPr>
      <t>②R元年度から生じていた累積欠損金は、積立金の取崩によりR4年度に解消した。</t>
    </r>
    <r>
      <rPr>
        <sz val="11"/>
        <color rgb="FFFF0000"/>
        <rFont val="ＭＳ ゴシック"/>
        <family val="3"/>
        <charset val="128"/>
      </rPr>
      <t xml:space="preserve">
</t>
    </r>
    <r>
      <rPr>
        <sz val="11"/>
        <color theme="1"/>
        <rFont val="ＭＳ ゴシック"/>
        <family val="3"/>
        <charset val="128"/>
      </rPr>
      <t>③流動比率は、類似団体平均値を大きく下回っている。</t>
    </r>
    <r>
      <rPr>
        <sz val="11"/>
        <color rgb="FFFF0000"/>
        <rFont val="ＭＳ ゴシック"/>
        <family val="3"/>
        <charset val="128"/>
      </rPr>
      <t xml:space="preserve">
</t>
    </r>
    <r>
      <rPr>
        <sz val="11"/>
        <color theme="1"/>
        <rFont val="ＭＳ ゴシック"/>
        <family val="3"/>
        <charset val="128"/>
      </rPr>
      <t>④企業債残高対給水収益比率は、類似団体平均値を大きく上回っている。</t>
    </r>
    <r>
      <rPr>
        <sz val="11"/>
        <color rgb="FFFF0000"/>
        <rFont val="ＭＳ ゴシック"/>
        <family val="3"/>
        <charset val="128"/>
      </rPr>
      <t xml:space="preserve">
</t>
    </r>
    <r>
      <rPr>
        <sz val="11"/>
        <color theme="1"/>
        <rFont val="ＭＳ ゴシック"/>
        <family val="3"/>
        <charset val="128"/>
      </rPr>
      <t>⑤料金回収率は、2年続けて上昇したが、なお類似団体平均値を下回っている。</t>
    </r>
    <r>
      <rPr>
        <sz val="11"/>
        <color rgb="FFFF0000"/>
        <rFont val="ＭＳ ゴシック"/>
        <family val="3"/>
        <charset val="128"/>
      </rPr>
      <t xml:space="preserve">
</t>
    </r>
    <r>
      <rPr>
        <sz val="11"/>
        <color theme="1"/>
        <rFont val="ＭＳ ゴシック"/>
        <family val="3"/>
        <charset val="128"/>
      </rPr>
      <t>⑥給水原価は、前年度より僅かに低下したが、類似団体平均値を上回っている。</t>
    </r>
    <r>
      <rPr>
        <sz val="11"/>
        <color rgb="FFFF0000"/>
        <rFont val="ＭＳ ゴシック"/>
        <family val="3"/>
        <charset val="128"/>
      </rPr>
      <t xml:space="preserve">
</t>
    </r>
    <r>
      <rPr>
        <sz val="11"/>
        <color theme="1"/>
        <rFont val="ＭＳ ゴシック"/>
        <family val="3"/>
        <charset val="128"/>
      </rPr>
      <t>⑦施設利用率は、類似団体平均値よりなお高いものの、水需要の減少により低下し続けている。</t>
    </r>
    <r>
      <rPr>
        <sz val="11"/>
        <color rgb="FFFF0000"/>
        <rFont val="ＭＳ ゴシック"/>
        <family val="3"/>
        <charset val="128"/>
      </rPr>
      <t xml:space="preserve">
</t>
    </r>
    <r>
      <rPr>
        <sz val="11"/>
        <color theme="1"/>
        <rFont val="ＭＳ ゴシック"/>
        <family val="3"/>
        <charset val="128"/>
      </rPr>
      <t>⑧有収率は、類似団体平均値をなお大きく上回っているものの、2年連続低下した。</t>
    </r>
    <rPh sb="2" eb="5">
      <t>ガンネンド</t>
    </rPh>
    <rPh sb="5" eb="7">
      <t>イコウ</t>
    </rPh>
    <rPh sb="8" eb="10">
      <t>アカジ</t>
    </rPh>
    <rPh sb="10" eb="12">
      <t>ケッサン</t>
    </rPh>
    <rPh sb="13" eb="14">
      <t>オオ</t>
    </rPh>
    <rPh sb="15" eb="18">
      <t>フアンテイ</t>
    </rPh>
    <rPh sb="19" eb="23">
      <t>シュウシジョウキョウ</t>
    </rPh>
    <rPh sb="24" eb="25">
      <t>ツヅ</t>
    </rPh>
    <rPh sb="33" eb="35">
      <t>ネンド</t>
    </rPh>
    <rPh sb="36" eb="37">
      <t>ワズ</t>
    </rPh>
    <rPh sb="39" eb="41">
      <t>クロジ</t>
    </rPh>
    <rPh sb="57" eb="58">
      <t>ウエ</t>
    </rPh>
    <rPh sb="154" eb="155">
      <t>ウエ</t>
    </rPh>
    <rPh sb="163" eb="165">
      <t>リョウキン</t>
    </rPh>
    <rPh sb="165" eb="168">
      <t>カイシュウリツ</t>
    </rPh>
    <rPh sb="171" eb="172">
      <t>ネン</t>
    </rPh>
    <rPh sb="172" eb="173">
      <t>ツヅ</t>
    </rPh>
    <rPh sb="175" eb="177">
      <t>ジョウショウ</t>
    </rPh>
    <rPh sb="206" eb="209">
      <t>ゼンネンド</t>
    </rPh>
    <rPh sb="211" eb="212">
      <t>ワズ</t>
    </rPh>
    <rPh sb="214" eb="216">
      <t>テイカ</t>
    </rPh>
    <rPh sb="246" eb="248">
      <t>ウワマワ</t>
    </rPh>
    <rPh sb="310" eb="311">
      <t>ネン</t>
    </rPh>
    <rPh sb="311" eb="313">
      <t>レンゾク</t>
    </rPh>
    <rPh sb="313" eb="315">
      <t>テイカネンドイコウ</t>
    </rPh>
    <phoneticPr fontId="4"/>
  </si>
  <si>
    <t>①有形固定資産減価償却率は、R1年度から始まった新浄水場の減価償却費が非常に高額なため、毎年度上昇し続けている。
②管路経年化率は、老朽管の増加に伴い近年悪化しており、類似団体平均値に迫っている。
③管路更新率は、新浄水場建設関連事業が落ち着き管路更新を進めたR4年度は大幅に上昇し類似団体平均値を上回ったが、R5年度以降低下し類似団体平均値を下回っていることから、管路更新のペースを上げていく必要がある。</t>
    <rPh sb="159" eb="161">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</si>
</sst>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0.01</c:v>
                </c:pt>
                <c:pt idx="1">
                  <c:v>0.21</c:v>
                </c:pt>
                <c:pt idx="2">
                  <c:v>0.53</c:v>
                </c:pt>
                <c:pt idx="3">
                  <c:v>0.35</c:v>
                </c:pt>
                <c:pt idx="4">
                  <c:v>0.32</c:v>
                </c:pt>
              </c:numCache>
            </c:numRef>
          </c:val>
          <c:extLst>
            <c:ext xmlns:c16="http://schemas.microsoft.com/office/drawing/2014/chart" uri="{C3380CC4-5D6E-409C-BE32-E72D297353CC}">
              <c16:uniqueId val="{00000000-E648-4AEA-BCC3-590CA06FB1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E648-4AEA-BCC3-590CA06FB1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67.16</c:v>
                </c:pt>
                <c:pt idx="1">
                  <c:v>65.69</c:v>
                </c:pt>
                <c:pt idx="2">
                  <c:v>64.66</c:v>
                </c:pt>
                <c:pt idx="3">
                  <c:v>63.62</c:v>
                </c:pt>
                <c:pt idx="4">
                  <c:v>63.47</c:v>
                </c:pt>
              </c:numCache>
            </c:numRef>
          </c:val>
          <c:extLst>
            <c:ext xmlns:c16="http://schemas.microsoft.com/office/drawing/2014/chart" uri="{C3380CC4-5D6E-409C-BE32-E72D297353CC}">
              <c16:uniqueId val="{00000000-1F7B-43EF-A6F3-064EA94B20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1F7B-43EF-A6F3-064EA94B20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88.85</c:v>
                </c:pt>
                <c:pt idx="1">
                  <c:v>89.65</c:v>
                </c:pt>
                <c:pt idx="2">
                  <c:v>90.11</c:v>
                </c:pt>
                <c:pt idx="3">
                  <c:v>89.37</c:v>
                </c:pt>
                <c:pt idx="4">
                  <c:v>88.12</c:v>
                </c:pt>
              </c:numCache>
            </c:numRef>
          </c:val>
          <c:extLst>
            <c:ext xmlns:c16="http://schemas.microsoft.com/office/drawing/2014/chart" uri="{C3380CC4-5D6E-409C-BE32-E72D297353CC}">
              <c16:uniqueId val="{00000000-E179-4484-9E16-411C5ECB99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E179-4484-9E16-411C5ECB99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89.67</c:v>
                </c:pt>
                <c:pt idx="1">
                  <c:v>98.99</c:v>
                </c:pt>
                <c:pt idx="2">
                  <c:v>103.52</c:v>
                </c:pt>
                <c:pt idx="3">
                  <c:v>98.42</c:v>
                </c:pt>
                <c:pt idx="4">
                  <c:v>100.62</c:v>
                </c:pt>
              </c:numCache>
            </c:numRef>
          </c:val>
          <c:extLst>
            <c:ext xmlns:c16="http://schemas.microsoft.com/office/drawing/2014/chart" uri="{C3380CC4-5D6E-409C-BE32-E72D297353CC}">
              <c16:uniqueId val="{00000000-7887-41CA-B6AD-1FC2BE34BF9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7887-41CA-B6AD-1FC2BE34BF9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49.44</c:v>
                </c:pt>
                <c:pt idx="1">
                  <c:v>50.76</c:v>
                </c:pt>
                <c:pt idx="2">
                  <c:v>52.51</c:v>
                </c:pt>
                <c:pt idx="3">
                  <c:v>54.15</c:v>
                </c:pt>
                <c:pt idx="4">
                  <c:v>56.05</c:v>
                </c:pt>
              </c:numCache>
            </c:numRef>
          </c:val>
          <c:extLst>
            <c:ext xmlns:c16="http://schemas.microsoft.com/office/drawing/2014/chart" uri="{C3380CC4-5D6E-409C-BE32-E72D297353CC}">
              <c16:uniqueId val="{00000000-155B-4B83-BCC3-C128B614310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155B-4B83-BCC3-C128B614310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11.86</c:v>
                </c:pt>
                <c:pt idx="1">
                  <c:v>14.95</c:v>
                </c:pt>
                <c:pt idx="2">
                  <c:v>18.96</c:v>
                </c:pt>
                <c:pt idx="3">
                  <c:v>20.420000000000002</c:v>
                </c:pt>
                <c:pt idx="4">
                  <c:v>22.77</c:v>
                </c:pt>
              </c:numCache>
            </c:numRef>
          </c:val>
          <c:extLst>
            <c:ext xmlns:c16="http://schemas.microsoft.com/office/drawing/2014/chart" uri="{C3380CC4-5D6E-409C-BE32-E72D297353CC}">
              <c16:uniqueId val="{00000000-4486-44DC-8FEF-257182F835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4486-44DC-8FEF-257182F835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12.54</c:v>
                </c:pt>
                <c:pt idx="1">
                  <c:v>1.25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203-4ABB-9BFF-3CE4FDBC15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8203-4ABB-9BFF-3CE4FDBC15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260.06</c:v>
                </c:pt>
                <c:pt idx="1">
                  <c:v>266.87</c:v>
                </c:pt>
                <c:pt idx="2">
                  <c:v>219.72</c:v>
                </c:pt>
                <c:pt idx="3">
                  <c:v>221.61</c:v>
                </c:pt>
                <c:pt idx="4">
                  <c:v>212.19</c:v>
                </c:pt>
              </c:numCache>
            </c:numRef>
          </c:val>
          <c:extLst>
            <c:ext xmlns:c16="http://schemas.microsoft.com/office/drawing/2014/chart" uri="{C3380CC4-5D6E-409C-BE32-E72D297353CC}">
              <c16:uniqueId val="{00000000-18D9-4CDA-8968-8B854AC0BC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18D9-4CDA-8968-8B854AC0BC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691.24</c:v>
                </c:pt>
                <c:pt idx="1">
                  <c:v>627.08000000000004</c:v>
                </c:pt>
                <c:pt idx="2">
                  <c:v>682.05</c:v>
                </c:pt>
                <c:pt idx="3">
                  <c:v>604.91</c:v>
                </c:pt>
                <c:pt idx="4">
                  <c:v>580.04</c:v>
                </c:pt>
              </c:numCache>
            </c:numRef>
          </c:val>
          <c:extLst>
            <c:ext xmlns:c16="http://schemas.microsoft.com/office/drawing/2014/chart" uri="{C3380CC4-5D6E-409C-BE32-E72D297353CC}">
              <c16:uniqueId val="{00000000-4C7B-4A2A-9A13-DA53796C9A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C7B-4A2A-9A13-DA53796C9A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74.05</c:v>
                </c:pt>
                <c:pt idx="1">
                  <c:v>92.88</c:v>
                </c:pt>
                <c:pt idx="2">
                  <c:v>86.89</c:v>
                </c:pt>
                <c:pt idx="3">
                  <c:v>91.57</c:v>
                </c:pt>
                <c:pt idx="4">
                  <c:v>92.66</c:v>
                </c:pt>
              </c:numCache>
            </c:numRef>
          </c:val>
          <c:extLst>
            <c:ext xmlns:c16="http://schemas.microsoft.com/office/drawing/2014/chart" uri="{C3380CC4-5D6E-409C-BE32-E72D297353CC}">
              <c16:uniqueId val="{00000000-C91E-4BFB-886A-0EB2B7164BD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91E-4BFB-886A-0EB2B7164BD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227.09</c:v>
                </c:pt>
                <c:pt idx="1">
                  <c:v>207.56</c:v>
                </c:pt>
                <c:pt idx="2">
                  <c:v>201.46</c:v>
                </c:pt>
                <c:pt idx="3">
                  <c:v>212.27</c:v>
                </c:pt>
                <c:pt idx="4">
                  <c:v>210.96</c:v>
                </c:pt>
              </c:numCache>
            </c:numRef>
          </c:val>
          <c:extLst>
            <c:ext xmlns:c16="http://schemas.microsoft.com/office/drawing/2014/chart" uri="{C3380CC4-5D6E-409C-BE32-E72D297353CC}">
              <c16:uniqueId val="{00000000-0147-4551-A138-E7878B9F68A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0147-4551-A138-E7878B9F68A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B59" sqref="BB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小千谷市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32602</v>
      </c>
      <c r="AM8" s="44"/>
      <c r="AN8" s="44"/>
      <c r="AO8" s="44"/>
      <c r="AP8" s="44"/>
      <c r="AQ8" s="44"/>
      <c r="AR8" s="44"/>
      <c r="AS8" s="44"/>
      <c r="AT8" s="45">
        <f>データ!$S$6</f>
        <v>155.19</v>
      </c>
      <c r="AU8" s="46"/>
      <c r="AV8" s="46"/>
      <c r="AW8" s="46"/>
      <c r="AX8" s="46"/>
      <c r="AY8" s="46"/>
      <c r="AZ8" s="46"/>
      <c r="BA8" s="46"/>
      <c r="BB8" s="47">
        <f>データ!$T$6</f>
        <v>210.08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54.72</v>
      </c>
      <c r="J10" s="46"/>
      <c r="K10" s="46"/>
      <c r="L10" s="46"/>
      <c r="M10" s="46"/>
      <c r="N10" s="46"/>
      <c r="O10" s="80"/>
      <c r="P10" s="47">
        <f>データ!$P$6</f>
        <v>99.62</v>
      </c>
      <c r="Q10" s="47"/>
      <c r="R10" s="47"/>
      <c r="S10" s="47"/>
      <c r="T10" s="47"/>
      <c r="U10" s="47"/>
      <c r="V10" s="47"/>
      <c r="W10" s="44">
        <f>データ!$Q$6</f>
        <v>3872</v>
      </c>
      <c r="X10" s="44"/>
      <c r="Y10" s="44"/>
      <c r="Z10" s="44"/>
      <c r="AA10" s="44"/>
      <c r="AB10" s="44"/>
      <c r="AC10" s="44"/>
      <c r="AD10" s="2"/>
      <c r="AE10" s="2"/>
      <c r="AF10" s="2"/>
      <c r="AG10" s="2"/>
      <c r="AH10" s="2"/>
      <c r="AI10" s="2"/>
      <c r="AJ10" s="2"/>
      <c r="AK10" s="2"/>
      <c r="AL10" s="44">
        <f>データ!$U$6</f>
        <v>32235</v>
      </c>
      <c r="AM10" s="44"/>
      <c r="AN10" s="44"/>
      <c r="AO10" s="44"/>
      <c r="AP10" s="44"/>
      <c r="AQ10" s="44"/>
      <c r="AR10" s="44"/>
      <c r="AS10" s="44"/>
      <c r="AT10" s="45">
        <f>データ!$V$6</f>
        <v>63.86</v>
      </c>
      <c r="AU10" s="46"/>
      <c r="AV10" s="46"/>
      <c r="AW10" s="46"/>
      <c r="AX10" s="46"/>
      <c r="AY10" s="46"/>
      <c r="AZ10" s="46"/>
      <c r="BA10" s="46"/>
      <c r="BB10" s="47">
        <f>データ!$W$6</f>
        <v>504.78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IbX5anaep2NHwCuSpzp3r8thq8B8zCDG0NUtCdtYIRw4MePlX8CyjEwYzBZKvWO3GQpg10adSp8FYEqIupkwQ==" saltValue="rq1wpQKtX9ehixLBkVIIO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152081</v>
      </c>
      <c r="D6" s="20">
        <f t="shared" si="3"/>
        <v>46</v>
      </c>
      <c r="E6" s="20">
        <f t="shared" si="3"/>
        <v>1</v>
      </c>
      <c r="F6" s="20">
        <f t="shared" si="3"/>
        <v>0</v>
      </c>
      <c r="G6" s="20">
        <f t="shared" si="3"/>
        <v>1</v>
      </c>
      <c r="H6" s="20" t="str">
        <f t="shared" si="3"/>
        <v>新潟県　小千谷市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54.72</v>
      </c>
      <c r="P6" s="21">
        <f t="shared" si="3"/>
        <v>99.62</v>
      </c>
      <c r="Q6" s="21">
        <f t="shared" si="3"/>
        <v>3872</v>
      </c>
      <c r="R6" s="21">
        <f t="shared" si="3"/>
        <v>32602</v>
      </c>
      <c r="S6" s="21">
        <f t="shared" si="3"/>
        <v>155.19</v>
      </c>
      <c r="T6" s="21">
        <f t="shared" si="3"/>
        <v>210.08</v>
      </c>
      <c r="U6" s="21">
        <f t="shared" si="3"/>
        <v>32235</v>
      </c>
      <c r="V6" s="21">
        <f t="shared" si="3"/>
        <v>63.86</v>
      </c>
      <c r="W6" s="21">
        <f t="shared" si="3"/>
        <v>504.78</v>
      </c>
      <c r="X6" s="22">
        <f>IF(X7="",NA(),X7)</f>
        <v>89.67</v>
      </c>
      <c r="Y6" s="22">
        <f t="shared" ref="Y6:AG6" si="4">IF(Y7="",NA(),Y7)</f>
        <v>98.99</v>
      </c>
      <c r="Z6" s="22">
        <f t="shared" si="4"/>
        <v>103.52</v>
      </c>
      <c r="AA6" s="22">
        <f t="shared" si="4"/>
        <v>98.42</v>
      </c>
      <c r="AB6" s="22">
        <f t="shared" si="4"/>
        <v>100.62</v>
      </c>
      <c r="AC6" s="22">
        <f t="shared" si="4"/>
        <v>108.83</v>
      </c>
      <c r="AD6" s="22">
        <f t="shared" si="4"/>
        <v>109.23</v>
      </c>
      <c r="AE6" s="22">
        <f t="shared" si="4"/>
        <v>108.04</v>
      </c>
      <c r="AF6" s="22">
        <f t="shared" si="4"/>
        <v>107.49</v>
      </c>
      <c r="AG6" s="22">
        <f t="shared" si="4"/>
        <v>107.15</v>
      </c>
      <c r="AH6" s="21" t="str">
        <f>IF(AH7="","",IF(AH7="-","【-】","【"&amp;SUBSTITUTE(TEXT(AH7,"#,##0.00"),"-","△")&amp;"】"))</f>
        <v>【107.26】</v>
      </c>
      <c r="AI6" s="22">
        <f>IF(AI7="",NA(),AI7)</f>
        <v>12.54</v>
      </c>
      <c r="AJ6" s="22">
        <f t="shared" ref="AJ6:AR6" si="5">IF(AJ7="",NA(),AJ7)</f>
        <v>1.25</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260.06</v>
      </c>
      <c r="AU6" s="22">
        <f t="shared" ref="AU6:BC6" si="6">IF(AU7="",NA(),AU7)</f>
        <v>266.87</v>
      </c>
      <c r="AV6" s="22">
        <f t="shared" si="6"/>
        <v>219.72</v>
      </c>
      <c r="AW6" s="22">
        <f t="shared" si="6"/>
        <v>221.61</v>
      </c>
      <c r="AX6" s="22">
        <f t="shared" si="6"/>
        <v>212.19</v>
      </c>
      <c r="AY6" s="22">
        <f t="shared" si="6"/>
        <v>327.77</v>
      </c>
      <c r="AZ6" s="22">
        <f t="shared" si="6"/>
        <v>338.02</v>
      </c>
      <c r="BA6" s="22">
        <f t="shared" si="6"/>
        <v>345.94</v>
      </c>
      <c r="BB6" s="22">
        <f t="shared" si="6"/>
        <v>329.7</v>
      </c>
      <c r="BC6" s="22">
        <f t="shared" si="6"/>
        <v>319.99</v>
      </c>
      <c r="BD6" s="21" t="str">
        <f>IF(BD7="","",IF(BD7="-","【-】","【"&amp;SUBSTITUTE(TEXT(BD7,"#,##0.00"),"-","△")&amp;"】"))</f>
        <v>【239.69】</v>
      </c>
      <c r="BE6" s="22">
        <f>IF(BE7="",NA(),BE7)</f>
        <v>691.24</v>
      </c>
      <c r="BF6" s="22">
        <f t="shared" ref="BF6:BN6" si="7">IF(BF7="",NA(),BF7)</f>
        <v>627.08000000000004</v>
      </c>
      <c r="BG6" s="22">
        <f t="shared" si="7"/>
        <v>682.05</v>
      </c>
      <c r="BH6" s="22">
        <f t="shared" si="7"/>
        <v>604.91</v>
      </c>
      <c r="BI6" s="22">
        <f t="shared" si="7"/>
        <v>580.04</v>
      </c>
      <c r="BJ6" s="22">
        <f t="shared" si="7"/>
        <v>397.1</v>
      </c>
      <c r="BK6" s="22">
        <f t="shared" si="7"/>
        <v>379.91</v>
      </c>
      <c r="BL6" s="22">
        <f t="shared" si="7"/>
        <v>386.61</v>
      </c>
      <c r="BM6" s="22">
        <f t="shared" si="7"/>
        <v>381.56</v>
      </c>
      <c r="BN6" s="22">
        <f t="shared" si="7"/>
        <v>365.55</v>
      </c>
      <c r="BO6" s="21" t="str">
        <f>IF(BO7="","",IF(BO7="-","【-】","【"&amp;SUBSTITUTE(TEXT(BO7,"#,##0.00"),"-","△")&amp;"】"))</f>
        <v>【264.86】</v>
      </c>
      <c r="BP6" s="22">
        <f>IF(BP7="",NA(),BP7)</f>
        <v>74.05</v>
      </c>
      <c r="BQ6" s="22">
        <f t="shared" ref="BQ6:BY6" si="8">IF(BQ7="",NA(),BQ7)</f>
        <v>92.88</v>
      </c>
      <c r="BR6" s="22">
        <f t="shared" si="8"/>
        <v>86.89</v>
      </c>
      <c r="BS6" s="22">
        <f t="shared" si="8"/>
        <v>91.57</v>
      </c>
      <c r="BT6" s="22">
        <f t="shared" si="8"/>
        <v>92.66</v>
      </c>
      <c r="BU6" s="22">
        <f t="shared" si="8"/>
        <v>95.79</v>
      </c>
      <c r="BV6" s="22">
        <f t="shared" si="8"/>
        <v>98.3</v>
      </c>
      <c r="BW6" s="22">
        <f t="shared" si="8"/>
        <v>93.82</v>
      </c>
      <c r="BX6" s="22">
        <f t="shared" si="8"/>
        <v>95.04</v>
      </c>
      <c r="BY6" s="22">
        <f t="shared" si="8"/>
        <v>95.42</v>
      </c>
      <c r="BZ6" s="21" t="str">
        <f>IF(BZ7="","",IF(BZ7="-","【-】","【"&amp;SUBSTITUTE(TEXT(BZ7,"#,##0.00"),"-","△")&amp;"】"))</f>
        <v>【97.59】</v>
      </c>
      <c r="CA6" s="22">
        <f>IF(CA7="",NA(),CA7)</f>
        <v>227.09</v>
      </c>
      <c r="CB6" s="22">
        <f t="shared" ref="CB6:CJ6" si="9">IF(CB7="",NA(),CB7)</f>
        <v>207.56</v>
      </c>
      <c r="CC6" s="22">
        <f t="shared" si="9"/>
        <v>201.46</v>
      </c>
      <c r="CD6" s="22">
        <f t="shared" si="9"/>
        <v>212.27</v>
      </c>
      <c r="CE6" s="22">
        <f t="shared" si="9"/>
        <v>210.96</v>
      </c>
      <c r="CF6" s="22">
        <f t="shared" si="9"/>
        <v>171.13</v>
      </c>
      <c r="CG6" s="22">
        <f t="shared" si="9"/>
        <v>173.7</v>
      </c>
      <c r="CH6" s="22">
        <f t="shared" si="9"/>
        <v>178.94</v>
      </c>
      <c r="CI6" s="22">
        <f t="shared" si="9"/>
        <v>180.19</v>
      </c>
      <c r="CJ6" s="22">
        <f t="shared" si="9"/>
        <v>184.25</v>
      </c>
      <c r="CK6" s="21" t="str">
        <f>IF(CK7="","",IF(CK7="-","【-】","【"&amp;SUBSTITUTE(TEXT(CK7,"#,##0.00"),"-","△")&amp;"】"))</f>
        <v>【181.66】</v>
      </c>
      <c r="CL6" s="22">
        <f>IF(CL7="",NA(),CL7)</f>
        <v>67.16</v>
      </c>
      <c r="CM6" s="22">
        <f t="shared" ref="CM6:CU6" si="10">IF(CM7="",NA(),CM7)</f>
        <v>65.69</v>
      </c>
      <c r="CN6" s="22">
        <f t="shared" si="10"/>
        <v>64.66</v>
      </c>
      <c r="CO6" s="22">
        <f t="shared" si="10"/>
        <v>63.62</v>
      </c>
      <c r="CP6" s="22">
        <f t="shared" si="10"/>
        <v>63.47</v>
      </c>
      <c r="CQ6" s="22">
        <f t="shared" si="10"/>
        <v>60.12</v>
      </c>
      <c r="CR6" s="22">
        <f t="shared" si="10"/>
        <v>60.34</v>
      </c>
      <c r="CS6" s="22">
        <f t="shared" si="10"/>
        <v>59.54</v>
      </c>
      <c r="CT6" s="22">
        <f t="shared" si="10"/>
        <v>59.26</v>
      </c>
      <c r="CU6" s="22">
        <f t="shared" si="10"/>
        <v>60.44</v>
      </c>
      <c r="CV6" s="21" t="str">
        <f>IF(CV7="","",IF(CV7="-","【-】","【"&amp;SUBSTITUTE(TEXT(CV7,"#,##0.00"),"-","△")&amp;"】"))</f>
        <v>【60.21】</v>
      </c>
      <c r="CW6" s="22">
        <f>IF(CW7="",NA(),CW7)</f>
        <v>88.85</v>
      </c>
      <c r="CX6" s="22">
        <f t="shared" ref="CX6:DF6" si="11">IF(CX7="",NA(),CX7)</f>
        <v>89.65</v>
      </c>
      <c r="CY6" s="22">
        <f t="shared" si="11"/>
        <v>90.11</v>
      </c>
      <c r="CZ6" s="22">
        <f t="shared" si="11"/>
        <v>89.37</v>
      </c>
      <c r="DA6" s="22">
        <f t="shared" si="11"/>
        <v>88.12</v>
      </c>
      <c r="DB6" s="22">
        <f t="shared" si="11"/>
        <v>84.24</v>
      </c>
      <c r="DC6" s="22">
        <f t="shared" si="11"/>
        <v>84.19</v>
      </c>
      <c r="DD6" s="22">
        <f t="shared" si="11"/>
        <v>83.93</v>
      </c>
      <c r="DE6" s="22">
        <f t="shared" si="11"/>
        <v>83.84</v>
      </c>
      <c r="DF6" s="22">
        <f t="shared" si="11"/>
        <v>83.39</v>
      </c>
      <c r="DG6" s="21" t="str">
        <f>IF(DG7="","",IF(DG7="-","【-】","【"&amp;SUBSTITUTE(TEXT(DG7,"#,##0.00"),"-","△")&amp;"】"))</f>
        <v>【89.21】</v>
      </c>
      <c r="DH6" s="22">
        <f>IF(DH7="",NA(),DH7)</f>
        <v>49.44</v>
      </c>
      <c r="DI6" s="22">
        <f t="shared" ref="DI6:DQ6" si="12">IF(DI7="",NA(),DI7)</f>
        <v>50.76</v>
      </c>
      <c r="DJ6" s="22">
        <f t="shared" si="12"/>
        <v>52.51</v>
      </c>
      <c r="DK6" s="22">
        <f t="shared" si="12"/>
        <v>54.15</v>
      </c>
      <c r="DL6" s="22">
        <f t="shared" si="12"/>
        <v>56.05</v>
      </c>
      <c r="DM6" s="22">
        <f t="shared" si="12"/>
        <v>48.83</v>
      </c>
      <c r="DN6" s="22">
        <f t="shared" si="12"/>
        <v>49.96</v>
      </c>
      <c r="DO6" s="22">
        <f t="shared" si="12"/>
        <v>50.82</v>
      </c>
      <c r="DP6" s="22">
        <f t="shared" si="12"/>
        <v>51.82</v>
      </c>
      <c r="DQ6" s="22">
        <f t="shared" si="12"/>
        <v>52.53</v>
      </c>
      <c r="DR6" s="21" t="str">
        <f>IF(DR7="","",IF(DR7="-","【-】","【"&amp;SUBSTITUTE(TEXT(DR7,"#,##0.00"),"-","△")&amp;"】"))</f>
        <v>【52.41】</v>
      </c>
      <c r="DS6" s="22">
        <f>IF(DS7="",NA(),DS7)</f>
        <v>11.86</v>
      </c>
      <c r="DT6" s="22">
        <f t="shared" ref="DT6:EB6" si="13">IF(DT7="",NA(),DT7)</f>
        <v>14.95</v>
      </c>
      <c r="DU6" s="22">
        <f t="shared" si="13"/>
        <v>18.96</v>
      </c>
      <c r="DV6" s="22">
        <f t="shared" si="13"/>
        <v>20.420000000000002</v>
      </c>
      <c r="DW6" s="22">
        <f t="shared" si="13"/>
        <v>22.77</v>
      </c>
      <c r="DX6" s="22">
        <f t="shared" si="13"/>
        <v>18.18</v>
      </c>
      <c r="DY6" s="22">
        <f t="shared" si="13"/>
        <v>19.32</v>
      </c>
      <c r="DZ6" s="22">
        <f t="shared" si="13"/>
        <v>21.16</v>
      </c>
      <c r="EA6" s="22">
        <f t="shared" si="13"/>
        <v>22.72</v>
      </c>
      <c r="EB6" s="22">
        <f t="shared" si="13"/>
        <v>24.16</v>
      </c>
      <c r="EC6" s="21" t="str">
        <f>IF(EC7="","",IF(EC7="-","【-】","【"&amp;SUBSTITUTE(TEXT(EC7,"#,##0.00"),"-","△")&amp;"】"))</f>
        <v>【26.78】</v>
      </c>
      <c r="ED6" s="22">
        <f>IF(ED7="",NA(),ED7)</f>
        <v>0.01</v>
      </c>
      <c r="EE6" s="22">
        <f t="shared" ref="EE6:EM6" si="14">IF(EE7="",NA(),EE7)</f>
        <v>0.21</v>
      </c>
      <c r="EF6" s="22">
        <f t="shared" si="14"/>
        <v>0.53</v>
      </c>
      <c r="EG6" s="22">
        <f t="shared" si="14"/>
        <v>0.35</v>
      </c>
      <c r="EH6" s="22">
        <f t="shared" si="14"/>
        <v>0.32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152081</v>
      </c>
      <c r="D7" s="24">
        <v>46</v>
      </c>
      <c r="E7" s="24">
        <v>1</v>
      </c>
      <c r="F7" s="24">
        <v>0</v>
      </c>
      <c r="G7" s="24">
        <v>1</v>
      </c>
      <c r="H7" s="24" t="s">
        <v>93</v>
      </c>
      <c r="I7" s="24" t="s">
        <v>94</v>
      </c>
      <c r="J7" s="24" t="s">
        <v>95</v>
      </c>
      <c r="K7" s="24" t="s">
        <v>96</v>
      </c>
      <c r="L7" s="24" t="s">
        <v>97</v>
      </c>
      <c r="M7" s="24" t="s">
        <v>98</v>
      </c>
      <c r="N7" s="25" t="s">
        <v>99</v>
      </c>
      <c r="O7" s="25">
        <v>54.72</v>
      </c>
      <c r="P7" s="25">
        <v>99.62</v>
      </c>
      <c r="Q7" s="25">
        <v>3872</v>
      </c>
      <c r="R7" s="25">
        <v>32602</v>
      </c>
      <c r="S7" s="25">
        <v>155.19</v>
      </c>
      <c r="T7" s="25">
        <v>210.08</v>
      </c>
      <c r="U7" s="25">
        <v>32235</v>
      </c>
      <c r="V7" s="25">
        <v>63.86</v>
      </c>
      <c r="W7" s="25">
        <v>504.78</v>
      </c>
      <c r="X7" s="25">
        <v>89.67</v>
      </c>
      <c r="Y7" s="25">
        <v>98.99</v>
      </c>
      <c r="Z7" s="25">
        <v>103.52</v>
      </c>
      <c r="AA7" s="25">
        <v>98.42</v>
      </c>
      <c r="AB7" s="25">
        <v>100.62</v>
      </c>
      <c r="AC7" s="25">
        <v>108.83</v>
      </c>
      <c r="AD7" s="25">
        <v>109.23</v>
      </c>
      <c r="AE7" s="25">
        <v>108.04</v>
      </c>
      <c r="AF7" s="25">
        <v>107.49</v>
      </c>
      <c r="AG7" s="25">
        <v>107.15</v>
      </c>
      <c r="AH7" s="25">
        <v>107.26</v>
      </c>
      <c r="AI7" s="25">
        <v>12.54</v>
      </c>
      <c r="AJ7" s="25">
        <v>1.25</v>
      </c>
      <c r="AK7" s="25">
        <v>0</v>
      </c>
      <c r="AL7" s="25">
        <v>0</v>
      </c>
      <c r="AM7" s="25">
        <v>0</v>
      </c>
      <c r="AN7" s="25">
        <v>4.34</v>
      </c>
      <c r="AO7" s="25">
        <v>4.6900000000000004</v>
      </c>
      <c r="AP7" s="25">
        <v>4.72</v>
      </c>
      <c r="AQ7" s="25">
        <v>5.76</v>
      </c>
      <c r="AR7" s="25">
        <v>4.74</v>
      </c>
      <c r="AS7" s="25">
        <v>1.61</v>
      </c>
      <c r="AT7" s="25">
        <v>260.06</v>
      </c>
      <c r="AU7" s="25">
        <v>266.87</v>
      </c>
      <c r="AV7" s="25">
        <v>219.72</v>
      </c>
      <c r="AW7" s="25">
        <v>221.61</v>
      </c>
      <c r="AX7" s="25">
        <v>212.19</v>
      </c>
      <c r="AY7" s="25">
        <v>327.77</v>
      </c>
      <c r="AZ7" s="25">
        <v>338.02</v>
      </c>
      <c r="BA7" s="25">
        <v>345.94</v>
      </c>
      <c r="BB7" s="25">
        <v>329.7</v>
      </c>
      <c r="BC7" s="25">
        <v>319.99</v>
      </c>
      <c r="BD7" s="25">
        <v>239.69</v>
      </c>
      <c r="BE7" s="25">
        <v>691.24</v>
      </c>
      <c r="BF7" s="25">
        <v>627.08000000000004</v>
      </c>
      <c r="BG7" s="25">
        <v>682.05</v>
      </c>
      <c r="BH7" s="25">
        <v>604.91</v>
      </c>
      <c r="BI7" s="25">
        <v>580.04</v>
      </c>
      <c r="BJ7" s="25">
        <v>397.1</v>
      </c>
      <c r="BK7" s="25">
        <v>379.91</v>
      </c>
      <c r="BL7" s="25">
        <v>386.61</v>
      </c>
      <c r="BM7" s="25">
        <v>381.56</v>
      </c>
      <c r="BN7" s="25">
        <v>365.55</v>
      </c>
      <c r="BO7" s="25">
        <v>264.86</v>
      </c>
      <c r="BP7" s="25">
        <v>74.05</v>
      </c>
      <c r="BQ7" s="25">
        <v>92.88</v>
      </c>
      <c r="BR7" s="25">
        <v>86.89</v>
      </c>
      <c r="BS7" s="25">
        <v>91.57</v>
      </c>
      <c r="BT7" s="25">
        <v>92.66</v>
      </c>
      <c r="BU7" s="25">
        <v>95.79</v>
      </c>
      <c r="BV7" s="25">
        <v>98.3</v>
      </c>
      <c r="BW7" s="25">
        <v>93.82</v>
      </c>
      <c r="BX7" s="25">
        <v>95.04</v>
      </c>
      <c r="BY7" s="25">
        <v>95.42</v>
      </c>
      <c r="BZ7" s="25">
        <v>97.59</v>
      </c>
      <c r="CA7" s="25">
        <v>227.09</v>
      </c>
      <c r="CB7" s="25">
        <v>207.56</v>
      </c>
      <c r="CC7" s="25">
        <v>201.46</v>
      </c>
      <c r="CD7" s="25">
        <v>212.27</v>
      </c>
      <c r="CE7" s="25">
        <v>210.96</v>
      </c>
      <c r="CF7" s="25">
        <v>171.13</v>
      </c>
      <c r="CG7" s="25">
        <v>173.7</v>
      </c>
      <c r="CH7" s="25">
        <v>178.94</v>
      </c>
      <c r="CI7" s="25">
        <v>180.19</v>
      </c>
      <c r="CJ7" s="25">
        <v>184.25</v>
      </c>
      <c r="CK7" s="25">
        <v>181.66</v>
      </c>
      <c r="CL7" s="25">
        <v>67.16</v>
      </c>
      <c r="CM7" s="25">
        <v>65.69</v>
      </c>
      <c r="CN7" s="25">
        <v>64.66</v>
      </c>
      <c r="CO7" s="25">
        <v>63.62</v>
      </c>
      <c r="CP7" s="25">
        <v>63.47</v>
      </c>
      <c r="CQ7" s="25">
        <v>60.12</v>
      </c>
      <c r="CR7" s="25">
        <v>60.34</v>
      </c>
      <c r="CS7" s="25">
        <v>59.54</v>
      </c>
      <c r="CT7" s="25">
        <v>59.26</v>
      </c>
      <c r="CU7" s="25">
        <v>60.44</v>
      </c>
      <c r="CV7" s="25">
        <v>60.21</v>
      </c>
      <c r="CW7" s="25">
        <v>88.85</v>
      </c>
      <c r="CX7" s="25">
        <v>89.65</v>
      </c>
      <c r="CY7" s="25">
        <v>90.11</v>
      </c>
      <c r="CZ7" s="25">
        <v>89.37</v>
      </c>
      <c r="DA7" s="25">
        <v>88.12</v>
      </c>
      <c r="DB7" s="25">
        <v>84.24</v>
      </c>
      <c r="DC7" s="25">
        <v>84.19</v>
      </c>
      <c r="DD7" s="25">
        <v>83.93</v>
      </c>
      <c r="DE7" s="25">
        <v>83.84</v>
      </c>
      <c r="DF7" s="25">
        <v>83.39</v>
      </c>
      <c r="DG7" s="25">
        <v>89.21</v>
      </c>
      <c r="DH7" s="25">
        <v>49.44</v>
      </c>
      <c r="DI7" s="25">
        <v>50.76</v>
      </c>
      <c r="DJ7" s="25">
        <v>52.51</v>
      </c>
      <c r="DK7" s="25">
        <v>54.15</v>
      </c>
      <c r="DL7" s="25">
        <v>56.05</v>
      </c>
      <c r="DM7" s="25">
        <v>48.83</v>
      </c>
      <c r="DN7" s="25">
        <v>49.96</v>
      </c>
      <c r="DO7" s="25">
        <v>50.82</v>
      </c>
      <c r="DP7" s="25">
        <v>51.82</v>
      </c>
      <c r="DQ7" s="25">
        <v>52.53</v>
      </c>
      <c r="DR7" s="25">
        <v>52.41</v>
      </c>
      <c r="DS7" s="25">
        <v>11.86</v>
      </c>
      <c r="DT7" s="25">
        <v>14.95</v>
      </c>
      <c r="DU7" s="25">
        <v>18.96</v>
      </c>
      <c r="DV7" s="25">
        <v>20.420000000000002</v>
      </c>
      <c r="DW7" s="25">
        <v>22.77</v>
      </c>
      <c r="DX7" s="25">
        <v>18.18</v>
      </c>
      <c r="DY7" s="25">
        <v>19.32</v>
      </c>
      <c r="DZ7" s="25">
        <v>21.16</v>
      </c>
      <c r="EA7" s="25">
        <v>22.72</v>
      </c>
      <c r="EB7" s="25">
        <v>24.16</v>
      </c>
      <c r="EC7" s="25">
        <v>26.78</v>
      </c>
      <c r="ED7" s="25">
        <v>0.01</v>
      </c>
      <c r="EE7" s="25">
        <v>0.21</v>
      </c>
      <c r="EF7" s="25">
        <v>0.53</v>
      </c>
      <c r="EG7" s="25">
        <v>0.35</v>
      </c>
      <c r="EH7" s="25">
        <v>0.32</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gasu16</dc:creator>
  <cp:lastModifiedBy>gasu16</cp:lastModifiedBy>
  <cp:lastPrinted>2026-01-26T04:45:59Z</cp:lastPrinted>
  <dcterms:created xsi:type="dcterms:W3CDTF">2026-03-03T07:58:22Z</dcterms:created>
  <dcterms:modified xsi:type="dcterms:W3CDTF">2026-03-03T07:59:15Z</dcterms:modified>
</cp:coreProperties>
</file>