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X:\share\disk\__backup\usb1\_backups\調査解析\調査解析班\●ホームページ公表用添付ファイル\産業連関表\経済波及効果分析ツール\分析ツール（R2）\"/>
    </mc:Choice>
  </mc:AlternateContent>
  <xr:revisionPtr revIDLastSave="0" documentId="13_ncr:1_{15ED496D-59F1-47F5-8A25-6AE9CBB708D5}" xr6:coauthVersionLast="47" xr6:coauthVersionMax="47" xr10:uidLastSave="{00000000-0000-0000-0000-000000000000}"/>
  <bookViews>
    <workbookView xWindow="40920" yWindow="-120" windowWidth="29040" windowHeight="15720" xr2:uid="{00000000-000D-0000-FFFF-FFFF00000000}"/>
  </bookViews>
  <sheets>
    <sheet name="留意事項" sheetId="18" r:id="rId1"/>
    <sheet name="入力①" sheetId="19" r:id="rId2"/>
    <sheet name="入力②" sheetId="6" r:id="rId3"/>
    <sheet name="まとめ" sheetId="12" r:id="rId4"/>
    <sheet name="波及効果計算" sheetId="7" r:id="rId5"/>
    <sheet name="計算結果" sheetId="11" r:id="rId6"/>
    <sheet name="フロー図" sheetId="17" r:id="rId7"/>
  </sheets>
  <definedNames>
    <definedName name="_xlnm.Print_Area" localSheetId="3">まとめ!$A$1:$J$21</definedName>
    <definedName name="_xlnm.Print_Area" localSheetId="4">波及効果計算!$A$1:$EK$53</definedName>
    <definedName name="_xlnm.Print_Titles" localSheetId="1">入力①!$10:$11</definedName>
    <definedName name="_xlnm.Print_Titles" localSheetId="4">波及効果計算!$B:$C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W34" i="7" l="1" a="1"/>
  <c r="BW34" i="7" s="1"/>
  <c r="F6" i="12"/>
  <c r="E8" i="12" s="1"/>
  <c r="D45" i="11"/>
  <c r="E45" i="11" s="1"/>
  <c r="D44" i="11"/>
  <c r="E44" i="11" s="1"/>
  <c r="D43" i="11"/>
  <c r="E43" i="11" s="1"/>
  <c r="D42" i="11"/>
  <c r="E42" i="11" s="1"/>
  <c r="D41" i="11"/>
  <c r="E41" i="11" s="1"/>
  <c r="D40" i="11"/>
  <c r="E40" i="11" s="1"/>
  <c r="D39" i="11"/>
  <c r="E39" i="11" s="1"/>
  <c r="D38" i="11"/>
  <c r="E38" i="11" s="1"/>
  <c r="D37" i="11"/>
  <c r="E37" i="11" s="1"/>
  <c r="D36" i="11"/>
  <c r="E36" i="11" s="1"/>
  <c r="D35" i="11"/>
  <c r="E35" i="11" s="1"/>
  <c r="D34" i="11"/>
  <c r="E34" i="11" s="1"/>
  <c r="D33" i="11"/>
  <c r="E33" i="11" s="1"/>
  <c r="D32" i="11"/>
  <c r="E32" i="11" s="1"/>
  <c r="D31" i="11"/>
  <c r="E31" i="11" s="1"/>
  <c r="D30" i="11"/>
  <c r="E30" i="11" s="1"/>
  <c r="D28" i="11"/>
  <c r="E28" i="11" s="1"/>
  <c r="D27" i="11"/>
  <c r="E27" i="11" s="1"/>
  <c r="D26" i="11"/>
  <c r="E26" i="11" s="1"/>
  <c r="D25" i="11"/>
  <c r="E25" i="11" s="1"/>
  <c r="D24" i="11"/>
  <c r="E24" i="11" s="1"/>
  <c r="D23" i="11"/>
  <c r="E23" i="11" s="1"/>
  <c r="D22" i="11"/>
  <c r="E22" i="11" s="1"/>
  <c r="D21" i="11"/>
  <c r="E21" i="11" s="1"/>
  <c r="D20" i="11"/>
  <c r="E20" i="11" s="1"/>
  <c r="D19" i="11"/>
  <c r="E19" i="11" s="1"/>
  <c r="D18" i="11"/>
  <c r="E18" i="11" s="1"/>
  <c r="D17" i="11"/>
  <c r="E17" i="11" s="1"/>
  <c r="D16" i="11"/>
  <c r="E16" i="11" s="1"/>
  <c r="D15" i="11"/>
  <c r="E15" i="11" s="1"/>
  <c r="D14" i="11"/>
  <c r="E14" i="11" s="1"/>
  <c r="D13" i="11"/>
  <c r="E13" i="11" s="1"/>
  <c r="D12" i="11"/>
  <c r="E12" i="11" s="1"/>
  <c r="D11" i="11"/>
  <c r="E11" i="11" s="1"/>
  <c r="D10" i="11"/>
  <c r="E10" i="11" s="1"/>
  <c r="D9" i="11"/>
  <c r="DQ51" i="7"/>
  <c r="ED50" i="7"/>
  <c r="M45" i="11" s="1"/>
  <c r="DY50" i="7"/>
  <c r="I45" i="11" s="1"/>
  <c r="ED49" i="7"/>
  <c r="M44" i="11" s="1"/>
  <c r="DY49" i="7"/>
  <c r="I44" i="11" s="1"/>
  <c r="ED48" i="7"/>
  <c r="M43" i="11" s="1"/>
  <c r="DY48" i="7"/>
  <c r="I43" i="11" s="1"/>
  <c r="ED47" i="7"/>
  <c r="M42" i="11" s="1"/>
  <c r="DY47" i="7"/>
  <c r="I42" i="11" s="1"/>
  <c r="ED46" i="7"/>
  <c r="M41" i="11" s="1"/>
  <c r="DY46" i="7"/>
  <c r="I41" i="11" s="1"/>
  <c r="ED45" i="7"/>
  <c r="M40" i="11" s="1"/>
  <c r="DY45" i="7"/>
  <c r="I40" i="11" s="1"/>
  <c r="ED44" i="7"/>
  <c r="M39" i="11" s="1"/>
  <c r="DY44" i="7"/>
  <c r="I39" i="11" s="1"/>
  <c r="ED43" i="7"/>
  <c r="M38" i="11" s="1"/>
  <c r="DY43" i="7"/>
  <c r="I38" i="11" s="1"/>
  <c r="ED42" i="7"/>
  <c r="M37" i="11" s="1"/>
  <c r="DY42" i="7"/>
  <c r="I37" i="11" s="1"/>
  <c r="ED41" i="7"/>
  <c r="M36" i="11" s="1"/>
  <c r="DY41" i="7"/>
  <c r="I36" i="11" s="1"/>
  <c r="ED40" i="7"/>
  <c r="M35" i="11" s="1"/>
  <c r="DY40" i="7"/>
  <c r="I35" i="11" s="1"/>
  <c r="ED39" i="7"/>
  <c r="DY39" i="7"/>
  <c r="ED38" i="7"/>
  <c r="DY38" i="7"/>
  <c r="ED37" i="7"/>
  <c r="DY37" i="7"/>
  <c r="ED36" i="7"/>
  <c r="DY36" i="7"/>
  <c r="ED35" i="7"/>
  <c r="DY35" i="7"/>
  <c r="BX34" i="7" a="1"/>
  <c r="BX34" i="7" s="1"/>
  <c r="ED33" i="7"/>
  <c r="DY33" i="7"/>
  <c r="ED32" i="7"/>
  <c r="DY32" i="7"/>
  <c r="ED31" i="7"/>
  <c r="DY31" i="7"/>
  <c r="ED30" i="7"/>
  <c r="DY30" i="7"/>
  <c r="ED29" i="7"/>
  <c r="DY29" i="7"/>
  <c r="ED28" i="7"/>
  <c r="DY28" i="7"/>
  <c r="ED27" i="7"/>
  <c r="DY27" i="7"/>
  <c r="ED26" i="7"/>
  <c r="DY26" i="7"/>
  <c r="ED25" i="7"/>
  <c r="DY25" i="7"/>
  <c r="ED24" i="7"/>
  <c r="DY24" i="7"/>
  <c r="ED23" i="7"/>
  <c r="DY23" i="7"/>
  <c r="ED22" i="7"/>
  <c r="DY22" i="7"/>
  <c r="ED21" i="7"/>
  <c r="DY21" i="7"/>
  <c r="ED20" i="7"/>
  <c r="DY20" i="7"/>
  <c r="ED19" i="7"/>
  <c r="DY19" i="7"/>
  <c r="ED18" i="7"/>
  <c r="M13" i="11" s="1"/>
  <c r="DY18" i="7"/>
  <c r="I13" i="11" s="1"/>
  <c r="ED17" i="7"/>
  <c r="M12" i="11" s="1"/>
  <c r="DY17" i="7"/>
  <c r="I12" i="11" s="1"/>
  <c r="ED16" i="7"/>
  <c r="M11" i="11" s="1"/>
  <c r="DY16" i="7"/>
  <c r="I11" i="11" s="1"/>
  <c r="ED15" i="7"/>
  <c r="M10" i="11" s="1"/>
  <c r="DY15" i="7"/>
  <c r="I10" i="11" s="1"/>
  <c r="ED14" i="7"/>
  <c r="DY14" i="7"/>
  <c r="BY14" i="7" a="1"/>
  <c r="BY50" i="7" s="1"/>
  <c r="CA50" i="7" s="1"/>
  <c r="K82" i="19"/>
  <c r="D34" i="7" s="1"/>
  <c r="BY16" i="7" l="1"/>
  <c r="CA16" i="7" s="1"/>
  <c r="BY21" i="7"/>
  <c r="CA21" i="7" s="1"/>
  <c r="BY27" i="7"/>
  <c r="CA27" i="7" s="1"/>
  <c r="BY32" i="7"/>
  <c r="CA32" i="7" s="1"/>
  <c r="BY43" i="7"/>
  <c r="CA43" i="7" s="1"/>
  <c r="BY48" i="7"/>
  <c r="CA48" i="7" s="1"/>
  <c r="BY14" i="7"/>
  <c r="CA14" i="7" s="1"/>
  <c r="BY17" i="7"/>
  <c r="CA17" i="7" s="1"/>
  <c r="BY23" i="7"/>
  <c r="CA23" i="7" s="1"/>
  <c r="BY28" i="7"/>
  <c r="CA28" i="7" s="1"/>
  <c r="BY33" i="7"/>
  <c r="CA33" i="7" s="1"/>
  <c r="BY39" i="7"/>
  <c r="CA39" i="7" s="1"/>
  <c r="BY44" i="7"/>
  <c r="CA44" i="7" s="1"/>
  <c r="BY49" i="7"/>
  <c r="CA49" i="7" s="1"/>
  <c r="BY15" i="7"/>
  <c r="CA15" i="7" s="1"/>
  <c r="BY20" i="7"/>
  <c r="CA20" i="7" s="1"/>
  <c r="BY25" i="7"/>
  <c r="CA25" i="7" s="1"/>
  <c r="BY31" i="7"/>
  <c r="CA31" i="7" s="1"/>
  <c r="BY36" i="7"/>
  <c r="CA36" i="7" s="1"/>
  <c r="BY41" i="7"/>
  <c r="CA41" i="7" s="1"/>
  <c r="BY47" i="7"/>
  <c r="CA47" i="7" s="1"/>
  <c r="BY37" i="7"/>
  <c r="CA37" i="7" s="1"/>
  <c r="BY19" i="7"/>
  <c r="CA19" i="7" s="1"/>
  <c r="BY24" i="7"/>
  <c r="CA24" i="7" s="1"/>
  <c r="BY29" i="7"/>
  <c r="CA29" i="7" s="1"/>
  <c r="BY35" i="7"/>
  <c r="CA35" i="7" s="1"/>
  <c r="BY40" i="7"/>
  <c r="CA40" i="7" s="1"/>
  <c r="BY45" i="7"/>
  <c r="CA45" i="7" s="1"/>
  <c r="I9" i="11"/>
  <c r="BW51" i="7"/>
  <c r="DY34" i="7"/>
  <c r="M9" i="11"/>
  <c r="I14" i="11"/>
  <c r="I15" i="11"/>
  <c r="I16" i="11"/>
  <c r="I17" i="11"/>
  <c r="I18" i="11"/>
  <c r="I19" i="11"/>
  <c r="I20" i="11"/>
  <c r="I21" i="11"/>
  <c r="I22" i="11"/>
  <c r="I23" i="11"/>
  <c r="I24" i="11"/>
  <c r="I25" i="11"/>
  <c r="I26" i="11"/>
  <c r="I27" i="11"/>
  <c r="I28" i="11"/>
  <c r="BX51" i="7"/>
  <c r="P26" i="17" s="1"/>
  <c r="ED34" i="7"/>
  <c r="D29" i="11"/>
  <c r="E29" i="11" s="1"/>
  <c r="D51" i="7"/>
  <c r="D13" i="17" s="1"/>
  <c r="M14" i="11"/>
  <c r="M15" i="11"/>
  <c r="M16" i="11"/>
  <c r="M17" i="11"/>
  <c r="M18" i="11"/>
  <c r="M19" i="11"/>
  <c r="M20" i="11"/>
  <c r="M21" i="11"/>
  <c r="M22" i="11"/>
  <c r="M23" i="11"/>
  <c r="M24" i="11"/>
  <c r="M25" i="11"/>
  <c r="M26" i="11"/>
  <c r="M27" i="11"/>
  <c r="M28" i="11"/>
  <c r="M30" i="11"/>
  <c r="M31" i="11"/>
  <c r="I32" i="11"/>
  <c r="I33" i="11"/>
  <c r="I34" i="11"/>
  <c r="I30" i="11"/>
  <c r="BY18" i="7"/>
  <c r="CA18" i="7" s="1"/>
  <c r="BY22" i="7"/>
  <c r="CA22" i="7" s="1"/>
  <c r="BY26" i="7"/>
  <c r="CA26" i="7" s="1"/>
  <c r="BY30" i="7"/>
  <c r="CA30" i="7" s="1"/>
  <c r="BY34" i="7"/>
  <c r="CA34" i="7" s="1"/>
  <c r="BY38" i="7"/>
  <c r="CA38" i="7" s="1"/>
  <c r="BY42" i="7"/>
  <c r="CA42" i="7" s="1"/>
  <c r="BY46" i="7"/>
  <c r="CA46" i="7" s="1"/>
  <c r="M32" i="11"/>
  <c r="M33" i="11"/>
  <c r="M34" i="11"/>
  <c r="I31" i="11"/>
  <c r="E9" i="11"/>
  <c r="E46" i="11" l="1"/>
  <c r="F13" i="12" s="1"/>
  <c r="D46" i="11"/>
  <c r="F5" i="12" s="1"/>
  <c r="M29" i="11"/>
  <c r="M46" i="11" s="1"/>
  <c r="F15" i="12" s="1"/>
  <c r="ED51" i="7"/>
  <c r="I29" i="11"/>
  <c r="I46" i="11" s="1"/>
  <c r="F14" i="12" s="1"/>
  <c r="CA51" i="7"/>
  <c r="AB13" i="17" s="1"/>
  <c r="DM14" i="7" a="1"/>
  <c r="BY51" i="7"/>
  <c r="P13" i="17" s="1"/>
  <c r="DY51" i="7"/>
  <c r="DM47" i="7" l="1"/>
  <c r="DM43" i="7"/>
  <c r="DM39" i="7"/>
  <c r="DM35" i="7"/>
  <c r="DM31" i="7"/>
  <c r="DM27" i="7"/>
  <c r="DM23" i="7"/>
  <c r="DM19" i="7"/>
  <c r="DM15" i="7"/>
  <c r="DM49" i="7"/>
  <c r="DM44" i="7"/>
  <c r="DM38" i="7"/>
  <c r="DM33" i="7"/>
  <c r="DM28" i="7"/>
  <c r="DM22" i="7"/>
  <c r="DM17" i="7"/>
  <c r="DM48" i="7"/>
  <c r="DM32" i="7"/>
  <c r="DM21" i="7"/>
  <c r="DM50" i="7"/>
  <c r="DM45" i="7"/>
  <c r="DM40" i="7"/>
  <c r="DM34" i="7"/>
  <c r="DM29" i="7"/>
  <c r="DM24" i="7"/>
  <c r="DM18" i="7"/>
  <c r="DM14" i="7"/>
  <c r="DM42" i="7"/>
  <c r="DM37" i="7"/>
  <c r="DM26" i="7"/>
  <c r="DM16" i="7"/>
  <c r="DM46" i="7"/>
  <c r="DM41" i="7"/>
  <c r="DM36" i="7"/>
  <c r="DM30" i="7"/>
  <c r="DM25" i="7"/>
  <c r="DM20" i="7"/>
  <c r="F41" i="11" l="1"/>
  <c r="DO46" i="7"/>
  <c r="DZ46" i="7"/>
  <c r="F24" i="11"/>
  <c r="DZ29" i="7"/>
  <c r="DO29" i="7"/>
  <c r="F12" i="11"/>
  <c r="DZ17" i="7"/>
  <c r="DO17" i="7"/>
  <c r="F33" i="11"/>
  <c r="DO38" i="7"/>
  <c r="DZ38" i="7"/>
  <c r="F25" i="11"/>
  <c r="DZ30" i="7"/>
  <c r="DO30" i="7"/>
  <c r="F11" i="11"/>
  <c r="DZ16" i="7"/>
  <c r="DO16" i="7"/>
  <c r="F9" i="11"/>
  <c r="DZ14" i="7"/>
  <c r="DO14" i="7"/>
  <c r="DM51" i="7"/>
  <c r="AN13" i="17" s="1"/>
  <c r="F29" i="11"/>
  <c r="DZ34" i="7"/>
  <c r="DO34" i="7"/>
  <c r="F16" i="11"/>
  <c r="DZ21" i="7"/>
  <c r="DO21" i="7"/>
  <c r="F17" i="11"/>
  <c r="DZ22" i="7"/>
  <c r="DO22" i="7"/>
  <c r="F39" i="11"/>
  <c r="DO44" i="7"/>
  <c r="DZ44" i="7"/>
  <c r="F18" i="11"/>
  <c r="DZ23" i="7"/>
  <c r="DO23" i="7"/>
  <c r="F34" i="11"/>
  <c r="DO39" i="7"/>
  <c r="DZ39" i="7"/>
  <c r="F20" i="11"/>
  <c r="DZ25" i="7"/>
  <c r="DO25" i="7"/>
  <c r="F37" i="11"/>
  <c r="DO42" i="7"/>
  <c r="DZ42" i="7"/>
  <c r="F45" i="11"/>
  <c r="DZ50" i="7"/>
  <c r="DO50" i="7"/>
  <c r="F14" i="11"/>
  <c r="DZ19" i="7"/>
  <c r="DO19" i="7"/>
  <c r="F31" i="11"/>
  <c r="DO36" i="7"/>
  <c r="DZ36" i="7"/>
  <c r="F21" i="11"/>
  <c r="DZ26" i="7"/>
  <c r="DO26" i="7"/>
  <c r="F13" i="11"/>
  <c r="DZ18" i="7"/>
  <c r="DO18" i="7"/>
  <c r="F35" i="11"/>
  <c r="DO40" i="7"/>
  <c r="DZ40" i="7"/>
  <c r="F27" i="11"/>
  <c r="DZ32" i="7"/>
  <c r="DO32" i="7"/>
  <c r="F23" i="11"/>
  <c r="DZ28" i="7"/>
  <c r="DO28" i="7"/>
  <c r="F44" i="11"/>
  <c r="DO49" i="7"/>
  <c r="DZ49" i="7"/>
  <c r="F22" i="11"/>
  <c r="DZ27" i="7"/>
  <c r="DO27" i="7"/>
  <c r="F38" i="11"/>
  <c r="DO43" i="7"/>
  <c r="DZ43" i="7"/>
  <c r="F30" i="11"/>
  <c r="DZ35" i="7"/>
  <c r="DO35" i="7"/>
  <c r="F15" i="11"/>
  <c r="DZ20" i="7"/>
  <c r="DO20" i="7"/>
  <c r="DO41" i="7"/>
  <c r="F36" i="11"/>
  <c r="DZ41" i="7"/>
  <c r="F32" i="11"/>
  <c r="DO37" i="7"/>
  <c r="DZ37" i="7"/>
  <c r="F19" i="11"/>
  <c r="DZ24" i="7"/>
  <c r="DO24" i="7"/>
  <c r="F40" i="11"/>
  <c r="DO45" i="7"/>
  <c r="DZ45" i="7"/>
  <c r="F43" i="11"/>
  <c r="DO48" i="7"/>
  <c r="DZ48" i="7"/>
  <c r="F28" i="11"/>
  <c r="DZ33" i="7"/>
  <c r="DO33" i="7"/>
  <c r="F10" i="11"/>
  <c r="DZ15" i="7"/>
  <c r="DO15" i="7"/>
  <c r="F26" i="11"/>
  <c r="DZ31" i="7"/>
  <c r="DO31" i="7"/>
  <c r="F42" i="11"/>
  <c r="DO47" i="7"/>
  <c r="DZ47" i="7"/>
  <c r="DP47" i="7" l="1"/>
  <c r="EE47" i="7"/>
  <c r="DP49" i="7"/>
  <c r="EE49" i="7"/>
  <c r="EE40" i="7"/>
  <c r="DP40" i="7"/>
  <c r="DP36" i="7"/>
  <c r="EE36" i="7"/>
  <c r="DP42" i="7"/>
  <c r="EE42" i="7"/>
  <c r="EE34" i="7"/>
  <c r="DP34" i="7"/>
  <c r="EE17" i="7"/>
  <c r="DP17" i="7"/>
  <c r="J28" i="11"/>
  <c r="J19" i="11"/>
  <c r="J15" i="11"/>
  <c r="J22" i="11"/>
  <c r="J23" i="11"/>
  <c r="J27" i="11"/>
  <c r="J13" i="11"/>
  <c r="J21" i="11"/>
  <c r="J14" i="11"/>
  <c r="J45" i="11"/>
  <c r="J20" i="11"/>
  <c r="J18" i="11"/>
  <c r="J17" i="11"/>
  <c r="J16" i="11"/>
  <c r="J29" i="11"/>
  <c r="DO51" i="7"/>
  <c r="AZ13" i="17" s="1"/>
  <c r="EE14" i="7"/>
  <c r="DP14" i="7"/>
  <c r="EE38" i="7"/>
  <c r="DP38" i="7"/>
  <c r="DP46" i="7"/>
  <c r="EE46" i="7"/>
  <c r="DP48" i="7"/>
  <c r="EE48" i="7"/>
  <c r="EE37" i="7"/>
  <c r="DP37" i="7"/>
  <c r="DP43" i="7"/>
  <c r="EE43" i="7"/>
  <c r="J33" i="11"/>
  <c r="EE29" i="7"/>
  <c r="DP29" i="7"/>
  <c r="J26" i="11"/>
  <c r="DZ51" i="7"/>
  <c r="J9" i="11"/>
  <c r="J11" i="11"/>
  <c r="J25" i="11"/>
  <c r="J12" i="11"/>
  <c r="J24" i="11"/>
  <c r="DP45" i="7"/>
  <c r="EE45" i="7"/>
  <c r="J30" i="11"/>
  <c r="EE39" i="7"/>
  <c r="DP39" i="7"/>
  <c r="DP44" i="7"/>
  <c r="EE44" i="7"/>
  <c r="EE16" i="7"/>
  <c r="DP16" i="7"/>
  <c r="EE30" i="7"/>
  <c r="DP30" i="7"/>
  <c r="J41" i="11"/>
  <c r="J10" i="11"/>
  <c r="DP41" i="7"/>
  <c r="EE41" i="7"/>
  <c r="J42" i="11"/>
  <c r="EE31" i="7"/>
  <c r="DP31" i="7"/>
  <c r="EE15" i="7"/>
  <c r="DP15" i="7"/>
  <c r="EE33" i="7"/>
  <c r="DP33" i="7"/>
  <c r="J43" i="11"/>
  <c r="J40" i="11"/>
  <c r="EE24" i="7"/>
  <c r="DP24" i="7"/>
  <c r="J32" i="11"/>
  <c r="J36" i="11"/>
  <c r="EE20" i="7"/>
  <c r="DP20" i="7"/>
  <c r="DP35" i="7"/>
  <c r="EE35" i="7"/>
  <c r="J38" i="11"/>
  <c r="EE27" i="7"/>
  <c r="DP27" i="7"/>
  <c r="J44" i="11"/>
  <c r="EE28" i="7"/>
  <c r="DP28" i="7"/>
  <c r="EE32" i="7"/>
  <c r="DP32" i="7"/>
  <c r="J35" i="11"/>
  <c r="EE18" i="7"/>
  <c r="DP18" i="7"/>
  <c r="EE26" i="7"/>
  <c r="DP26" i="7"/>
  <c r="J31" i="11"/>
  <c r="EE19" i="7"/>
  <c r="DP19" i="7"/>
  <c r="EE50" i="7"/>
  <c r="DP50" i="7"/>
  <c r="J37" i="11"/>
  <c r="EE25" i="7"/>
  <c r="DP25" i="7"/>
  <c r="J34" i="11"/>
  <c r="EE23" i="7"/>
  <c r="DP23" i="7"/>
  <c r="J39" i="11"/>
  <c r="EE22" i="7"/>
  <c r="DP22" i="7"/>
  <c r="EE21" i="7"/>
  <c r="DP21" i="7"/>
  <c r="F46" i="11"/>
  <c r="G13" i="12" s="1"/>
  <c r="N24" i="11" l="1"/>
  <c r="N33" i="11"/>
  <c r="N28" i="11"/>
  <c r="N26" i="11"/>
  <c r="N11" i="11"/>
  <c r="N34" i="11"/>
  <c r="N41" i="11"/>
  <c r="DP51" i="7"/>
  <c r="N29" i="11"/>
  <c r="N44" i="11"/>
  <c r="N18" i="11"/>
  <c r="N45" i="11"/>
  <c r="N27" i="11"/>
  <c r="N15" i="11"/>
  <c r="N30" i="11"/>
  <c r="N39" i="11"/>
  <c r="N32" i="11"/>
  <c r="EE51" i="7"/>
  <c r="N9" i="11"/>
  <c r="N37" i="11"/>
  <c r="N42" i="11"/>
  <c r="N36" i="11"/>
  <c r="N40" i="11"/>
  <c r="N31" i="11"/>
  <c r="N17" i="11"/>
  <c r="N20" i="11"/>
  <c r="N13" i="11"/>
  <c r="N16" i="11"/>
  <c r="N14" i="11"/>
  <c r="N21" i="11"/>
  <c r="N23" i="11"/>
  <c r="N22" i="11"/>
  <c r="N19" i="11"/>
  <c r="N10" i="11"/>
  <c r="N25" i="11"/>
  <c r="J46" i="11"/>
  <c r="G14" i="12" s="1"/>
  <c r="N38" i="11"/>
  <c r="N43" i="11"/>
  <c r="N12" i="11"/>
  <c r="N35" i="11"/>
  <c r="N46" i="11" l="1"/>
  <c r="G15" i="12" s="1"/>
  <c r="AZ23" i="17"/>
  <c r="D44" i="17"/>
  <c r="DR51" i="7"/>
  <c r="DT50" i="7" l="1"/>
  <c r="DU50" i="7" s="1"/>
  <c r="DT48" i="7"/>
  <c r="DU48" i="7" s="1"/>
  <c r="DT46" i="7"/>
  <c r="DU46" i="7" s="1"/>
  <c r="DT44" i="7"/>
  <c r="DU44" i="7" s="1"/>
  <c r="DT42" i="7"/>
  <c r="DU42" i="7" s="1"/>
  <c r="DT40" i="7"/>
  <c r="DU40" i="7" s="1"/>
  <c r="DT39" i="7"/>
  <c r="DU39" i="7" s="1"/>
  <c r="DT38" i="7"/>
  <c r="DU38" i="7" s="1"/>
  <c r="DT37" i="7"/>
  <c r="DU37" i="7" s="1"/>
  <c r="DT36" i="7"/>
  <c r="DU36" i="7" s="1"/>
  <c r="DT35" i="7"/>
  <c r="DU35" i="7" s="1"/>
  <c r="DT34" i="7"/>
  <c r="DU34" i="7" s="1"/>
  <c r="DT33" i="7"/>
  <c r="DU33" i="7" s="1"/>
  <c r="DT32" i="7"/>
  <c r="DU32" i="7" s="1"/>
  <c r="DT31" i="7"/>
  <c r="DU31" i="7" s="1"/>
  <c r="DT30" i="7"/>
  <c r="DU30" i="7" s="1"/>
  <c r="DT29" i="7"/>
  <c r="DU29" i="7" s="1"/>
  <c r="DT28" i="7"/>
  <c r="DU28" i="7" s="1"/>
  <c r="DT27" i="7"/>
  <c r="DU27" i="7" s="1"/>
  <c r="DT26" i="7"/>
  <c r="DU26" i="7" s="1"/>
  <c r="DT25" i="7"/>
  <c r="DU25" i="7" s="1"/>
  <c r="DT24" i="7"/>
  <c r="DU24" i="7" s="1"/>
  <c r="DT23" i="7"/>
  <c r="DU23" i="7" s="1"/>
  <c r="DT22" i="7"/>
  <c r="DU22" i="7" s="1"/>
  <c r="DT21" i="7"/>
  <c r="DU21" i="7" s="1"/>
  <c r="DT20" i="7"/>
  <c r="DU20" i="7" s="1"/>
  <c r="DT19" i="7"/>
  <c r="DU19" i="7" s="1"/>
  <c r="DT18" i="7"/>
  <c r="DU18" i="7" s="1"/>
  <c r="DT17" i="7"/>
  <c r="DU17" i="7" s="1"/>
  <c r="DT16" i="7"/>
  <c r="DU16" i="7" s="1"/>
  <c r="DT15" i="7"/>
  <c r="DU15" i="7" s="1"/>
  <c r="DT49" i="7"/>
  <c r="DU49" i="7" s="1"/>
  <c r="DT47" i="7"/>
  <c r="DU47" i="7" s="1"/>
  <c r="DT45" i="7"/>
  <c r="DU45" i="7" s="1"/>
  <c r="DT43" i="7"/>
  <c r="DU43" i="7" s="1"/>
  <c r="DT41" i="7"/>
  <c r="DU41" i="7" s="1"/>
  <c r="DT14" i="7"/>
  <c r="DT51" i="7" l="1"/>
  <c r="P44" i="17" s="1"/>
  <c r="DU14" i="7"/>
  <c r="DU51" i="7" l="1"/>
  <c r="AB44" i="17" s="1"/>
  <c r="DV14" i="7" a="1"/>
  <c r="DV49" i="7" l="1"/>
  <c r="DV45" i="7"/>
  <c r="DV41" i="7"/>
  <c r="DV37" i="7"/>
  <c r="DV33" i="7"/>
  <c r="DV29" i="7"/>
  <c r="DV25" i="7"/>
  <c r="DV21" i="7"/>
  <c r="DV17" i="7"/>
  <c r="DV14" i="7"/>
  <c r="DV50" i="7"/>
  <c r="DV44" i="7"/>
  <c r="DV39" i="7"/>
  <c r="DV34" i="7"/>
  <c r="DV28" i="7"/>
  <c r="DV23" i="7"/>
  <c r="DV18" i="7"/>
  <c r="DV40" i="7"/>
  <c r="DV30" i="7"/>
  <c r="DV24" i="7"/>
  <c r="DV48" i="7"/>
  <c r="DV43" i="7"/>
  <c r="DV38" i="7"/>
  <c r="DV32" i="7"/>
  <c r="DV27" i="7"/>
  <c r="DV22" i="7"/>
  <c r="DV16" i="7"/>
  <c r="DV46" i="7"/>
  <c r="DV35" i="7"/>
  <c r="DV19" i="7"/>
  <c r="DV47" i="7"/>
  <c r="DV42" i="7"/>
  <c r="DV36" i="7"/>
  <c r="DV31" i="7"/>
  <c r="DV26" i="7"/>
  <c r="DV20" i="7"/>
  <c r="DV15" i="7"/>
  <c r="G15" i="11" l="1"/>
  <c r="EF20" i="7"/>
  <c r="EA20" i="7"/>
  <c r="DW20" i="7"/>
  <c r="G37" i="11"/>
  <c r="EF42" i="7"/>
  <c r="EA42" i="7"/>
  <c r="DW42" i="7"/>
  <c r="G41" i="11"/>
  <c r="EF46" i="7"/>
  <c r="EA46" i="7"/>
  <c r="DW46" i="7"/>
  <c r="G27" i="11"/>
  <c r="EF32" i="7"/>
  <c r="EA32" i="7"/>
  <c r="DW32" i="7"/>
  <c r="G19" i="11"/>
  <c r="EF24" i="7"/>
  <c r="EA24" i="7"/>
  <c r="DW24" i="7"/>
  <c r="G18" i="11"/>
  <c r="EF23" i="7"/>
  <c r="EA23" i="7"/>
  <c r="DW23" i="7"/>
  <c r="G32" i="11"/>
  <c r="EF37" i="7"/>
  <c r="EA37" i="7"/>
  <c r="DW37" i="7"/>
  <c r="G21" i="11"/>
  <c r="EF26" i="7"/>
  <c r="EA26" i="7"/>
  <c r="DW26" i="7"/>
  <c r="G42" i="11"/>
  <c r="EF47" i="7"/>
  <c r="EA47" i="7"/>
  <c r="DW47" i="7"/>
  <c r="G11" i="11"/>
  <c r="EA16" i="7"/>
  <c r="EF16" i="7"/>
  <c r="DW16" i="7"/>
  <c r="G33" i="11"/>
  <c r="EF38" i="7"/>
  <c r="EA38" i="7"/>
  <c r="DW38" i="7"/>
  <c r="G25" i="11"/>
  <c r="EF30" i="7"/>
  <c r="EA30" i="7"/>
  <c r="DW30" i="7"/>
  <c r="G23" i="11"/>
  <c r="EF28" i="7"/>
  <c r="EA28" i="7"/>
  <c r="DW28" i="7"/>
  <c r="G45" i="11"/>
  <c r="EF50" i="7"/>
  <c r="EA50" i="7"/>
  <c r="DW50" i="7"/>
  <c r="G20" i="11"/>
  <c r="EF25" i="7"/>
  <c r="EA25" i="7"/>
  <c r="DW25" i="7"/>
  <c r="G36" i="11"/>
  <c r="EF41" i="7"/>
  <c r="EA41" i="7"/>
  <c r="DW41" i="7"/>
  <c r="G39" i="11"/>
  <c r="EF44" i="7"/>
  <c r="EA44" i="7"/>
  <c r="DW44" i="7"/>
  <c r="G26" i="11"/>
  <c r="EF31" i="7"/>
  <c r="EA31" i="7"/>
  <c r="DW31" i="7"/>
  <c r="G14" i="11"/>
  <c r="EF19" i="7"/>
  <c r="EA19" i="7"/>
  <c r="DW19" i="7"/>
  <c r="G17" i="11"/>
  <c r="EF22" i="7"/>
  <c r="EA22" i="7"/>
  <c r="DW22" i="7"/>
  <c r="G38" i="11"/>
  <c r="EF43" i="7"/>
  <c r="EA43" i="7"/>
  <c r="DW43" i="7"/>
  <c r="G35" i="11"/>
  <c r="EF40" i="7"/>
  <c r="EA40" i="7"/>
  <c r="DW40" i="7"/>
  <c r="G29" i="11"/>
  <c r="EF34" i="7"/>
  <c r="EA34" i="7"/>
  <c r="DW34" i="7"/>
  <c r="G9" i="11"/>
  <c r="DV51" i="7"/>
  <c r="AN44" i="17" s="1"/>
  <c r="EA14" i="7"/>
  <c r="EF14" i="7"/>
  <c r="DW14" i="7"/>
  <c r="EF29" i="7"/>
  <c r="EA29" i="7"/>
  <c r="G24" i="11"/>
  <c r="DW29" i="7"/>
  <c r="G40" i="11"/>
  <c r="EF45" i="7"/>
  <c r="EA45" i="7"/>
  <c r="DW45" i="7"/>
  <c r="G16" i="11"/>
  <c r="EF21" i="7"/>
  <c r="EA21" i="7"/>
  <c r="DW21" i="7"/>
  <c r="G10" i="11"/>
  <c r="EA15" i="7"/>
  <c r="EF15" i="7"/>
  <c r="DW15" i="7"/>
  <c r="G31" i="11"/>
  <c r="EA36" i="7"/>
  <c r="EF36" i="7"/>
  <c r="DW36" i="7"/>
  <c r="G30" i="11"/>
  <c r="EA35" i="7"/>
  <c r="EF35" i="7"/>
  <c r="DW35" i="7"/>
  <c r="G22" i="11"/>
  <c r="EF27" i="7"/>
  <c r="EA27" i="7"/>
  <c r="DW27" i="7"/>
  <c r="G43" i="11"/>
  <c r="EF48" i="7"/>
  <c r="EA48" i="7"/>
  <c r="DW48" i="7"/>
  <c r="G13" i="11"/>
  <c r="EF18" i="7"/>
  <c r="EA18" i="7"/>
  <c r="DW18" i="7"/>
  <c r="G34" i="11"/>
  <c r="EF39" i="7"/>
  <c r="EA39" i="7"/>
  <c r="DW39" i="7"/>
  <c r="G12" i="11"/>
  <c r="EF17" i="7"/>
  <c r="EA17" i="7"/>
  <c r="DW17" i="7"/>
  <c r="G28" i="11"/>
  <c r="EF33" i="7"/>
  <c r="EA33" i="7"/>
  <c r="DW33" i="7"/>
  <c r="G44" i="11"/>
  <c r="EF49" i="7"/>
  <c r="EA49" i="7"/>
  <c r="DW49" i="7"/>
  <c r="K13" i="11" l="1"/>
  <c r="EB18" i="7"/>
  <c r="L13" i="11" s="1"/>
  <c r="H35" i="11"/>
  <c r="EI40" i="7"/>
  <c r="Q35" i="11" s="1"/>
  <c r="EK40" i="7"/>
  <c r="R35" i="11" s="1"/>
  <c r="H26" i="11"/>
  <c r="EK31" i="7"/>
  <c r="R26" i="11" s="1"/>
  <c r="EI31" i="7"/>
  <c r="Q26" i="11" s="1"/>
  <c r="H45" i="11"/>
  <c r="EK50" i="7"/>
  <c r="R45" i="11" s="1"/>
  <c r="EI50" i="7"/>
  <c r="Q45" i="11" s="1"/>
  <c r="H11" i="11"/>
  <c r="EK16" i="7"/>
  <c r="R11" i="11" s="1"/>
  <c r="EI16" i="7"/>
  <c r="Q11" i="11" s="1"/>
  <c r="H32" i="11"/>
  <c r="EK37" i="7"/>
  <c r="R32" i="11" s="1"/>
  <c r="EI37" i="7"/>
  <c r="Q32" i="11" s="1"/>
  <c r="H27" i="11"/>
  <c r="EK32" i="7"/>
  <c r="R27" i="11" s="1"/>
  <c r="EI32" i="7"/>
  <c r="Q27" i="11" s="1"/>
  <c r="H15" i="11"/>
  <c r="EK20" i="7"/>
  <c r="R15" i="11" s="1"/>
  <c r="EI20" i="7"/>
  <c r="Q15" i="11" s="1"/>
  <c r="O44" i="11"/>
  <c r="EG49" i="7"/>
  <c r="P44" i="11" s="1"/>
  <c r="O28" i="11"/>
  <c r="EG33" i="7"/>
  <c r="P28" i="11" s="1"/>
  <c r="O12" i="11"/>
  <c r="EG17" i="7"/>
  <c r="P12" i="11" s="1"/>
  <c r="O34" i="11"/>
  <c r="EG39" i="7"/>
  <c r="P34" i="11" s="1"/>
  <c r="O13" i="11"/>
  <c r="EG18" i="7"/>
  <c r="P13" i="11" s="1"/>
  <c r="O43" i="11"/>
  <c r="EG48" i="7"/>
  <c r="P43" i="11" s="1"/>
  <c r="O22" i="11"/>
  <c r="EG27" i="7"/>
  <c r="P22" i="11" s="1"/>
  <c r="K30" i="11"/>
  <c r="EB35" i="7"/>
  <c r="L30" i="11" s="1"/>
  <c r="K31" i="11"/>
  <c r="EB36" i="7"/>
  <c r="L31" i="11" s="1"/>
  <c r="K10" i="11"/>
  <c r="EB15" i="7"/>
  <c r="L10" i="11" s="1"/>
  <c r="O16" i="11"/>
  <c r="EG21" i="7"/>
  <c r="P16" i="11" s="1"/>
  <c r="O40" i="11"/>
  <c r="EG45" i="7"/>
  <c r="P40" i="11" s="1"/>
  <c r="K24" i="11"/>
  <c r="EB29" i="7"/>
  <c r="L24" i="11" s="1"/>
  <c r="K9" i="11"/>
  <c r="EA51" i="7"/>
  <c r="EB14" i="7"/>
  <c r="K29" i="11"/>
  <c r="EB34" i="7"/>
  <c r="L29" i="11" s="1"/>
  <c r="K35" i="11"/>
  <c r="EB40" i="7"/>
  <c r="L35" i="11" s="1"/>
  <c r="K38" i="11"/>
  <c r="EB43" i="7"/>
  <c r="L38" i="11" s="1"/>
  <c r="K17" i="11"/>
  <c r="EB22" i="7"/>
  <c r="L17" i="11" s="1"/>
  <c r="K14" i="11"/>
  <c r="EB19" i="7"/>
  <c r="L14" i="11" s="1"/>
  <c r="K26" i="11"/>
  <c r="EB31" i="7"/>
  <c r="L26" i="11" s="1"/>
  <c r="K39" i="11"/>
  <c r="EB44" i="7"/>
  <c r="L39" i="11" s="1"/>
  <c r="K36" i="11"/>
  <c r="EB41" i="7"/>
  <c r="L36" i="11" s="1"/>
  <c r="K20" i="11"/>
  <c r="EB25" i="7"/>
  <c r="L20" i="11" s="1"/>
  <c r="K45" i="11"/>
  <c r="EB50" i="7"/>
  <c r="L45" i="11" s="1"/>
  <c r="K23" i="11"/>
  <c r="EB28" i="7"/>
  <c r="L23" i="11" s="1"/>
  <c r="K25" i="11"/>
  <c r="EB30" i="7"/>
  <c r="L25" i="11" s="1"/>
  <c r="K33" i="11"/>
  <c r="EB38" i="7"/>
  <c r="L33" i="11" s="1"/>
  <c r="O11" i="11"/>
  <c r="EG16" i="7"/>
  <c r="P11" i="11" s="1"/>
  <c r="K42" i="11"/>
  <c r="EB47" i="7"/>
  <c r="L42" i="11" s="1"/>
  <c r="K21" i="11"/>
  <c r="EB26" i="7"/>
  <c r="L21" i="11" s="1"/>
  <c r="K32" i="11"/>
  <c r="EB37" i="7"/>
  <c r="L32" i="11" s="1"/>
  <c r="K18" i="11"/>
  <c r="EB23" i="7"/>
  <c r="L18" i="11" s="1"/>
  <c r="K19" i="11"/>
  <c r="EB24" i="7"/>
  <c r="L19" i="11" s="1"/>
  <c r="K27" i="11"/>
  <c r="EB32" i="7"/>
  <c r="L27" i="11" s="1"/>
  <c r="K41" i="11"/>
  <c r="EB46" i="7"/>
  <c r="L41" i="11" s="1"/>
  <c r="K37" i="11"/>
  <c r="EB42" i="7"/>
  <c r="L37" i="11" s="1"/>
  <c r="K15" i="11"/>
  <c r="EB20" i="7"/>
  <c r="L15" i="11" s="1"/>
  <c r="K44" i="11"/>
  <c r="EB49" i="7"/>
  <c r="L44" i="11" s="1"/>
  <c r="K12" i="11"/>
  <c r="EB17" i="7"/>
  <c r="L12" i="11" s="1"/>
  <c r="K43" i="11"/>
  <c r="EB48" i="7"/>
  <c r="L43" i="11" s="1"/>
  <c r="O30" i="11"/>
  <c r="EG35" i="7"/>
  <c r="P30" i="11" s="1"/>
  <c r="O10" i="11"/>
  <c r="EG15" i="7"/>
  <c r="P10" i="11" s="1"/>
  <c r="K40" i="11"/>
  <c r="EB45" i="7"/>
  <c r="L40" i="11" s="1"/>
  <c r="H29" i="11"/>
  <c r="EK34" i="7"/>
  <c r="R29" i="11" s="1"/>
  <c r="EI34" i="7"/>
  <c r="Q29" i="11" s="1"/>
  <c r="H17" i="11"/>
  <c r="EK22" i="7"/>
  <c r="R17" i="11" s="1"/>
  <c r="EI22" i="7"/>
  <c r="Q17" i="11" s="1"/>
  <c r="H39" i="11"/>
  <c r="EI44" i="7"/>
  <c r="Q39" i="11" s="1"/>
  <c r="EK44" i="7"/>
  <c r="R39" i="11" s="1"/>
  <c r="H20" i="11"/>
  <c r="EK25" i="7"/>
  <c r="R20" i="11" s="1"/>
  <c r="EI25" i="7"/>
  <c r="Q20" i="11" s="1"/>
  <c r="H25" i="11"/>
  <c r="EK30" i="7"/>
  <c r="R25" i="11" s="1"/>
  <c r="EI30" i="7"/>
  <c r="Q25" i="11" s="1"/>
  <c r="H42" i="11"/>
  <c r="EI47" i="7"/>
  <c r="Q42" i="11" s="1"/>
  <c r="EK47" i="7"/>
  <c r="R42" i="11" s="1"/>
  <c r="H18" i="11"/>
  <c r="EK23" i="7"/>
  <c r="R18" i="11" s="1"/>
  <c r="EI23" i="7"/>
  <c r="Q18" i="11" s="1"/>
  <c r="H37" i="11"/>
  <c r="EI42" i="7"/>
  <c r="Q37" i="11" s="1"/>
  <c r="EK42" i="7"/>
  <c r="R37" i="11" s="1"/>
  <c r="O24" i="11"/>
  <c r="EG29" i="7"/>
  <c r="P24" i="11" s="1"/>
  <c r="O29" i="11"/>
  <c r="EG34" i="7"/>
  <c r="P29" i="11" s="1"/>
  <c r="O35" i="11"/>
  <c r="EG40" i="7"/>
  <c r="P35" i="11" s="1"/>
  <c r="O38" i="11"/>
  <c r="EG43" i="7"/>
  <c r="P38" i="11" s="1"/>
  <c r="O17" i="11"/>
  <c r="EG22" i="7"/>
  <c r="P17" i="11" s="1"/>
  <c r="O14" i="11"/>
  <c r="EG19" i="7"/>
  <c r="P14" i="11" s="1"/>
  <c r="O26" i="11"/>
  <c r="EG31" i="7"/>
  <c r="P26" i="11" s="1"/>
  <c r="O39" i="11"/>
  <c r="EG44" i="7"/>
  <c r="P39" i="11" s="1"/>
  <c r="O36" i="11"/>
  <c r="EG41" i="7"/>
  <c r="P36" i="11" s="1"/>
  <c r="O20" i="11"/>
  <c r="EG25" i="7"/>
  <c r="P20" i="11" s="1"/>
  <c r="O45" i="11"/>
  <c r="EG50" i="7"/>
  <c r="P45" i="11" s="1"/>
  <c r="O23" i="11"/>
  <c r="EG28" i="7"/>
  <c r="P23" i="11" s="1"/>
  <c r="O25" i="11"/>
  <c r="EG30" i="7"/>
  <c r="P25" i="11" s="1"/>
  <c r="O33" i="11"/>
  <c r="EG38" i="7"/>
  <c r="P33" i="11" s="1"/>
  <c r="K11" i="11"/>
  <c r="EB16" i="7"/>
  <c r="L11" i="11" s="1"/>
  <c r="O42" i="11"/>
  <c r="EG47" i="7"/>
  <c r="P42" i="11" s="1"/>
  <c r="O21" i="11"/>
  <c r="EG26" i="7"/>
  <c r="P21" i="11" s="1"/>
  <c r="O32" i="11"/>
  <c r="EG37" i="7"/>
  <c r="P32" i="11" s="1"/>
  <c r="O18" i="11"/>
  <c r="EG23" i="7"/>
  <c r="P18" i="11" s="1"/>
  <c r="O19" i="11"/>
  <c r="EG24" i="7"/>
  <c r="P19" i="11" s="1"/>
  <c r="O27" i="11"/>
  <c r="EG32" i="7"/>
  <c r="P27" i="11" s="1"/>
  <c r="O41" i="11"/>
  <c r="EG46" i="7"/>
  <c r="P41" i="11" s="1"/>
  <c r="O37" i="11"/>
  <c r="EG42" i="7"/>
  <c r="P37" i="11" s="1"/>
  <c r="O15" i="11"/>
  <c r="EG20" i="7"/>
  <c r="P15" i="11" s="1"/>
  <c r="K28" i="11"/>
  <c r="EB33" i="7"/>
  <c r="L28" i="11" s="1"/>
  <c r="K34" i="11"/>
  <c r="EB39" i="7"/>
  <c r="L34" i="11" s="1"/>
  <c r="K22" i="11"/>
  <c r="EB27" i="7"/>
  <c r="L22" i="11" s="1"/>
  <c r="O31" i="11"/>
  <c r="EG36" i="7"/>
  <c r="P31" i="11" s="1"/>
  <c r="K16" i="11"/>
  <c r="EB21" i="7"/>
  <c r="L16" i="11" s="1"/>
  <c r="O9" i="11"/>
  <c r="EF51" i="7"/>
  <c r="EG14" i="7"/>
  <c r="H38" i="11"/>
  <c r="EI43" i="7"/>
  <c r="Q38" i="11" s="1"/>
  <c r="EK43" i="7"/>
  <c r="R38" i="11" s="1"/>
  <c r="H14" i="11"/>
  <c r="EK19" i="7"/>
  <c r="R14" i="11" s="1"/>
  <c r="EI19" i="7"/>
  <c r="Q14" i="11" s="1"/>
  <c r="H36" i="11"/>
  <c r="EI41" i="7"/>
  <c r="Q36" i="11" s="1"/>
  <c r="EK41" i="7"/>
  <c r="R36" i="11" s="1"/>
  <c r="H23" i="11"/>
  <c r="EK28" i="7"/>
  <c r="R23" i="11" s="1"/>
  <c r="EI28" i="7"/>
  <c r="Q23" i="11" s="1"/>
  <c r="H33" i="11"/>
  <c r="EK38" i="7"/>
  <c r="R33" i="11" s="1"/>
  <c r="EI38" i="7"/>
  <c r="Q33" i="11" s="1"/>
  <c r="H21" i="11"/>
  <c r="EK26" i="7"/>
  <c r="R21" i="11" s="1"/>
  <c r="EI26" i="7"/>
  <c r="Q21" i="11" s="1"/>
  <c r="H19" i="11"/>
  <c r="EK24" i="7"/>
  <c r="R19" i="11" s="1"/>
  <c r="EI24" i="7"/>
  <c r="Q19" i="11" s="1"/>
  <c r="H41" i="11"/>
  <c r="EI46" i="7"/>
  <c r="Q41" i="11" s="1"/>
  <c r="EK46" i="7"/>
  <c r="R41" i="11" s="1"/>
  <c r="H44" i="11"/>
  <c r="EI49" i="7"/>
  <c r="Q44" i="11" s="1"/>
  <c r="EK49" i="7"/>
  <c r="R44" i="11" s="1"/>
  <c r="H28" i="11"/>
  <c r="EK33" i="7"/>
  <c r="R28" i="11" s="1"/>
  <c r="EI33" i="7"/>
  <c r="Q28" i="11" s="1"/>
  <c r="H12" i="11"/>
  <c r="EK17" i="7"/>
  <c r="R12" i="11" s="1"/>
  <c r="EI17" i="7"/>
  <c r="Q12" i="11" s="1"/>
  <c r="H34" i="11"/>
  <c r="EK39" i="7"/>
  <c r="R34" i="11" s="1"/>
  <c r="EI39" i="7"/>
  <c r="Q34" i="11" s="1"/>
  <c r="EK18" i="7"/>
  <c r="R13" i="11" s="1"/>
  <c r="H13" i="11"/>
  <c r="EI18" i="7"/>
  <c r="Q13" i="11" s="1"/>
  <c r="H43" i="11"/>
  <c r="EI48" i="7"/>
  <c r="Q43" i="11" s="1"/>
  <c r="EK48" i="7"/>
  <c r="R43" i="11" s="1"/>
  <c r="H22" i="11"/>
  <c r="EK27" i="7"/>
  <c r="R22" i="11" s="1"/>
  <c r="EI27" i="7"/>
  <c r="Q22" i="11" s="1"/>
  <c r="H30" i="11"/>
  <c r="EI35" i="7"/>
  <c r="Q30" i="11" s="1"/>
  <c r="EK35" i="7"/>
  <c r="R30" i="11" s="1"/>
  <c r="H31" i="11"/>
  <c r="EI36" i="7"/>
  <c r="Q31" i="11" s="1"/>
  <c r="EK36" i="7"/>
  <c r="R31" i="11" s="1"/>
  <c r="H10" i="11"/>
  <c r="EK15" i="7"/>
  <c r="R10" i="11" s="1"/>
  <c r="EI15" i="7"/>
  <c r="Q10" i="11" s="1"/>
  <c r="H16" i="11"/>
  <c r="EK21" i="7"/>
  <c r="R16" i="11" s="1"/>
  <c r="EI21" i="7"/>
  <c r="Q16" i="11" s="1"/>
  <c r="H40" i="11"/>
  <c r="EI45" i="7"/>
  <c r="Q40" i="11" s="1"/>
  <c r="EK45" i="7"/>
  <c r="R40" i="11" s="1"/>
  <c r="H24" i="11"/>
  <c r="EK29" i="7"/>
  <c r="R24" i="11" s="1"/>
  <c r="EI29" i="7"/>
  <c r="Q24" i="11" s="1"/>
  <c r="H9" i="11"/>
  <c r="DW51" i="7"/>
  <c r="BM16" i="17" s="1"/>
  <c r="EK14" i="7"/>
  <c r="EI14" i="7"/>
  <c r="G46" i="11"/>
  <c r="H13" i="12" s="1"/>
  <c r="H46" i="11" l="1"/>
  <c r="I13" i="12" s="1"/>
  <c r="F17" i="12" s="1"/>
  <c r="P9" i="11"/>
  <c r="P46" i="11" s="1"/>
  <c r="I15" i="12" s="1"/>
  <c r="EG51" i="7"/>
  <c r="EB51" i="7"/>
  <c r="L9" i="11"/>
  <c r="L46" i="11" s="1"/>
  <c r="I14" i="12" s="1"/>
  <c r="EI51" i="7"/>
  <c r="Q9" i="11"/>
  <c r="Q46" i="11" s="1"/>
  <c r="K46" i="11"/>
  <c r="H14" i="12" s="1"/>
  <c r="EK51" i="7"/>
  <c r="R9" i="11"/>
  <c r="R46" i="11" s="1"/>
  <c r="F19" i="12" s="1"/>
  <c r="O46" i="11"/>
  <c r="H15" i="12" s="1"/>
</calcChain>
</file>

<file path=xl/sharedStrings.xml><?xml version="1.0" encoding="utf-8"?>
<sst xmlns="http://schemas.openxmlformats.org/spreadsheetml/2006/main" count="849" uniqueCount="525">
  <si>
    <t>分析ツール（建設）／留意事項</t>
  </si>
  <si>
    <t>産業連関表を用いた経済（生産）波及効果の推計は、ひとつの経済モデルであって、</t>
  </si>
  <si>
    <t>その結果は理論的なものであることから、必ずしも完璧なものではありません。</t>
  </si>
  <si>
    <r>
      <rPr>
        <sz val="9"/>
        <rFont val="ＭＳ Ｐ明朝"/>
        <family val="1"/>
        <charset val="128"/>
      </rPr>
      <t>そこで、結果を利用する際には、次のような</t>
    </r>
    <r>
      <rPr>
        <sz val="9"/>
        <color rgb="FFFF0000"/>
        <rFont val="ＭＳ Ｐゴシック"/>
        <family val="3"/>
        <charset val="128"/>
      </rPr>
      <t>前提条件</t>
    </r>
    <r>
      <rPr>
        <sz val="9"/>
        <rFont val="ＭＳ Ｐ明朝"/>
        <family val="1"/>
        <charset val="128"/>
      </rPr>
      <t>に留意する必要があります。</t>
    </r>
  </si>
  <si>
    <t>分析について</t>
  </si>
  <si>
    <t>分析ツールについて</t>
  </si>
  <si>
    <t>１　産業連関表は推計に基づいて作成されていること。</t>
  </si>
  <si>
    <t>２　産業連関表作成時点と分析対象時点の産業構造とは完全に一致しないこと。</t>
  </si>
  <si>
    <r>
      <rPr>
        <sz val="9"/>
        <rFont val="ＭＳ Ｐ明朝"/>
        <family val="1"/>
        <charset val="128"/>
      </rPr>
      <t>　</t>
    </r>
    <r>
      <rPr>
        <sz val="9"/>
        <color rgb="FFFF0000"/>
        <rFont val="ＭＳ Ｐゴシック"/>
        <family val="3"/>
        <charset val="128"/>
      </rPr>
      <t>建設部門分析用産業連関表（国土交通省）</t>
    </r>
    <r>
      <rPr>
        <sz val="9"/>
        <rFont val="ＭＳ Ｐ明朝"/>
        <family val="1"/>
        <charset val="128"/>
      </rPr>
      <t>を使用して、２次間接波及効果まで試算</t>
    </r>
  </si>
  <si>
    <r>
      <rPr>
        <sz val="9"/>
        <rFont val="ＭＳ Ｐ明朝"/>
        <family val="1"/>
        <charset val="128"/>
      </rPr>
      <t>３　</t>
    </r>
    <r>
      <rPr>
        <sz val="9"/>
        <color rgb="FFFF0000"/>
        <rFont val="ＭＳ Ｐゴシック"/>
        <family val="3"/>
        <charset val="128"/>
      </rPr>
      <t>全ての生産は「最終需要（消費、投資、輸移出）」を満たすため</t>
    </r>
    <r>
      <rPr>
        <sz val="9"/>
        <rFont val="ＭＳ Ｐ明朝"/>
        <family val="1"/>
        <charset val="128"/>
      </rPr>
      <t>に行われ、</t>
    </r>
  </si>
  <si>
    <t>　できます。</t>
  </si>
  <si>
    <r>
      <rPr>
        <sz val="9"/>
        <rFont val="ＭＳ Ｐ明朝"/>
        <family val="1"/>
        <charset val="128"/>
      </rPr>
      <t>　生産能力に限界がないなど、生産を行う上での</t>
    </r>
    <r>
      <rPr>
        <sz val="9"/>
        <color rgb="FFFF0000"/>
        <rFont val="ＭＳ Ｐゴシック"/>
        <family val="3"/>
        <charset val="128"/>
      </rPr>
      <t>「制約条件（ボトルネック）」はない</t>
    </r>
  </si>
  <si>
    <r>
      <rPr>
        <sz val="9"/>
        <rFont val="ＭＳ Ｐ明朝"/>
        <family val="1"/>
        <charset val="128"/>
      </rPr>
      <t>　　</t>
    </r>
    <r>
      <rPr>
        <sz val="9"/>
        <color rgb="FFFF0000"/>
        <rFont val="ＭＳ Ｐゴシック"/>
        <family val="3"/>
        <charset val="128"/>
      </rPr>
      <t>建設投資（工事）といっても住宅や工場の建築、道路や河川の土木工事などその</t>
    </r>
  </si>
  <si>
    <t>　ものとしていること。</t>
  </si>
  <si>
    <r>
      <rPr>
        <sz val="9"/>
        <rFont val="ＭＳ Ｐ明朝"/>
        <family val="1"/>
        <charset val="128"/>
      </rPr>
      <t>　</t>
    </r>
    <r>
      <rPr>
        <sz val="9"/>
        <color rgb="FFFF0000"/>
        <rFont val="ＭＳ Ｐゴシック"/>
        <family val="3"/>
        <charset val="128"/>
      </rPr>
      <t>種類は様々で、原材料等の投入構成比もそれぞれ異なります</t>
    </r>
    <r>
      <rPr>
        <sz val="9"/>
        <rFont val="ＭＳ Ｐ明朝"/>
        <family val="1"/>
        <charset val="128"/>
      </rPr>
      <t>。原材料毎に投入額</t>
    </r>
  </si>
  <si>
    <r>
      <rPr>
        <sz val="9"/>
        <rFont val="ＭＳ Ｐ明朝"/>
        <family val="1"/>
        <charset val="128"/>
      </rPr>
      <t>４　各部門の</t>
    </r>
    <r>
      <rPr>
        <sz val="9"/>
        <color rgb="FFFF0000"/>
        <rFont val="ＭＳ Ｐゴシック"/>
        <family val="3"/>
        <charset val="128"/>
      </rPr>
      <t>「投入構造」は一定</t>
    </r>
    <r>
      <rPr>
        <sz val="9"/>
        <rFont val="ＭＳ Ｐ明朝"/>
        <family val="1"/>
        <charset val="128"/>
      </rPr>
      <t>であり、規模の経済等はないものとしていること。</t>
    </r>
  </si>
  <si>
    <t>　を把握していれば、より精度の高い建設投資による波及効果の結果を得られます。</t>
  </si>
  <si>
    <t>　　生産が２倍になれば原材料等の投入量も２倍になる「線形的比例関係」を仮定</t>
  </si>
  <si>
    <r>
      <rPr>
        <sz val="9"/>
        <rFont val="ＭＳ Ｐ明朝"/>
        <family val="1"/>
        <charset val="128"/>
      </rPr>
      <t>　　この分析ツールは、工事の種類だけしか分からない場合を想定して、</t>
    </r>
    <r>
      <rPr>
        <sz val="9"/>
        <color rgb="FFFF0000"/>
        <rFont val="ＭＳ Ｐゴシック"/>
        <family val="3"/>
        <charset val="128"/>
      </rPr>
      <t>建設部門</t>
    </r>
  </si>
  <si>
    <t>　しているが、実際には大量生産等を行うことにより投入量が減るなどの変化も考え</t>
  </si>
  <si>
    <t>　分析用産業連関表（国土交通省）の投入係数を利用して精度を高めています。</t>
  </si>
  <si>
    <t>　られます。</t>
  </si>
  <si>
    <t>２　産業連関表の建設部門では、「県内の新規需要は、全て県内で生産（供給）される」</t>
  </si>
  <si>
    <t>５　各部門が生産活動を個別に行った効果の和は、それら部門が同時に行ったとき</t>
  </si>
  <si>
    <t>　として扱います。（＝輸移出入ゼロ、自給率100％）</t>
  </si>
  <si>
    <t>　の総効果に等しいこと。</t>
  </si>
  <si>
    <t>　　また、建設部門は流通マージンがないものとします。</t>
  </si>
  <si>
    <r>
      <rPr>
        <sz val="9"/>
        <rFont val="ＭＳ Ｐ明朝"/>
        <family val="1"/>
        <charset val="128"/>
      </rPr>
      <t>　　つまり、各生産活動間の相互干渉はなく、</t>
    </r>
    <r>
      <rPr>
        <sz val="9"/>
        <color rgb="FFFF0000"/>
        <rFont val="ＭＳ Ｐゴシック"/>
        <family val="3"/>
        <charset val="128"/>
      </rPr>
      <t>外部経済・外部不経済が存在しない</t>
    </r>
    <r>
      <rPr>
        <sz val="9"/>
        <rFont val="ＭＳ Ｐ明朝"/>
        <family val="1"/>
        <charset val="128"/>
      </rPr>
      <t>こと。</t>
    </r>
  </si>
  <si>
    <t>３　２次間接波及効果は、誘発された雇用者所得の一部が消費に回るものとし、消費</t>
  </si>
  <si>
    <r>
      <rPr>
        <sz val="9"/>
        <rFont val="ＭＳ Ｐ明朝"/>
        <family val="1"/>
        <charset val="128"/>
      </rPr>
      <t>６　</t>
    </r>
    <r>
      <rPr>
        <sz val="9"/>
        <color rgb="FFFF0000"/>
        <rFont val="ＭＳ Ｐゴシック"/>
        <family val="3"/>
        <charset val="128"/>
      </rPr>
      <t>「生産波及」の中断がない</t>
    </r>
    <r>
      <rPr>
        <sz val="9"/>
        <rFont val="ＭＳ Ｐ明朝"/>
        <family val="1"/>
        <charset val="128"/>
      </rPr>
      <t>ものとしていること。</t>
    </r>
  </si>
  <si>
    <t>　　生産波及が生じた場合、途中の段階で生産が中断することなく最後まで波及する</t>
  </si>
  <si>
    <t>　者世帯　消費支出÷実収入）を算出し、使用しています。</t>
  </si>
  <si>
    <t>　ものと仮定しているが、実際の部門間取引の過程では次のようなことが存在するため、</t>
  </si>
  <si>
    <t>　途中で中断する場合があります。</t>
  </si>
  <si>
    <t>　消費支出の構成比を使用しています。</t>
  </si>
  <si>
    <t>　　（１）　各部門において生産能力を上回る需要が生じた場合、その需要増に応える</t>
  </si>
  <si>
    <t>　　　　 だけの生産余力がなければ生産波及は中断します。</t>
  </si>
  <si>
    <t>　　雇用誘発数は理論上の数値です。現実の生産活動においては、所定時間外労働</t>
  </si>
  <si>
    <t>　　（２）　在庫を過剰に抱えている部門において、需要増に対してその全てを生産増で</t>
  </si>
  <si>
    <t>　や機械の稼働率を上げて対応する場合がありますが、それらを考慮していません。</t>
  </si>
  <si>
    <t>　　　　 賄わず、在庫を取り崩して対応するならば、その部門で生産波及は中断します。</t>
  </si>
  <si>
    <t>　　（３）　生産増を賄うだけの原材料等の経済資源が確保できなければ、生産波及は</t>
  </si>
  <si>
    <t xml:space="preserve">         中断します。</t>
  </si>
  <si>
    <r>
      <rPr>
        <sz val="9"/>
        <rFont val="ＭＳ Ｐ明朝"/>
        <family val="1"/>
        <charset val="128"/>
      </rPr>
      <t>７　</t>
    </r>
    <r>
      <rPr>
        <sz val="9"/>
        <color rgb="FFFF0000"/>
        <rFont val="ＭＳ Ｐゴシック"/>
        <family val="3"/>
        <charset val="128"/>
      </rPr>
      <t>与件データ、各種係数等の設定によって推計結果が異なる</t>
    </r>
    <r>
      <rPr>
        <sz val="9"/>
        <rFont val="ＭＳ Ｐ明朝"/>
        <family val="1"/>
        <charset val="128"/>
      </rPr>
      <t>こと。</t>
    </r>
  </si>
  <si>
    <t>その他</t>
  </si>
  <si>
    <t>８　分析ツールは、あくまで最終的な波及効果を計算するためのものであり、実際に</t>
  </si>
  <si>
    <t>　波及効果が達成される時期は明確ではないこと。</t>
  </si>
  <si>
    <t>１　この分析ツールは、産業連関表を使った分析方法の一例としてご活用ください。</t>
  </si>
  <si>
    <t>９　２次間接波及効果の対象は雇用者所得のみとしていること。</t>
  </si>
  <si>
    <r>
      <rPr>
        <sz val="9"/>
        <rFont val="ＭＳ Ｐ明朝"/>
        <family val="1"/>
        <charset val="128"/>
      </rPr>
      <t>２　</t>
    </r>
    <r>
      <rPr>
        <sz val="9"/>
        <color rgb="FFFF0000"/>
        <rFont val="ＭＳ Ｐゴシック"/>
        <family val="3"/>
        <charset val="128"/>
      </rPr>
      <t>分析結果は新潟県が保証するものではありません。</t>
    </r>
  </si>
  <si>
    <t>　　農家をはじめとする個人事業主の所得は営業余剰となり、雇用者所得には含まれま</t>
  </si>
  <si>
    <t>　せん。</t>
  </si>
  <si>
    <t>入力①シート</t>
  </si>
  <si>
    <t>・建設投資（工事）といっても住宅や工場の建築、道路や河川の土木工事などその種類は様々で、</t>
  </si>
  <si>
    <t xml:space="preserve"> 原材料等の投入構成比もそれぞれ異なります。</t>
  </si>
  <si>
    <t>・色のついたセルに「建設工事費」を入力してください。</t>
  </si>
  <si>
    <t>（単位：百万円）</t>
  </si>
  <si>
    <t>工事の種類</t>
  </si>
  <si>
    <t>定義</t>
  </si>
  <si>
    <t>建設</t>
  </si>
  <si>
    <t>建築</t>
  </si>
  <si>
    <t>住宅建築</t>
  </si>
  <si>
    <t>住宅建築（木造）</t>
  </si>
  <si>
    <t>建築基準法第2条に規定する主要構造部（以下「主要構造部」という。）が居住専用建築物、居住産業併用建築物（居住の用に供せられる部分をいう。以下同じ。）の新築、増築及び改築</t>
  </si>
  <si>
    <t>木造在来住宅</t>
  </si>
  <si>
    <t>６以外の住宅</t>
  </si>
  <si>
    <t>木造量産住宅</t>
  </si>
  <si>
    <t>プレハブ工法住宅及びツーバイフォー工法住宅</t>
  </si>
  <si>
    <t>住宅建築（非木造）</t>
  </si>
  <si>
    <t>主要構造部が非木造の居住専用建築物、居住産業併用建築物の新築、増築及び改築</t>
  </si>
  <si>
    <t>ＳＲＣ住宅</t>
  </si>
  <si>
    <t>主要構造部が鉄骨鉄筋コンクリート造りのもの</t>
  </si>
  <si>
    <t>ＲＣ住宅</t>
  </si>
  <si>
    <t>主要構造部が鉄筋コンクリート造りのもの</t>
  </si>
  <si>
    <t>ＲＣ在来住宅</t>
  </si>
  <si>
    <t>11以外の住宅</t>
  </si>
  <si>
    <t>ＲＣ量産住宅</t>
  </si>
  <si>
    <t>プレハブ工法住宅</t>
  </si>
  <si>
    <t>Ｓ住宅</t>
  </si>
  <si>
    <t>主要構造部が鉄骨造またはその他の金属で作られたもの</t>
  </si>
  <si>
    <t>Ｓ在来住宅</t>
  </si>
  <si>
    <t>14以外の住宅</t>
  </si>
  <si>
    <t>Ｓ量産住宅</t>
  </si>
  <si>
    <t>ＣＢ住宅</t>
  </si>
  <si>
    <t>主要構造部がコンクリート・ブロック造及び他の分類に該当しないもの</t>
  </si>
  <si>
    <t>非住宅建築</t>
  </si>
  <si>
    <t>非住宅建築（木造）</t>
  </si>
  <si>
    <t>木造建築物のうち、4以外の建築物の新築、増築及び改築</t>
  </si>
  <si>
    <t>木造工場</t>
  </si>
  <si>
    <t>工場、作業場及び倉庫</t>
  </si>
  <si>
    <t>木造事務所</t>
  </si>
  <si>
    <t>事務所、店舗、学校、病院及び他に分類されないもの</t>
  </si>
  <si>
    <t>非住宅建築（非木造）</t>
  </si>
  <si>
    <t>非木造の建築物のうち、7以外の建築物の新築、増築及び改築</t>
  </si>
  <si>
    <t>ＳＲＣ工場</t>
  </si>
  <si>
    <t>主要構造部が鉄骨鉄筋コンクリート造の工場、作業場及び倉庫</t>
  </si>
  <si>
    <t>ＳＲＣ事務所</t>
  </si>
  <si>
    <t>主要構造部が鉄骨鉄筋コンクリート造の事務所、店舗、学校、病院及びその他21に該当しないもの</t>
  </si>
  <si>
    <t>ＲＣ工場</t>
  </si>
  <si>
    <t>主要構造部が鉄筋コンクリート造の工場、作業場、倉庫</t>
  </si>
  <si>
    <t>ＲＣ学校</t>
  </si>
  <si>
    <t>主要構造部が鉄筋コンクリート造の学校</t>
  </si>
  <si>
    <t>ＲＣ事務所</t>
  </si>
  <si>
    <t>主要構造部が鉄筋コンクリート造の事務所、店舗、病院及びその他23、24に該当しないもの</t>
  </si>
  <si>
    <t>Ｓ工場</t>
  </si>
  <si>
    <t>主要構造部が鉄骨またはその他の金属で作られた工場、作業場、倉庫</t>
  </si>
  <si>
    <t>Ｓ事務所</t>
  </si>
  <si>
    <t>主要構造部が鉄骨またはその他の金属で作られた事務所、店舗、病院、学校及びその他26に該当しないもの</t>
  </si>
  <si>
    <t>ＣＢ非住宅</t>
  </si>
  <si>
    <t>主要構造部がコンクリートブロック造及び他の分類に該当しないもの</t>
  </si>
  <si>
    <t>土木</t>
  </si>
  <si>
    <t>公共事業</t>
  </si>
  <si>
    <t>農林関係公共事業を除く公共事業</t>
  </si>
  <si>
    <t>道路関係公共事業</t>
  </si>
  <si>
    <t>道路</t>
  </si>
  <si>
    <t>一般道路</t>
  </si>
  <si>
    <t>道路改良</t>
  </si>
  <si>
    <t>国及び地方公共団体の行う道路改良事業</t>
  </si>
  <si>
    <t>道路舗装</t>
  </si>
  <si>
    <t>国及び地方公共団体の行う道路舗装新設事業</t>
  </si>
  <si>
    <t>道路橋梁</t>
  </si>
  <si>
    <t>国及び地方公共団体の行う道路橋梁整備事業</t>
  </si>
  <si>
    <t>道路補修</t>
  </si>
  <si>
    <t>国及び地方公共団体の行う道路補修事業</t>
  </si>
  <si>
    <t>街路改良</t>
  </si>
  <si>
    <t>国及び地方公共団体の行う街路改良事業、街路補修事業</t>
  </si>
  <si>
    <t>街路舗装</t>
  </si>
  <si>
    <t>国及び地方公共団体の行う街路舗装新設事業</t>
  </si>
  <si>
    <t>街路橋梁</t>
  </si>
  <si>
    <t>国及び地方公共団体の行う街路橋梁整備事業</t>
  </si>
  <si>
    <t>有料道路</t>
  </si>
  <si>
    <t>高速有料道路</t>
  </si>
  <si>
    <t>東・中・西日本高速道路(株)</t>
  </si>
  <si>
    <t>東日本高速道路(株)、中日本高速道路(株)、西日本高速道路(株)の行う事業</t>
  </si>
  <si>
    <t>首都高速道路(株)</t>
  </si>
  <si>
    <t>首都高速道路(株)の行う事業</t>
  </si>
  <si>
    <t>阪神高速道路(株)</t>
  </si>
  <si>
    <t>阪神高速道路(株)の行う事業</t>
  </si>
  <si>
    <t>本州四国連絡高速道路(株)</t>
  </si>
  <si>
    <t>本州四国連絡高速道路(株)の行う事業</t>
  </si>
  <si>
    <t>一般有料道路</t>
  </si>
  <si>
    <t>一般有料道路建設事業、補修修繕事業</t>
  </si>
  <si>
    <t>地方道路公社等</t>
  </si>
  <si>
    <t>地方公共団体及び地方道路公社の行う事業</t>
  </si>
  <si>
    <t>区画整理</t>
  </si>
  <si>
    <t>国及び地方公共団体の行う土地区画整理事業</t>
  </si>
  <si>
    <t>河川・下水道・その他の公共事業</t>
  </si>
  <si>
    <t>治水</t>
  </si>
  <si>
    <t>河川改修</t>
  </si>
  <si>
    <t>国及び地方公共団体の行う河川事業</t>
  </si>
  <si>
    <t>国及び地方公共団体の行う河川総合開発事業並びに独立行政法人水資源機構の行う事業</t>
  </si>
  <si>
    <t>海岸</t>
  </si>
  <si>
    <t>国及び地方公共団体の行う海岸事業</t>
  </si>
  <si>
    <t>砂防</t>
  </si>
  <si>
    <t>国及び地方公共団体の行う砂防事業及び地すべり対策事業</t>
  </si>
  <si>
    <t>下水道</t>
  </si>
  <si>
    <t>地方公共団体及び地方公営企業の行う下水道事業の構築物の建設事業</t>
  </si>
  <si>
    <t>港湾・漁港</t>
  </si>
  <si>
    <t>国及び地方公共団体の行う港湾事業、漁港事業、沿岸漁場整備事業及び離島電気事業</t>
  </si>
  <si>
    <t>空港</t>
  </si>
  <si>
    <t>国、地方公共団体、成田国際空港(株)、中部国際空港(株)及び関西国際空港(株)の行う空港整備事業</t>
  </si>
  <si>
    <t>廃棄物処理施設</t>
  </si>
  <si>
    <t>地方公共団体の行う廃棄物処理事業</t>
  </si>
  <si>
    <t>公園</t>
  </si>
  <si>
    <t>国及び地方公共団体の行う公園及び緑地保全事業</t>
  </si>
  <si>
    <t>災害復旧</t>
  </si>
  <si>
    <t>国及び地方公共団体の行う31～59の事業の災害復旧事業及び鉱害復旧事業</t>
  </si>
  <si>
    <t>農林関係公共事業</t>
  </si>
  <si>
    <t>国、地方公共団体の行う農業土木事業、林道事業、治山事業及びこれらの事業の災害復旧事業</t>
  </si>
  <si>
    <t>その他の土木建設</t>
  </si>
  <si>
    <t>鉄道軌道建設</t>
  </si>
  <si>
    <t>JR、独立行政法人鉄道建設・運輸施設整備支援機構、公営鉄道及び私鉄の行う鉄道軌道に関する構築物の新設工事及び施設保全の取替補修工事</t>
  </si>
  <si>
    <t>電力施設建設</t>
  </si>
  <si>
    <t>10電力(株)、電源開発(株)、地方公営企業及びその他の電気事業者の行う電気事業の発送配電施設に関する構築物の建設及び施設保全で取替補修工事</t>
  </si>
  <si>
    <t>電気通信施設建設</t>
  </si>
  <si>
    <t>上・工業用水道</t>
  </si>
  <si>
    <t>地方公営企業等の行う上水道事業における建設事業、工業用水道事業及び簡易水道事業</t>
  </si>
  <si>
    <t>土地造成</t>
  </si>
  <si>
    <t>独立行政法人都市再生機構、地方公共団体、港湾整備関係等及び民間の行う土地造成、臨海部土地造成事業等</t>
  </si>
  <si>
    <t>その他の土木</t>
  </si>
  <si>
    <t>合　計</t>
  </si>
  <si>
    <t>入力②シート</t>
  </si>
  <si>
    <t>【消費転換率入力】</t>
  </si>
  <si>
    <t>・このシートは、２次間接波及効果の計算にあたって、直接効果及び１次間接波及効果の影響で増加した「雇用者所得」のうち、</t>
  </si>
  <si>
    <t xml:space="preserve"> 消費に向けられる割合（＝消費転換率）を設定するシートです。</t>
  </si>
  <si>
    <t>・初期設定以外の消費転換率を利用する場合は、以下のセルをクリックして選択してください。</t>
  </si>
  <si>
    <t>・独自に設定する場合は、一覧表の下段に「数値」、「説明」を入力してください。</t>
  </si>
  <si>
    <t>←設定する数値</t>
  </si>
  <si>
    <t>　　ドロップダウンリストで設定できます。</t>
  </si>
  <si>
    <t>　　（セルをクリックして選択してください。）</t>
  </si>
  <si>
    <t>数値</t>
  </si>
  <si>
    <t>説明</t>
  </si>
  <si>
    <t>←初期設定値</t>
  </si>
  <si>
    <t>←独自に設定する場合は、入力してください。</t>
  </si>
  <si>
    <t xml:space="preserve">   説明欄は「まとめ」シートに反映されます。</t>
  </si>
  <si>
    <t>波及効果計算シート</t>
  </si>
  <si>
    <t>他のシートからのリンク</t>
  </si>
  <si>
    <t>産業連関表より</t>
  </si>
  <si>
    <t>　生産誘発額（経済波及効果）の計算</t>
  </si>
  <si>
    <t>　粗付加価値誘発額の計算</t>
  </si>
  <si>
    <t>　雇用者所得誘発額の計算</t>
  </si>
  <si>
    <t>　就業誘発数・雇用誘発数の計算</t>
  </si>
  <si>
    <t>①</t>
  </si>
  <si>
    <t>　②</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</si>
  <si>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</si>
  <si>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</si>
  <si>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</si>
  <si>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</si>
  <si>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</si>
  <si>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</si>
  <si>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</si>
  <si>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</si>
  <si>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</si>
  <si>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</si>
  <si>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</si>
  <si>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</si>
  <si>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</si>
  <si>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</si>
  <si>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</si>
  <si>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</si>
  <si>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</si>
  <si>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</si>
  <si>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</si>
  <si>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</si>
  <si>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</si>
  <si>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</si>
  <si>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</si>
  <si>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</si>
  <si>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</si>
  <si>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</si>
  <si>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</si>
  <si>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</si>
  <si>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</si>
  <si>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</si>
  <si>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</si>
  <si>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新規</t>
  </si>
  <si>
    <t>　建設部門工事種類別投入係数（2～70列は表示省略）</t>
  </si>
  <si>
    <t>粗付加</t>
  </si>
  <si>
    <t>雇用者</t>
  </si>
  <si>
    <t>中間投入</t>
  </si>
  <si>
    <t>県産品</t>
  </si>
  <si>
    <t>　逆行列係数（01列以外は表示省略）</t>
  </si>
  <si>
    <t>生産</t>
  </si>
  <si>
    <t>消費</t>
  </si>
  <si>
    <t>民間消費</t>
  </si>
  <si>
    <t>就業係数</t>
  </si>
  <si>
    <t>就業</t>
  </si>
  <si>
    <t>雇用係数</t>
  </si>
  <si>
    <t>雇用</t>
  </si>
  <si>
    <t>需要額</t>
  </si>
  <si>
    <t>価値額</t>
  </si>
  <si>
    <t>所得額</t>
  </si>
  <si>
    <t>増加額</t>
  </si>
  <si>
    <t>対応分</t>
  </si>
  <si>
    <t>誘発額</t>
  </si>
  <si>
    <t>所得率</t>
  </si>
  <si>
    <t>所得</t>
  </si>
  <si>
    <t>転換率</t>
  </si>
  <si>
    <t>支出額</t>
  </si>
  <si>
    <t>支出の</t>
  </si>
  <si>
    <t>価値率</t>
  </si>
  <si>
    <t>価値</t>
  </si>
  <si>
    <t>誘発数</t>
  </si>
  <si>
    <t>(直接効果)</t>
  </si>
  <si>
    <t>（＝自給率）</t>
  </si>
  <si>
    <t>(県産品)</t>
  </si>
  <si>
    <t>(１次間接)</t>
  </si>
  <si>
    <t>(総額)</t>
  </si>
  <si>
    <t>構成比</t>
  </si>
  <si>
    <t>（部門別）</t>
  </si>
  <si>
    <t>(２次間接)</t>
  </si>
  <si>
    <t>(総合効果)</t>
  </si>
  <si>
    <t>建      設</t>
  </si>
  <si>
    <t>建　　　築</t>
  </si>
  <si>
    <t>住 宅 建 築</t>
  </si>
  <si>
    <t>住 宅 建 築
（ 木 造 ）　　　　　　　　</t>
  </si>
  <si>
    <t>木 造 在 来
住　　　   宅</t>
  </si>
  <si>
    <t>木 造 量 産
住　　　   宅</t>
  </si>
  <si>
    <t>住 宅 建 築
（非 木 造）</t>
  </si>
  <si>
    <t>Ｒ Ｃ 住 宅</t>
  </si>
  <si>
    <t>Ｒ Ｃ 在 来
住       宅</t>
  </si>
  <si>
    <t>Ｒ Ｃ 量 産
住       宅</t>
  </si>
  <si>
    <t>Ｓ  住  宅</t>
  </si>
  <si>
    <t>Ｃ Ｂ 住 宅</t>
  </si>
  <si>
    <t>非住宅建築
（ 木 造 ）</t>
  </si>
  <si>
    <t>木 造 工 場</t>
  </si>
  <si>
    <t>非住宅建築
（非木造）</t>
  </si>
  <si>
    <t>Ｓ  Ｒ  Ｃ
事  務  所</t>
  </si>
  <si>
    <t>Ｒ Ｃ 工 場</t>
  </si>
  <si>
    <t>Ｒ Ｃ 学 校</t>
  </si>
  <si>
    <t>Ｓ  工  場</t>
  </si>
  <si>
    <t>Ｓ 事 務 所</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</si>
  <si>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</si>
  <si>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</si>
  <si>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</si>
  <si>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</si>
  <si>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</si>
  <si>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</si>
  <si>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</si>
  <si>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</si>
  <si>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</si>
  <si>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</si>
  <si>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</si>
  <si>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</si>
  <si>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</si>
  <si>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</si>
  <si>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東日本高速
道路 （株）、
中日本高速
道路 （株）、
西日本高速
道路 （株）</t>
  </si>
  <si>
    <t>首 都 高 速
道 路 （株）</t>
  </si>
  <si>
    <t>阪 神 高 速
道 路 （株）</t>
  </si>
  <si>
    <t>本 州 四 国 
連 絡 高 速
道 路 （株）</t>
  </si>
  <si>
    <t>一 般 有 料
道         路</t>
  </si>
  <si>
    <t>地 方 道 路
公   社   等</t>
  </si>
  <si>
    <t>区 画 整 理</t>
  </si>
  <si>
    <t>河川・下水
道・その他
の公共事業</t>
  </si>
  <si>
    <t>治     水</t>
  </si>
  <si>
    <t>河 川 改 修</t>
  </si>
  <si>
    <t>海     岸</t>
  </si>
  <si>
    <t>砂     防</t>
  </si>
  <si>
    <t>下 水 道</t>
  </si>
  <si>
    <t>空     港</t>
  </si>
  <si>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</si>
  <si>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</si>
  <si>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</si>
  <si>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</si>
  <si>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</si>
  <si>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</si>
  <si>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</si>
  <si>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</si>
  <si>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</si>
  <si>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</si>
  <si>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②粗付加価値率</t>
  </si>
  <si>
    <t>②雇用者所得率</t>
  </si>
  <si>
    <t>②投入係数</t>
  </si>
  <si>
    <t>県産業</t>
  </si>
  <si>
    <t>(直接＋</t>
  </si>
  <si>
    <t>×</t>
  </si>
  <si>
    <t>連関表</t>
  </si>
  <si>
    <t>１次間接）</t>
  </si>
  <si>
    <t>部門分類</t>
  </si>
  <si>
    <t>【入力①シート】</t>
  </si>
  <si>
    <t>⑤×⑥</t>
  </si>
  <si>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</si>
  <si>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</si>
  <si>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</si>
  <si>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</si>
  <si>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</si>
  <si>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</si>
  <si>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</si>
  <si>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</si>
  <si>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</si>
  <si>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</si>
  <si>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</si>
  <si>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</si>
  <si>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</si>
  <si>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</si>
  <si>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</si>
  <si>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</si>
  <si>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</si>
  <si>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</si>
  <si>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</si>
  <si>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</si>
  <si>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</si>
  <si>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</si>
  <si>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</si>
  <si>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</si>
  <si>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</si>
  <si>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</si>
  <si>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</si>
  <si>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</si>
  <si>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</si>
  <si>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</si>
  <si>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</si>
  <si>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</si>
  <si>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</si>
  <si>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</si>
  <si>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</si>
  <si>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</si>
  <si>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</si>
  <si>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⑧×⑦</t>
  </si>
  <si>
    <t>⑨×⑩</t>
  </si>
  <si>
    <t>④＋⑪</t>
  </si>
  <si>
    <t>【入力②シート】</t>
  </si>
  <si>
    <t>⑫×⑬</t>
  </si>
  <si>
    <t>⑭×⑮</t>
  </si>
  <si>
    <t>⑥×⑯</t>
  </si>
  <si>
    <t>⑧×⑰</t>
  </si>
  <si>
    <t>①＋⑨＋⑱</t>
  </si>
  <si>
    <t>（＝③）</t>
  </si>
  <si>
    <t>⑨×⑳</t>
  </si>
  <si>
    <t>⑱×⑳</t>
  </si>
  <si>
    <t>㉑＋㉒＋㉓</t>
  </si>
  <si>
    <t>（＝⑩）</t>
  </si>
  <si>
    <t>（＝④）</t>
  </si>
  <si>
    <t>（＝⑪）</t>
  </si>
  <si>
    <t>⑱×㉕</t>
  </si>
  <si>
    <t>㉖＋㉗＋㉘</t>
  </si>
  <si>
    <t>⑲×㉚</t>
  </si>
  <si>
    <t>⑲×㉜</t>
  </si>
  <si>
    <t>農林漁業</t>
  </si>
  <si>
    <t>－</t>
  </si>
  <si>
    <t>鉱業</t>
  </si>
  <si>
    <t>飲食料品</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</si>
  <si>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</si>
  <si>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</si>
  <si>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</si>
  <si>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</si>
  <si>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</si>
  <si>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</si>
  <si>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</si>
  <si>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</si>
  <si>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</si>
  <si>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</si>
  <si>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</si>
  <si>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</si>
  <si>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</si>
  <si>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</si>
  <si>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</si>
  <si>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</si>
  <si>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</si>
  <si>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</si>
  <si>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</si>
  <si>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</si>
  <si>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</si>
  <si>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</si>
  <si>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</si>
  <si>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</si>
  <si>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</si>
  <si>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</si>
  <si>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</si>
  <si>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</si>
  <si>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</si>
  <si>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</si>
  <si>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</si>
  <si>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</si>
  <si>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計</t>
  </si>
  <si>
    <t>雇用者所得率</t>
  </si>
  <si>
    <t>粗付加価値率</t>
  </si>
  <si>
    <t>計算結果シート</t>
  </si>
  <si>
    <t>建設投資による新潟県内への経済波及効果</t>
  </si>
  <si>
    <t>（単位：百万円、人）</t>
  </si>
  <si>
    <t>生産誘発額</t>
  </si>
  <si>
    <t>粗付加価値誘発額</t>
  </si>
  <si>
    <t>雇用者所得誘発額</t>
  </si>
  <si>
    <t>直接効果</t>
  </si>
  <si>
    <t>１次間接</t>
  </si>
  <si>
    <t>２次間接</t>
  </si>
  <si>
    <t>総合効果</t>
  </si>
  <si>
    <t>波及効果</t>
  </si>
  <si>
    <t>まとめシート</t>
  </si>
  <si>
    <t>【結果】</t>
  </si>
  <si>
    <t>１　前提条件</t>
  </si>
  <si>
    <t>　　新規需要額</t>
  </si>
  <si>
    <t>（百万円）</t>
  </si>
  <si>
    <t>　　消費転換率</t>
  </si>
  <si>
    <t>消費転換率：</t>
  </si>
  <si>
    <t>２　分析結果</t>
  </si>
  <si>
    <t>１次間接
波及効果</t>
  </si>
  <si>
    <t>２次間接
波及効果</t>
  </si>
  <si>
    <t>　生産誘発額
　　（＝経済波及効果）</t>
  </si>
  <si>
    <t>　粗付加価値誘発額</t>
  </si>
  <si>
    <t>　雇用者所得誘発額</t>
  </si>
  <si>
    <t>　波及効果倍率</t>
  </si>
  <si>
    <t>（倍）</t>
  </si>
  <si>
    <t>生産誘発額（合計）÷新規需要額</t>
  </si>
  <si>
    <t>　雇用誘発数</t>
  </si>
  <si>
    <t>　　　　　　　（人）</t>
  </si>
  <si>
    <t>注：四捨五入しているため、内訳の計と合計値が一致しない場合があります。</t>
  </si>
  <si>
    <t>波及効果フロー図（建設）</t>
  </si>
  <si>
    <t>・このシートは、「波及効果計算シート」の流れをフロー図で表したものです。計算内容の理解・確認にご利用ください。</t>
  </si>
  <si>
    <t>直接効果・１次間接波及効果</t>
  </si>
  <si>
    <t>百万円</t>
  </si>
  <si>
    <t>⇒経済波及効果</t>
  </si>
  <si>
    <t>②</t>
  </si>
  <si>
    <t>新規需要額（直接効果）</t>
  </si>
  <si>
    <t>建設部門工事種類別
投入係数／雇用者所得率</t>
  </si>
  <si>
    <t>中間投入増加額</t>
  </si>
  <si>
    <t>県産品対応分
（自給率）</t>
  </si>
  <si>
    <t>中間投入
（県産品）</t>
  </si>
  <si>
    <t>逆行列係数</t>
  </si>
  <si>
    <t>生産誘発額
（１次間接波及）</t>
  </si>
  <si>
    <t>雇用者
所得率</t>
  </si>
  <si>
    <t>雇用者
所得
誘発額</t>
  </si>
  <si>
    <t>㉑～㉔</t>
  </si>
  <si>
    <t>生産誘発額（直接効果）</t>
  </si>
  <si>
    <t>粗付加価値
誘発額</t>
  </si>
  <si>
    <t>輸移入</t>
  </si>
  <si>
    <t>雇用者所得誘発額
（直接＋１次間接）</t>
  </si>
  <si>
    <t>雇用者
所得額</t>
  </si>
  <si>
    <t>㉖～㉙</t>
  </si>
  <si>
    <t>雇用者所得
誘発額</t>
  </si>
  <si>
    <t>（１次間接
　　　波及効果）</t>
  </si>
  <si>
    <t>２次間接波及効果</t>
  </si>
  <si>
    <t>㉚㉜</t>
  </si>
  <si>
    <t>㉛㉝</t>
  </si>
  <si>
    <t>雇用係数
就業係数</t>
  </si>
  <si>
    <t>雇用誘発数
就業誘発数</t>
  </si>
  <si>
    <t>⑭⑯</t>
  </si>
  <si>
    <t>消費転換率</t>
  </si>
  <si>
    <t>消費支出額</t>
  </si>
  <si>
    <t>消費支出額
（県産品）</t>
  </si>
  <si>
    <t>生産誘発額
（２次間接波及）</t>
  </si>
  <si>
    <t>（２次間接
　　 波及効果）</t>
  </si>
  <si>
    <t>貯蓄</t>
  </si>
  <si>
    <t>・このシートでは、70種類の工事種類別に建設工事費を入力することで、分析精度の向上を図るものです。</t>
    <phoneticPr fontId="18"/>
  </si>
  <si>
    <t>建設工事費</t>
    <phoneticPr fontId="18"/>
  </si>
  <si>
    <t>　転換率は家計調査（総務省）から令和元～３年の加重平均値（新潟市２人以上勤労</t>
    <rPh sb="16" eb="18">
      <t>レイワ</t>
    </rPh>
    <rPh sb="18" eb="19">
      <t>ガン</t>
    </rPh>
    <phoneticPr fontId="18"/>
  </si>
  <si>
    <t xml:space="preserve">    各部門への振り分けは令和２年新潟県産業連関表の統合大分類（37部門）の民間</t>
  </si>
  <si>
    <t>４　就業・雇用誘発は令和２年新潟県産業連関表の雇用表の数値を使用しています。</t>
  </si>
  <si>
    <t>　令和２年新潟県産業連関表　統合大分類（37部門）より</t>
  </si>
  <si>
    <t>令和２年新潟県産業連関表　統合大分類（37部門）、令和２年建設部門分析用産業連関表（国土交通省）</t>
  </si>
  <si>
    <t>家計調査　令和2年値　　新潟市2人以上勤労者世帯　消費支出÷実収入</t>
    <rPh sb="5" eb="7">
      <t>レイワ</t>
    </rPh>
    <phoneticPr fontId="1"/>
  </si>
  <si>
    <t>家計調査　令和6年値　　新潟市2人以上勤労者世帯　消費支出÷実収入</t>
  </si>
  <si>
    <t>家計調査　令和元～3年の加重平均値　新潟市2人以上勤労者世帯　消費支出÷実収入</t>
    <rPh sb="5" eb="7">
      <t>レイワ</t>
    </rPh>
    <rPh sb="7" eb="8">
      <t>ガン</t>
    </rPh>
    <phoneticPr fontId="1"/>
  </si>
  <si>
    <t>家計調査　令和4～6年の加重平均値　新潟市2人以上勤労者世帯　消費支出÷実収入</t>
    <rPh sb="5" eb="7">
      <t>レイワ</t>
    </rPh>
    <phoneticPr fontId="1"/>
  </si>
  <si>
    <t>民間構築物（民間企業等が行う土木構築物の建設事業）、ガス（民間ガス会社及び地方公営企業の行うガス事業の貯槽の建設工事）、その他（駐車場建設事業及び上記以外のその他の土木）</t>
    <phoneticPr fontId="18"/>
  </si>
  <si>
    <t>電気通信事業者、放送事業者の行う電気通信線路施設等に関する構築物の建設事業及び施設保全の取替補修工事</t>
    <phoneticPr fontId="18"/>
  </si>
  <si>
    <t>電気・ガス・熱供給</t>
  </si>
  <si>
    <t>　資料：「令和２年建設部門分析用産業連関表」（国土交通省）</t>
    <rPh sb="5" eb="7">
      <t>レイワ</t>
    </rPh>
    <rPh sb="8" eb="9">
      <t>ネン</t>
    </rPh>
    <phoneticPr fontId="18"/>
  </si>
  <si>
    <r>
      <t>1　このツールでは、</t>
    </r>
    <r>
      <rPr>
        <sz val="9"/>
        <color rgb="FFFF0000"/>
        <rFont val="ＭＳ Ｐゴシック"/>
        <family val="3"/>
        <charset val="128"/>
      </rPr>
      <t>令和２年新潟県産業連関表の統合大分類（37部門）、令和２年</t>
    </r>
    <rPh sb="10" eb="12">
      <t>レイワ</t>
    </rPh>
    <rPh sb="35" eb="37">
      <t>レイワ</t>
    </rPh>
    <phoneticPr fontId="18"/>
  </si>
  <si>
    <t>【資料】「令和２年建設部門分析用産業連関表」（国土交通省）</t>
  </si>
  <si>
    <t>高速有料道路建設事業、補修修繕事業</t>
    <rPh sb="2" eb="6">
      <t>ユウリョウドウロ</t>
    </rPh>
    <phoneticPr fontId="18"/>
  </si>
  <si>
    <t>河川総合開発</t>
    <rPh sb="4" eb="6">
      <t>カイハツ</t>
    </rPh>
    <phoneticPr fontId="18"/>
  </si>
  <si>
    <t>河 川 総 合 開 発</t>
    <rPh sb="8" eb="9">
      <t>カイ</t>
    </rPh>
    <rPh sb="10" eb="11">
      <t>ハツ</t>
    </rPh>
    <phoneticPr fontId="18"/>
  </si>
  <si>
    <r>
      <t>５</t>
    </r>
    <r>
      <rPr>
        <sz val="9"/>
        <color rgb="FFFF0000"/>
        <rFont val="ＭＳ Ｐゴシック"/>
        <family val="3"/>
        <charset val="128"/>
      </rPr>
      <t>　消費転換率は、入力②シートにおいて、利用者が任意に設定することも可能</t>
    </r>
    <r>
      <rPr>
        <sz val="9"/>
        <color theme="1"/>
        <rFont val="ＭＳ Ｐゴシック"/>
        <family val="3"/>
        <charset val="128"/>
      </rPr>
      <t>です。</t>
    </r>
    <phoneticPr fontId="18"/>
  </si>
  <si>
    <t>・初期設定では、『家計調査　令和元～3年の加重平均値　新潟市2人以上勤労者世帯　消費支出÷実収入』となっています。</t>
    <rPh sb="14" eb="16">
      <t>レイワ</t>
    </rPh>
    <rPh sb="16" eb="17">
      <t>ガン</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</si>
</sst>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_);[Red]\(0.000\)"/>
    <numFmt numFmtId="177" formatCode="0.000000_);[Red]\(0.000000\)"/>
    <numFmt numFmtId="178" formatCode="#,##0_ ;[Red]\-#,##0\ "/>
    <numFmt numFmtId="179" formatCode="#,##0_ "/>
    <numFmt numFmtId="180" formatCode="0_);[Red]\(0\)"/>
    <numFmt numFmtId="181" formatCode="0.0_);[Red]\(0.0\)"/>
    <numFmt numFmtId="182" formatCode="0.00_ "/>
    <numFmt numFmtId="183" formatCode="0.000000"/>
    <numFmt numFmtId="184" formatCode="#,##0.000000;[Red]\-#,##0.000000"/>
  </numFmts>
  <fonts count="22">
    <font>
      <sz val="11"/>
      <color theme="1"/>
      <name val="ＭＳ Ｐゴシック"/>
      <charset val="128"/>
      <scheme val="minor"/>
    </font>
    <font>
      <sz val="14"/>
      <name val="ＭＳ Ｐゴシック"/>
      <family val="3"/>
      <charset val="128"/>
    </font>
    <font>
      <sz val="14"/>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20"/>
      <name val="ＭＳ Ｐゴシック"/>
      <family val="3"/>
      <charset val="128"/>
    </font>
    <font>
      <sz val="12"/>
      <color theme="1"/>
      <name val="ＭＳ Ｐゴシック"/>
      <family val="3"/>
      <charset val="128"/>
      <scheme val="minor"/>
    </font>
    <font>
      <sz val="9"/>
      <name val="ＭＳ Ｐゴシック"/>
      <family val="3"/>
      <charset val="128"/>
    </font>
    <font>
      <b/>
      <sz val="11"/>
      <name val="ＭＳ Ｐゴシック"/>
      <family val="3"/>
      <charset val="128"/>
    </font>
    <font>
      <sz val="11"/>
      <color rgb="FFFF0000"/>
      <name val="ＭＳ Ｐゴシック"/>
      <family val="3"/>
      <charset val="128"/>
    </font>
    <font>
      <sz val="9"/>
      <name val="ＭＳ Ｐ明朝"/>
      <family val="1"/>
      <charset val="128"/>
    </font>
    <font>
      <sz val="9"/>
      <color rgb="FFFF0000"/>
      <name val="ＭＳ Ｐ明朝"/>
      <family val="1"/>
      <charset val="128"/>
    </font>
    <font>
      <u/>
      <sz val="9"/>
      <color rgb="FFFF0000"/>
      <name val="ＭＳ Ｐ明朝"/>
      <family val="1"/>
      <charset val="128"/>
    </font>
    <font>
      <u/>
      <sz val="9"/>
      <name val="ＭＳ Ｐ明朝"/>
      <family val="1"/>
      <charset val="128"/>
    </font>
    <font>
      <sz val="9"/>
      <color rgb="FFFF0000"/>
      <name val="ＭＳ Ｐゴシック"/>
      <family val="3"/>
      <charset val="128"/>
    </font>
    <font>
      <sz val="11"/>
      <name val="明朝"/>
      <charset val="128"/>
    </font>
    <font>
      <sz val="11"/>
      <color theme="1"/>
      <name val="ＭＳ Ｐゴシック"/>
      <family val="3"/>
      <charset val="128"/>
      <scheme val="minor"/>
    </font>
    <font>
      <sz val="6"/>
      <name val="ＭＳ Ｐゴシック"/>
      <family val="3"/>
      <charset val="128"/>
      <scheme val="minor"/>
    </font>
    <font>
      <sz val="10"/>
      <name val="ＭＳ Ｐゴシック"/>
      <family val="3"/>
      <charset val="128"/>
    </font>
    <font>
      <sz val="8"/>
      <name val="ＭＳ Ｐゴシック"/>
      <family val="3"/>
      <charset val="128"/>
    </font>
    <font>
      <sz val="9"/>
      <color theme="1"/>
      <name val="ＭＳ Ｐゴシック"/>
      <family val="3"/>
      <charset val="128"/>
    </font>
  </fonts>
  <fills count="8">
    <fill>
      <patternFill patternType="none"/>
    </fill>
    <fill>
      <patternFill patternType="gray125"/>
    </fill>
    <fill>
      <patternFill patternType="solid">
        <fgColor rgb="FFFFC000"/>
        <bgColor indexed="64"/>
      </patternFill>
    </fill>
    <fill>
      <patternFill patternType="solid">
        <fgColor indexed="9"/>
        <bgColor indexed="64"/>
      </patternFill>
    </fill>
    <fill>
      <patternFill patternType="solid">
        <fgColor theme="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FFFF00"/>
        <bgColor indexed="64"/>
      </patternFill>
    </fill>
  </fills>
  <borders count="1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style="thin">
        <color auto="1"/>
      </bottom>
      <diagonal/>
    </border>
    <border>
      <left/>
      <right/>
      <top/>
      <bottom style="thin">
        <color auto="1"/>
      </bottom>
      <diagonal/>
    </border>
    <border>
      <left style="mediumDashed">
        <color auto="1"/>
      </left>
      <right/>
      <top/>
      <bottom/>
      <diagonal/>
    </border>
    <border>
      <left/>
      <right/>
      <top/>
      <bottom style="dotted">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style="thin">
        <color auto="1"/>
      </bottom>
      <diagonal/>
    </border>
    <border>
      <left/>
      <right style="thin">
        <color auto="1"/>
      </right>
      <top style="mediumDashed">
        <color auto="1"/>
      </top>
      <bottom/>
      <diagonal/>
    </border>
    <border>
      <left/>
      <right style="thin">
        <color auto="1"/>
      </right>
      <top/>
      <bottom style="thin">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style="thin">
        <color auto="1"/>
      </left>
      <right/>
      <top style="thick">
        <color auto="1"/>
      </top>
      <bottom/>
      <diagonal/>
    </border>
    <border>
      <left/>
      <right style="thin">
        <color auto="1"/>
      </right>
      <top style="thick">
        <color auto="1"/>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right style="mediumDashed">
        <color auto="1"/>
      </right>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style="medium">
        <color auto="1"/>
      </left>
      <right/>
      <top/>
      <bottom/>
      <diagonal/>
    </border>
    <border>
      <left style="thin">
        <color auto="1"/>
      </left>
      <right/>
      <top style="thin">
        <color auto="1"/>
      </top>
      <bottom/>
      <diagonal/>
    </border>
    <border>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auto="1"/>
      </left>
      <right style="thick">
        <color auto="1"/>
      </right>
      <top style="thick">
        <color auto="1"/>
      </top>
      <bottom style="thick">
        <color auto="1"/>
      </bottom>
      <diagonal/>
    </border>
    <border>
      <left style="thin">
        <color auto="1"/>
      </left>
      <right style="medium">
        <color auto="1"/>
      </right>
      <top/>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style="thin">
        <color auto="1"/>
      </top>
      <bottom/>
      <diagonal/>
    </border>
    <border>
      <left style="thick">
        <color rgb="FFFF0000"/>
      </left>
      <right style="thick">
        <color rgb="FFFF0000"/>
      </right>
      <top style="thin">
        <color auto="1"/>
      </top>
      <bottom style="thin">
        <color auto="1"/>
      </bottom>
      <diagonal/>
    </border>
    <border>
      <left style="thick">
        <color rgb="FFFF0000"/>
      </left>
      <right style="thick">
        <color rgb="FFFF0000"/>
      </right>
      <top/>
      <bottom style="thin">
        <color auto="1"/>
      </bottom>
      <diagonal/>
    </border>
    <border>
      <left style="thick">
        <color rgb="FFFF0000"/>
      </left>
      <right style="thick">
        <color rgb="FFFF0000"/>
      </right>
      <top/>
      <bottom style="thick">
        <color rgb="FFFF0000"/>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right style="thick">
        <color auto="1"/>
      </right>
      <top style="thin">
        <color auto="1"/>
      </top>
      <bottom style="thin">
        <color auto="1"/>
      </bottom>
      <diagonal/>
    </border>
    <border>
      <left style="thin">
        <color auto="1"/>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ck">
        <color auto="1"/>
      </left>
      <right style="thick">
        <color auto="1"/>
      </right>
      <top style="thin">
        <color auto="1"/>
      </top>
      <bottom style="double">
        <color auto="1"/>
      </bottom>
      <diagonal/>
    </border>
    <border>
      <left/>
      <right style="thin">
        <color auto="1"/>
      </right>
      <top style="thin">
        <color auto="1"/>
      </top>
      <bottom style="double">
        <color auto="1"/>
      </bottom>
      <diagonal/>
    </border>
    <border>
      <left style="thick">
        <color auto="1"/>
      </left>
      <right style="thick">
        <color auto="1"/>
      </right>
      <top/>
      <bottom style="thick">
        <color auto="1"/>
      </bottom>
      <diagonal/>
    </border>
    <border>
      <left style="thin">
        <color auto="1"/>
      </left>
      <right style="thin">
        <color auto="1"/>
      </right>
      <top style="hair">
        <color auto="1"/>
      </top>
      <bottom/>
      <diagonal/>
    </border>
  </borders>
  <cellStyleXfs count="9">
    <xf numFmtId="0" fontId="0" fillId="0" borderId="0">
      <alignment vertical="center"/>
    </xf>
    <xf numFmtId="38" fontId="17" fillId="0" borderId="0" applyFont="0" applyFill="0" applyBorder="0" applyAlignment="0" applyProtection="0">
      <alignment vertical="center"/>
    </xf>
    <xf numFmtId="0" fontId="16" fillId="0" borderId="0"/>
    <xf numFmtId="38" fontId="3" fillId="0" borderId="0" applyFont="0" applyFill="0" applyBorder="0" applyAlignment="0" applyProtection="0"/>
    <xf numFmtId="38"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17" fillId="0" borderId="0">
      <alignment vertical="center"/>
    </xf>
  </cellStyleXfs>
  <cellXfs count="459">
    <xf numFmtId="0" fontId="0" fillId="0" borderId="0" xfId="0">
      <alignment vertical="center"/>
    </xf>
    <xf numFmtId="0" fontId="3" fillId="0" borderId="0" xfId="2" applyFont="1" applyAlignment="1">
      <alignment horizontal="left" vertical="center"/>
    </xf>
    <xf numFmtId="0" fontId="3" fillId="0" borderId="0" xfId="2" applyFont="1" applyAlignment="1">
      <alignment horizontal="center" vertical="center"/>
    </xf>
    <xf numFmtId="0" fontId="4" fillId="0" borderId="0" xfId="2" applyFont="1" applyAlignment="1">
      <alignment horizontal="left" vertical="center"/>
    </xf>
    <xf numFmtId="0" fontId="5" fillId="0" borderId="0" xfId="0" applyFont="1">
      <alignment vertical="center"/>
    </xf>
    <xf numFmtId="0" fontId="5" fillId="0" borderId="7"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0" xfId="0" applyFont="1" applyAlignment="1">
      <alignment horizontal="center" vertical="center"/>
    </xf>
    <xf numFmtId="0" fontId="5" fillId="0" borderId="4" xfId="0" applyFont="1" applyBorder="1">
      <alignment vertical="center"/>
    </xf>
    <xf numFmtId="0" fontId="5" fillId="0" borderId="23" xfId="0" applyFont="1" applyBorder="1" applyAlignment="1">
      <alignment horizontal="center" vertical="center" textRotation="255"/>
    </xf>
    <xf numFmtId="0" fontId="5" fillId="0" borderId="0" xfId="0" applyFont="1" applyAlignment="1">
      <alignment horizontal="center" vertical="center" textRotation="255"/>
    </xf>
    <xf numFmtId="0" fontId="5" fillId="0" borderId="0" xfId="0" applyFont="1" applyAlignment="1">
      <alignment horizontal="center" vertical="center" textRotation="255" wrapText="1"/>
    </xf>
    <xf numFmtId="0" fontId="5" fillId="0" borderId="0" xfId="0" applyFont="1" applyAlignment="1">
      <alignment horizontal="center" vertical="top" textRotation="255"/>
    </xf>
    <xf numFmtId="0" fontId="5" fillId="0" borderId="34" xfId="0" applyFont="1" applyBorder="1">
      <alignment vertical="center"/>
    </xf>
    <xf numFmtId="0" fontId="5" fillId="0" borderId="35" xfId="0" applyFont="1" applyBorder="1">
      <alignment vertical="center"/>
    </xf>
    <xf numFmtId="0" fontId="5" fillId="0" borderId="35" xfId="0" applyFont="1" applyBorder="1" applyAlignment="1">
      <alignment horizontal="center" vertical="center"/>
    </xf>
    <xf numFmtId="0" fontId="5" fillId="0" borderId="35" xfId="0" applyFont="1" applyBorder="1" applyAlignment="1">
      <alignment horizontal="center" vertical="center" textRotation="255"/>
    </xf>
    <xf numFmtId="0" fontId="5" fillId="0" borderId="36" xfId="0" applyFont="1" applyBorder="1">
      <alignment vertical="center"/>
    </xf>
    <xf numFmtId="0" fontId="5" fillId="0" borderId="35" xfId="0" applyFont="1" applyBorder="1" applyAlignment="1">
      <alignment horizontal="center" vertical="center" textRotation="255" wrapText="1"/>
    </xf>
    <xf numFmtId="0" fontId="4" fillId="0" borderId="0" xfId="2" applyFont="1" applyAlignment="1">
      <alignment vertical="center"/>
    </xf>
    <xf numFmtId="0" fontId="4" fillId="0" borderId="0" xfId="6" applyFont="1" applyAlignment="1">
      <alignment vertical="center"/>
    </xf>
    <xf numFmtId="0" fontId="6" fillId="0" borderId="0" xfId="6" applyFont="1" applyAlignment="1">
      <alignment horizontal="center" vertical="center"/>
    </xf>
    <xf numFmtId="0" fontId="4" fillId="0" borderId="0" xfId="6" applyFont="1" applyAlignment="1">
      <alignment horizontal="center" vertical="center"/>
    </xf>
    <xf numFmtId="0" fontId="4" fillId="0" borderId="19" xfId="2" applyFont="1" applyBorder="1" applyAlignment="1">
      <alignment horizontal="right" vertical="center" shrinkToFit="1"/>
    </xf>
    <xf numFmtId="178" fontId="4" fillId="0" borderId="42" xfId="2" applyNumberFormat="1" applyFont="1" applyBorder="1" applyAlignment="1">
      <alignment vertical="center"/>
    </xf>
    <xf numFmtId="177" fontId="4" fillId="0" borderId="42" xfId="2" applyNumberFormat="1" applyFont="1" applyBorder="1" applyAlignment="1">
      <alignment vertical="center"/>
    </xf>
    <xf numFmtId="0" fontId="4" fillId="0" borderId="0" xfId="2" applyFont="1" applyAlignment="1">
      <alignment horizontal="distributed" vertical="center"/>
    </xf>
    <xf numFmtId="176" fontId="4" fillId="0" borderId="0" xfId="2" applyNumberFormat="1" applyFont="1" applyAlignment="1">
      <alignment vertical="center"/>
    </xf>
    <xf numFmtId="0" fontId="4" fillId="0" borderId="0" xfId="2" applyFont="1" applyAlignment="1">
      <alignment horizontal="right" vertical="center" shrinkToFit="1"/>
    </xf>
    <xf numFmtId="0" fontId="4" fillId="0" borderId="0" xfId="2" applyFont="1" applyAlignment="1">
      <alignment horizontal="right" vertical="center"/>
    </xf>
    <xf numFmtId="0" fontId="4" fillId="3" borderId="47" xfId="6" applyFont="1" applyFill="1" applyBorder="1" applyAlignment="1">
      <alignment vertical="center"/>
    </xf>
    <xf numFmtId="0" fontId="4" fillId="3" borderId="48" xfId="6" applyFont="1" applyFill="1" applyBorder="1" applyAlignment="1">
      <alignment vertical="center"/>
    </xf>
    <xf numFmtId="181" fontId="4" fillId="3" borderId="49" xfId="6" applyNumberFormat="1" applyFont="1" applyFill="1" applyBorder="1" applyAlignment="1">
      <alignment vertical="center"/>
    </xf>
    <xf numFmtId="0" fontId="4" fillId="3" borderId="47" xfId="6" applyFont="1" applyFill="1" applyBorder="1" applyAlignment="1">
      <alignment horizontal="center" vertical="center" shrinkToFit="1"/>
    </xf>
    <xf numFmtId="0" fontId="4" fillId="3" borderId="48" xfId="6" applyFont="1" applyFill="1" applyBorder="1" applyAlignment="1">
      <alignment horizontal="center" vertical="center" wrapText="1" shrinkToFit="1"/>
    </xf>
    <xf numFmtId="180" fontId="4" fillId="3" borderId="48" xfId="6" applyNumberFormat="1" applyFont="1" applyFill="1" applyBorder="1" applyAlignment="1">
      <alignment horizontal="center" vertical="center" wrapText="1" shrinkToFit="1"/>
    </xf>
    <xf numFmtId="0" fontId="4" fillId="3" borderId="50" xfId="6" applyFont="1" applyFill="1" applyBorder="1" applyAlignment="1">
      <alignment vertical="center"/>
    </xf>
    <xf numFmtId="0" fontId="4" fillId="3" borderId="6" xfId="6" applyFont="1" applyFill="1" applyBorder="1" applyAlignment="1">
      <alignment vertical="center"/>
    </xf>
    <xf numFmtId="181" fontId="4" fillId="3" borderId="51" xfId="6" applyNumberFormat="1" applyFont="1" applyFill="1" applyBorder="1" applyAlignment="1">
      <alignment vertical="center"/>
    </xf>
    <xf numFmtId="0" fontId="4" fillId="3" borderId="52" xfId="6" applyFont="1" applyFill="1" applyBorder="1" applyAlignment="1">
      <alignment horizontal="center" vertical="center" shrinkToFit="1"/>
    </xf>
    <xf numFmtId="0" fontId="4" fillId="3" borderId="42" xfId="6" applyFont="1" applyFill="1" applyBorder="1" applyAlignment="1">
      <alignment horizontal="center" vertical="center" wrapText="1" shrinkToFit="1"/>
    </xf>
    <xf numFmtId="180" fontId="4" fillId="3" borderId="42" xfId="6" applyNumberFormat="1" applyFont="1" applyFill="1" applyBorder="1" applyAlignment="1">
      <alignment horizontal="center" vertical="center" wrapText="1" shrinkToFit="1"/>
    </xf>
    <xf numFmtId="181" fontId="4" fillId="4" borderId="2" xfId="6" applyNumberFormat="1" applyFont="1" applyFill="1" applyBorder="1" applyAlignment="1">
      <alignment horizontal="right" vertical="center"/>
    </xf>
    <xf numFmtId="178" fontId="7" fillId="4" borderId="52" xfId="4" applyNumberFormat="1" applyFont="1" applyFill="1" applyBorder="1" applyAlignment="1">
      <alignment vertical="center" shrinkToFit="1"/>
    </xf>
    <xf numFmtId="178" fontId="7" fillId="4" borderId="42" xfId="4" applyNumberFormat="1" applyFont="1" applyFill="1" applyBorder="1" applyAlignment="1">
      <alignment vertical="center" shrinkToFit="1"/>
    </xf>
    <xf numFmtId="178" fontId="7" fillId="4" borderId="1" xfId="4" applyNumberFormat="1" applyFont="1" applyFill="1" applyBorder="1" applyAlignment="1">
      <alignment vertical="center" shrinkToFit="1"/>
    </xf>
    <xf numFmtId="0" fontId="4" fillId="4" borderId="55" xfId="6" applyFont="1" applyFill="1" applyBorder="1" applyAlignment="1">
      <alignment horizontal="center" vertical="center"/>
    </xf>
    <xf numFmtId="181" fontId="4" fillId="4" borderId="57" xfId="6" applyNumberFormat="1" applyFont="1" applyFill="1" applyBorder="1" applyAlignment="1">
      <alignment horizontal="center" vertical="center"/>
    </xf>
    <xf numFmtId="178" fontId="7" fillId="4" borderId="58" xfId="4" applyNumberFormat="1" applyFont="1" applyFill="1" applyBorder="1" applyAlignment="1">
      <alignment vertical="center" shrinkToFit="1"/>
    </xf>
    <xf numFmtId="178" fontId="7" fillId="4" borderId="59" xfId="4" applyNumberFormat="1" applyFont="1" applyFill="1" applyBorder="1" applyAlignment="1">
      <alignment vertical="center" shrinkToFit="1"/>
    </xf>
    <xf numFmtId="178" fontId="7" fillId="4" borderId="29" xfId="4" applyNumberFormat="1" applyFont="1" applyFill="1" applyBorder="1" applyAlignment="1">
      <alignment vertical="center" shrinkToFit="1"/>
    </xf>
    <xf numFmtId="0" fontId="4" fillId="4" borderId="60" xfId="6" applyFont="1" applyFill="1" applyBorder="1" applyAlignment="1">
      <alignment horizontal="left" vertical="center"/>
    </xf>
    <xf numFmtId="178" fontId="7" fillId="4" borderId="63" xfId="4" applyNumberFormat="1" applyFont="1" applyFill="1" applyBorder="1" applyAlignment="1">
      <alignment vertical="center" shrinkToFit="1"/>
    </xf>
    <xf numFmtId="178" fontId="7" fillId="4" borderId="64" xfId="4" applyNumberFormat="1" applyFont="1" applyFill="1" applyBorder="1" applyAlignment="1">
      <alignment vertical="center" shrinkToFit="1"/>
    </xf>
    <xf numFmtId="0" fontId="4" fillId="0" borderId="47" xfId="6" applyFont="1" applyBorder="1" applyAlignment="1">
      <alignment vertical="center"/>
    </xf>
    <xf numFmtId="0" fontId="4" fillId="0" borderId="48" xfId="6" applyFont="1" applyBorder="1" applyAlignment="1">
      <alignment vertical="center"/>
    </xf>
    <xf numFmtId="181" fontId="4" fillId="0" borderId="49" xfId="6" applyNumberFormat="1" applyFont="1" applyBorder="1" applyAlignment="1">
      <alignment horizontal="right" vertical="center"/>
    </xf>
    <xf numFmtId="180" fontId="4" fillId="0" borderId="48" xfId="6" applyNumberFormat="1" applyFont="1" applyBorder="1" applyAlignment="1">
      <alignment vertical="center"/>
    </xf>
    <xf numFmtId="0" fontId="4" fillId="0" borderId="55" xfId="6" applyFont="1" applyBorder="1" applyAlignment="1">
      <alignment vertical="center"/>
    </xf>
    <xf numFmtId="181" fontId="4" fillId="0" borderId="65" xfId="6" applyNumberFormat="1" applyFont="1" applyBorder="1" applyAlignment="1">
      <alignment vertical="center"/>
    </xf>
    <xf numFmtId="182" fontId="4" fillId="0" borderId="65" xfId="6" applyNumberFormat="1" applyFont="1" applyBorder="1" applyAlignment="1">
      <alignment vertical="center"/>
    </xf>
    <xf numFmtId="180" fontId="4" fillId="0" borderId="0" xfId="6" applyNumberFormat="1" applyFont="1" applyAlignment="1">
      <alignment vertical="center"/>
    </xf>
    <xf numFmtId="181" fontId="4" fillId="0" borderId="49" xfId="6" applyNumberFormat="1" applyFont="1" applyBorder="1" applyAlignment="1">
      <alignment vertical="center"/>
    </xf>
    <xf numFmtId="0" fontId="4" fillId="0" borderId="49" xfId="6" applyFont="1" applyBorder="1" applyAlignment="1">
      <alignment vertical="center"/>
    </xf>
    <xf numFmtId="0" fontId="4" fillId="0" borderId="66" xfId="6" applyFont="1" applyBorder="1" applyAlignment="1">
      <alignment horizontal="left" vertical="center"/>
    </xf>
    <xf numFmtId="0" fontId="4" fillId="0" borderId="67" xfId="6" applyFont="1" applyBorder="1" applyAlignment="1">
      <alignment vertical="center"/>
    </xf>
    <xf numFmtId="181" fontId="4" fillId="0" borderId="68" xfId="6" applyNumberFormat="1" applyFont="1" applyBorder="1" applyAlignment="1">
      <alignment horizontal="right" vertical="center"/>
    </xf>
    <xf numFmtId="178" fontId="4" fillId="0" borderId="68" xfId="6" applyNumberFormat="1" applyFont="1" applyBorder="1" applyAlignment="1">
      <alignment vertical="center"/>
    </xf>
    <xf numFmtId="0" fontId="4" fillId="0" borderId="0" xfId="6" applyFont="1" applyAlignment="1">
      <alignment horizontal="left" vertical="center"/>
    </xf>
    <xf numFmtId="181" fontId="4" fillId="0" borderId="0" xfId="6" applyNumberFormat="1" applyFont="1" applyAlignment="1">
      <alignment horizontal="right" vertical="center"/>
    </xf>
    <xf numFmtId="178" fontId="4" fillId="0" borderId="0" xfId="6" applyNumberFormat="1" applyFont="1" applyAlignment="1">
      <alignment vertical="center"/>
    </xf>
    <xf numFmtId="181" fontId="4" fillId="0" borderId="0" xfId="6" applyNumberFormat="1" applyFont="1" applyAlignment="1">
      <alignment vertical="center"/>
    </xf>
    <xf numFmtId="180" fontId="4" fillId="3" borderId="49" xfId="6" applyNumberFormat="1" applyFont="1" applyFill="1" applyBorder="1" applyAlignment="1">
      <alignment horizontal="center" vertical="center" shrinkToFit="1"/>
    </xf>
    <xf numFmtId="180" fontId="4" fillId="3" borderId="65" xfId="6" applyNumberFormat="1" applyFont="1" applyFill="1" applyBorder="1" applyAlignment="1">
      <alignment horizontal="center" vertical="center" shrinkToFit="1"/>
    </xf>
    <xf numFmtId="178" fontId="7" fillId="2" borderId="69" xfId="4" applyNumberFormat="1" applyFont="1" applyFill="1" applyBorder="1" applyAlignment="1">
      <alignment vertical="center" shrinkToFit="1"/>
    </xf>
    <xf numFmtId="178" fontId="7" fillId="4" borderId="70" xfId="4" applyNumberFormat="1" applyFont="1" applyFill="1" applyBorder="1" applyAlignment="1">
      <alignment vertical="center" shrinkToFit="1"/>
    </xf>
    <xf numFmtId="178" fontId="7" fillId="4" borderId="71" xfId="4" applyNumberFormat="1" applyFont="1" applyFill="1" applyBorder="1" applyAlignment="1">
      <alignment vertical="center" shrinkToFit="1"/>
    </xf>
    <xf numFmtId="0" fontId="3" fillId="0" borderId="0" xfId="6" applyAlignment="1">
      <alignment vertical="center"/>
    </xf>
    <xf numFmtId="0" fontId="3" fillId="0" borderId="0" xfId="6" applyAlignment="1">
      <alignment horizontal="left" vertical="center"/>
    </xf>
    <xf numFmtId="0" fontId="3" fillId="0" borderId="47" xfId="6" applyBorder="1" applyAlignment="1">
      <alignment vertical="center"/>
    </xf>
    <xf numFmtId="0" fontId="3" fillId="0" borderId="49" xfId="6" applyBorder="1" applyAlignment="1">
      <alignment horizontal="left" vertical="center"/>
    </xf>
    <xf numFmtId="0" fontId="3" fillId="0" borderId="47" xfId="6" applyBorder="1" applyAlignment="1">
      <alignment horizontal="center" vertical="center" shrinkToFit="1"/>
    </xf>
    <xf numFmtId="0" fontId="3" fillId="0" borderId="55" xfId="6" applyBorder="1" applyAlignment="1">
      <alignment vertical="center"/>
    </xf>
    <xf numFmtId="0" fontId="3" fillId="0" borderId="65" xfId="6" applyBorder="1" applyAlignment="1">
      <alignment horizontal="left" vertical="center"/>
    </xf>
    <xf numFmtId="0" fontId="3" fillId="0" borderId="55" xfId="6" applyBorder="1" applyAlignment="1">
      <alignment horizontal="center" vertical="center" shrinkToFit="1"/>
    </xf>
    <xf numFmtId="0" fontId="3" fillId="0" borderId="65" xfId="6" applyBorder="1" applyAlignment="1">
      <alignment vertical="center"/>
    </xf>
    <xf numFmtId="0" fontId="3" fillId="0" borderId="45" xfId="6" applyBorder="1" applyAlignment="1">
      <alignment horizontal="center" vertical="center" wrapText="1" shrinkToFit="1"/>
    </xf>
    <xf numFmtId="0" fontId="3" fillId="0" borderId="70" xfId="6" applyBorder="1" applyAlignment="1">
      <alignment horizontal="center" vertical="center" wrapText="1" shrinkToFit="1"/>
    </xf>
    <xf numFmtId="0" fontId="3" fillId="0" borderId="50" xfId="6" applyBorder="1" applyAlignment="1">
      <alignment vertical="center"/>
    </xf>
    <xf numFmtId="0" fontId="3" fillId="0" borderId="51" xfId="6" applyBorder="1" applyAlignment="1">
      <alignment vertical="center"/>
    </xf>
    <xf numFmtId="0" fontId="3" fillId="0" borderId="50" xfId="6" applyBorder="1" applyAlignment="1">
      <alignment horizontal="center" vertical="center" shrinkToFit="1"/>
    </xf>
    <xf numFmtId="0" fontId="3" fillId="0" borderId="75" xfId="6" applyBorder="1" applyAlignment="1">
      <alignment horizontal="center" vertical="center" shrinkToFit="1"/>
    </xf>
    <xf numFmtId="0" fontId="3" fillId="0" borderId="76" xfId="6" applyBorder="1" applyAlignment="1">
      <alignment horizontal="center" vertical="center" wrapText="1" shrinkToFit="1"/>
    </xf>
    <xf numFmtId="0" fontId="3" fillId="0" borderId="77" xfId="6" applyBorder="1" applyAlignment="1">
      <alignment vertical="center"/>
    </xf>
    <xf numFmtId="0" fontId="3" fillId="0" borderId="78" xfId="6" applyBorder="1" applyAlignment="1">
      <alignment horizontal="left" vertical="center"/>
    </xf>
    <xf numFmtId="178" fontId="3" fillId="0" borderId="77" xfId="4" applyNumberFormat="1" applyFont="1" applyFill="1" applyBorder="1" applyAlignment="1" applyProtection="1">
      <alignment vertical="center"/>
    </xf>
    <xf numFmtId="178" fontId="3" fillId="0" borderId="79" xfId="4" applyNumberFormat="1" applyFont="1" applyFill="1" applyBorder="1" applyAlignment="1" applyProtection="1">
      <alignment vertical="center"/>
    </xf>
    <xf numFmtId="178" fontId="3" fillId="0" borderId="80" xfId="4" applyNumberFormat="1" applyFont="1" applyFill="1" applyBorder="1" applyAlignment="1" applyProtection="1">
      <alignment vertical="center"/>
    </xf>
    <xf numFmtId="178" fontId="3" fillId="0" borderId="81" xfId="4" applyNumberFormat="1" applyFont="1" applyFill="1" applyBorder="1" applyAlignment="1" applyProtection="1">
      <alignment vertical="center"/>
    </xf>
    <xf numFmtId="0" fontId="3" fillId="0" borderId="82" xfId="6" applyBorder="1" applyAlignment="1">
      <alignment vertical="center"/>
    </xf>
    <xf numFmtId="0" fontId="3" fillId="0" borderId="83" xfId="6" applyBorder="1" applyAlignment="1">
      <alignment horizontal="left" vertical="center"/>
    </xf>
    <xf numFmtId="178" fontId="3" fillId="0" borderId="82" xfId="4" applyNumberFormat="1" applyFont="1" applyFill="1" applyBorder="1" applyAlignment="1" applyProtection="1">
      <alignment vertical="center"/>
    </xf>
    <xf numFmtId="178" fontId="3" fillId="0" borderId="84" xfId="4" applyNumberFormat="1" applyFont="1" applyFill="1" applyBorder="1" applyAlignment="1" applyProtection="1">
      <alignment vertical="center"/>
    </xf>
    <xf numFmtId="178" fontId="3" fillId="0" borderId="85" xfId="4" applyNumberFormat="1" applyFont="1" applyFill="1" applyBorder="1" applyAlignment="1" applyProtection="1">
      <alignment vertical="center"/>
    </xf>
    <xf numFmtId="178" fontId="3" fillId="0" borderId="86" xfId="4" applyNumberFormat="1" applyFont="1" applyFill="1" applyBorder="1" applyAlignment="1" applyProtection="1">
      <alignment vertical="center"/>
    </xf>
    <xf numFmtId="178" fontId="3" fillId="0" borderId="82" xfId="4" applyNumberFormat="1" applyFont="1" applyFill="1" applyBorder="1" applyAlignment="1">
      <alignment vertical="center"/>
    </xf>
    <xf numFmtId="178" fontId="3" fillId="0" borderId="84" xfId="4" applyNumberFormat="1" applyFont="1" applyFill="1" applyBorder="1" applyAlignment="1">
      <alignment vertical="center"/>
    </xf>
    <xf numFmtId="178" fontId="3" fillId="0" borderId="85" xfId="4" applyNumberFormat="1" applyFont="1" applyFill="1" applyBorder="1" applyAlignment="1">
      <alignment vertical="center"/>
    </xf>
    <xf numFmtId="178" fontId="3" fillId="0" borderId="86" xfId="4" applyNumberFormat="1" applyFont="1" applyFill="1" applyBorder="1" applyAlignment="1">
      <alignment vertical="center"/>
    </xf>
    <xf numFmtId="0" fontId="3" fillId="0" borderId="87" xfId="6" applyBorder="1" applyAlignment="1">
      <alignment vertical="center"/>
    </xf>
    <xf numFmtId="0" fontId="3" fillId="0" borderId="88" xfId="6" applyBorder="1" applyAlignment="1">
      <alignment horizontal="left" vertical="center"/>
    </xf>
    <xf numFmtId="178" fontId="3" fillId="0" borderId="87" xfId="4" applyNumberFormat="1" applyFont="1" applyFill="1" applyBorder="1" applyAlignment="1" applyProtection="1">
      <alignment vertical="center"/>
    </xf>
    <xf numFmtId="178" fontId="3" fillId="0" borderId="89" xfId="4" applyNumberFormat="1" applyFont="1" applyFill="1" applyBorder="1" applyAlignment="1" applyProtection="1">
      <alignment vertical="center"/>
    </xf>
    <xf numFmtId="178" fontId="3" fillId="0" borderId="90" xfId="4" applyNumberFormat="1" applyFont="1" applyFill="1" applyBorder="1" applyAlignment="1" applyProtection="1">
      <alignment vertical="center"/>
    </xf>
    <xf numFmtId="178" fontId="3" fillId="0" borderId="91" xfId="4" applyNumberFormat="1" applyFont="1" applyFill="1" applyBorder="1" applyAlignment="1" applyProtection="1">
      <alignment vertical="center"/>
    </xf>
    <xf numFmtId="0" fontId="3" fillId="0" borderId="66" xfId="6" applyBorder="1" applyAlignment="1">
      <alignment horizontal="right" vertical="center"/>
    </xf>
    <xf numFmtId="0" fontId="3" fillId="0" borderId="68" xfId="6" applyBorder="1" applyAlignment="1">
      <alignment vertical="center"/>
    </xf>
    <xf numFmtId="178" fontId="3" fillId="0" borderId="66" xfId="4" applyNumberFormat="1" applyFont="1" applyFill="1" applyBorder="1" applyAlignment="1" applyProtection="1">
      <alignment vertical="center"/>
    </xf>
    <xf numFmtId="178" fontId="3" fillId="0" borderId="92" xfId="4" applyNumberFormat="1" applyFont="1" applyFill="1" applyBorder="1" applyAlignment="1" applyProtection="1">
      <alignment vertical="center"/>
    </xf>
    <xf numFmtId="178" fontId="3" fillId="0" borderId="93" xfId="4" applyNumberFormat="1" applyFont="1" applyFill="1" applyBorder="1" applyAlignment="1" applyProtection="1">
      <alignment vertical="center"/>
    </xf>
    <xf numFmtId="178" fontId="3" fillId="0" borderId="94" xfId="4" applyNumberFormat="1" applyFont="1" applyFill="1" applyBorder="1" applyAlignment="1" applyProtection="1">
      <alignment vertical="center"/>
    </xf>
    <xf numFmtId="0" fontId="3" fillId="0" borderId="0" xfId="6" applyAlignment="1">
      <alignment horizontal="right" vertical="center"/>
    </xf>
    <xf numFmtId="0" fontId="3" fillId="0" borderId="95" xfId="6" applyBorder="1" applyAlignment="1">
      <alignment horizontal="center" vertical="center" shrinkToFit="1"/>
    </xf>
    <xf numFmtId="0" fontId="3" fillId="0" borderId="70" xfId="6" applyBorder="1" applyAlignment="1">
      <alignment horizontal="center" vertical="center" shrinkToFit="1"/>
    </xf>
    <xf numFmtId="0" fontId="3" fillId="0" borderId="55" xfId="6" applyBorder="1" applyAlignment="1">
      <alignment horizontal="center" vertical="center" wrapText="1" shrinkToFit="1"/>
    </xf>
    <xf numFmtId="0" fontId="3" fillId="0" borderId="50" xfId="6" applyBorder="1" applyAlignment="1">
      <alignment horizontal="center" vertical="center" wrapText="1" shrinkToFit="1"/>
    </xf>
    <xf numFmtId="178" fontId="3" fillId="0" borderId="79" xfId="6" applyNumberFormat="1" applyBorder="1" applyAlignment="1">
      <alignment vertical="center"/>
    </xf>
    <xf numFmtId="178" fontId="3" fillId="0" borderId="81" xfId="6" applyNumberFormat="1" applyBorder="1" applyAlignment="1">
      <alignment vertical="center"/>
    </xf>
    <xf numFmtId="178" fontId="3" fillId="0" borderId="84" xfId="6" applyNumberFormat="1" applyBorder="1" applyAlignment="1">
      <alignment vertical="center"/>
    </xf>
    <xf numFmtId="178" fontId="3" fillId="0" borderId="86" xfId="6" applyNumberFormat="1" applyBorder="1" applyAlignment="1">
      <alignment vertical="center"/>
    </xf>
    <xf numFmtId="178" fontId="3" fillId="0" borderId="89" xfId="6" applyNumberFormat="1" applyBorder="1" applyAlignment="1">
      <alignment vertical="center"/>
    </xf>
    <xf numFmtId="178" fontId="3" fillId="0" borderId="91" xfId="6" applyNumberFormat="1" applyBorder="1" applyAlignment="1">
      <alignment vertical="center"/>
    </xf>
    <xf numFmtId="0" fontId="3" fillId="0" borderId="0" xfId="0" applyFont="1" applyAlignment="1"/>
    <xf numFmtId="0" fontId="3" fillId="5" borderId="42" xfId="6" applyFill="1" applyBorder="1" applyAlignment="1">
      <alignment vertical="center"/>
    </xf>
    <xf numFmtId="0" fontId="3" fillId="6" borderId="42" xfId="6" applyFill="1" applyBorder="1" applyAlignment="1">
      <alignment vertical="center"/>
    </xf>
    <xf numFmtId="0" fontId="3" fillId="0" borderId="56" xfId="6" applyBorder="1" applyAlignment="1">
      <alignment horizontal="left" vertical="center"/>
    </xf>
    <xf numFmtId="0" fontId="3" fillId="0" borderId="54" xfId="6" applyBorder="1" applyAlignment="1">
      <alignment vertical="center"/>
    </xf>
    <xf numFmtId="0" fontId="3" fillId="0" borderId="56" xfId="6" applyBorder="1" applyAlignment="1">
      <alignment vertical="center"/>
    </xf>
    <xf numFmtId="0" fontId="3" fillId="0" borderId="29" xfId="6" applyBorder="1" applyAlignment="1">
      <alignment horizontal="center" vertical="center"/>
    </xf>
    <xf numFmtId="0" fontId="3" fillId="0" borderId="0" xfId="6" applyAlignment="1">
      <alignment horizontal="center" vertical="center"/>
    </xf>
    <xf numFmtId="0" fontId="3" fillId="0" borderId="96" xfId="6" applyBorder="1" applyAlignment="1">
      <alignment horizontal="center" vertical="center"/>
    </xf>
    <xf numFmtId="0" fontId="3" fillId="0" borderId="54" xfId="0" applyFont="1" applyBorder="1" applyAlignment="1">
      <alignment horizontal="left" vertical="center"/>
    </xf>
    <xf numFmtId="38" fontId="3" fillId="0" borderId="54" xfId="4" applyFont="1" applyFill="1" applyBorder="1" applyAlignment="1">
      <alignment horizontal="center" vertical="center"/>
    </xf>
    <xf numFmtId="0" fontId="3" fillId="0" borderId="29" xfId="6" applyBorder="1" applyAlignment="1">
      <alignment vertical="center"/>
    </xf>
    <xf numFmtId="0" fontId="3" fillId="0" borderId="97" xfId="6" applyBorder="1" applyAlignment="1">
      <alignment horizontal="center" vertical="center" shrinkToFit="1"/>
    </xf>
    <xf numFmtId="0" fontId="3" fillId="0" borderId="0" xfId="0" applyFont="1">
      <alignment vertical="center"/>
    </xf>
    <xf numFmtId="1" fontId="3" fillId="0" borderId="0" xfId="0" applyNumberFormat="1" applyFont="1" applyAlignment="1">
      <alignment horizontal="center" vertical="center" shrinkToFit="1"/>
    </xf>
    <xf numFmtId="1" fontId="3" fillId="0" borderId="0" xfId="4" applyNumberFormat="1" applyFont="1" applyFill="1" applyBorder="1" applyAlignment="1" applyProtection="1">
      <alignment horizontal="center" vertical="center" shrinkToFit="1"/>
    </xf>
    <xf numFmtId="1" fontId="3" fillId="0" borderId="72" xfId="0" applyNumberFormat="1" applyFont="1" applyBorder="1" applyAlignment="1">
      <alignment horizontal="center" vertical="center" shrinkToFit="1"/>
    </xf>
    <xf numFmtId="1" fontId="3" fillId="0" borderId="45" xfId="0" applyNumberFormat="1" applyFont="1" applyBorder="1" applyAlignment="1">
      <alignment horizontal="center" vertical="center" shrinkToFit="1"/>
    </xf>
    <xf numFmtId="1" fontId="3" fillId="0" borderId="45" xfId="4" applyNumberFormat="1" applyFont="1" applyFill="1" applyBorder="1" applyAlignment="1" applyProtection="1">
      <alignment horizontal="center" vertical="center" shrinkToFit="1"/>
    </xf>
    <xf numFmtId="181" fontId="3" fillId="0" borderId="97" xfId="6" applyNumberFormat="1" applyBorder="1" applyAlignment="1">
      <alignment horizontal="center" vertical="center" shrinkToFit="1"/>
    </xf>
    <xf numFmtId="179" fontId="3" fillId="0" borderId="98" xfId="4" applyNumberFormat="1" applyFont="1" applyFill="1" applyBorder="1" applyAlignment="1">
      <alignment vertical="center"/>
    </xf>
    <xf numFmtId="0" fontId="9" fillId="6" borderId="59" xfId="6" applyFont="1" applyFill="1" applyBorder="1" applyAlignment="1">
      <alignment vertical="center"/>
    </xf>
    <xf numFmtId="179" fontId="3" fillId="0" borderId="97" xfId="4" applyNumberFormat="1" applyFont="1" applyFill="1" applyBorder="1" applyAlignment="1">
      <alignment vertical="center"/>
    </xf>
    <xf numFmtId="179" fontId="3" fillId="5" borderId="99" xfId="4" applyNumberFormat="1" applyFont="1" applyFill="1" applyBorder="1" applyAlignment="1">
      <alignment vertical="center"/>
    </xf>
    <xf numFmtId="0" fontId="3" fillId="0" borderId="30" xfId="6" applyBorder="1" applyAlignment="1">
      <alignment vertical="center"/>
    </xf>
    <xf numFmtId="0" fontId="3" fillId="0" borderId="6" xfId="6" applyBorder="1" applyAlignment="1">
      <alignment vertical="center"/>
    </xf>
    <xf numFmtId="179" fontId="3" fillId="0" borderId="100" xfId="4" applyNumberFormat="1" applyFont="1" applyFill="1" applyBorder="1" applyAlignment="1">
      <alignment vertical="center"/>
    </xf>
    <xf numFmtId="0" fontId="3" fillId="0" borderId="1" xfId="6" applyBorder="1" applyAlignment="1">
      <alignment vertical="center"/>
    </xf>
    <xf numFmtId="0" fontId="3" fillId="0" borderId="2" xfId="6" applyBorder="1" applyAlignment="1">
      <alignment vertical="center"/>
    </xf>
    <xf numFmtId="179" fontId="3" fillId="0" borderId="101" xfId="4" applyNumberFormat="1" applyFont="1" applyFill="1" applyBorder="1" applyAlignment="1" applyProtection="1">
      <alignment vertical="center"/>
    </xf>
    <xf numFmtId="0" fontId="9" fillId="0" borderId="19" xfId="0" applyFont="1" applyBorder="1">
      <alignment vertical="center"/>
    </xf>
    <xf numFmtId="0" fontId="9" fillId="0" borderId="42" xfId="0" applyFont="1" applyBorder="1">
      <alignment vertical="center"/>
    </xf>
    <xf numFmtId="0" fontId="8" fillId="0" borderId="31" xfId="6" applyFont="1" applyBorder="1" applyAlignment="1">
      <alignment vertical="center"/>
    </xf>
    <xf numFmtId="183" fontId="9" fillId="6" borderId="59" xfId="6" applyNumberFormat="1" applyFont="1" applyFill="1" applyBorder="1" applyAlignment="1">
      <alignment vertical="center"/>
    </xf>
    <xf numFmtId="0" fontId="3" fillId="0" borderId="31" xfId="6" applyBorder="1" applyAlignment="1">
      <alignment vertical="center"/>
    </xf>
    <xf numFmtId="183" fontId="9" fillId="6" borderId="75" xfId="6" applyNumberFormat="1" applyFont="1" applyFill="1" applyBorder="1" applyAlignment="1">
      <alignment vertical="center"/>
    </xf>
    <xf numFmtId="0" fontId="9" fillId="6" borderId="75" xfId="6" applyFont="1" applyFill="1" applyBorder="1" applyAlignment="1">
      <alignment vertical="center"/>
    </xf>
    <xf numFmtId="0" fontId="3" fillId="0" borderId="54" xfId="6" applyBorder="1" applyAlignment="1">
      <alignment horizontal="left" vertical="center"/>
    </xf>
    <xf numFmtId="38" fontId="3" fillId="0" borderId="0" xfId="4" applyFont="1" applyFill="1" applyBorder="1" applyAlignment="1" applyProtection="1">
      <alignment vertical="center"/>
    </xf>
    <xf numFmtId="183" fontId="3" fillId="0" borderId="0" xfId="0" applyNumberFormat="1" applyFont="1">
      <alignment vertical="center"/>
    </xf>
    <xf numFmtId="183" fontId="9" fillId="0" borderId="42" xfId="0" applyNumberFormat="1" applyFont="1" applyBorder="1">
      <alignment vertical="center"/>
    </xf>
    <xf numFmtId="0" fontId="9" fillId="0" borderId="42" xfId="0" applyFont="1" applyBorder="1" applyAlignment="1">
      <alignment horizontal="left" vertical="center"/>
    </xf>
    <xf numFmtId="38" fontId="3" fillId="0" borderId="0" xfId="4" applyFont="1" applyFill="1" applyBorder="1" applyAlignment="1">
      <alignment vertical="center"/>
    </xf>
    <xf numFmtId="38" fontId="3" fillId="0" borderId="0" xfId="0" applyNumberFormat="1" applyFont="1">
      <alignment vertical="center"/>
    </xf>
    <xf numFmtId="1" fontId="3" fillId="0" borderId="0" xfId="4" applyNumberFormat="1" applyFont="1" applyFill="1" applyBorder="1" applyAlignment="1">
      <alignment horizontal="center" vertical="center" shrinkToFit="1"/>
    </xf>
    <xf numFmtId="1" fontId="3" fillId="0" borderId="45" xfId="4" applyNumberFormat="1" applyFont="1" applyFill="1" applyBorder="1" applyAlignment="1">
      <alignment horizontal="center" vertical="center" shrinkToFit="1"/>
    </xf>
    <xf numFmtId="0" fontId="9" fillId="0" borderId="42" xfId="4" applyNumberFormat="1" applyFont="1" applyFill="1" applyBorder="1" applyAlignment="1">
      <alignment horizontal="left" vertical="center"/>
    </xf>
    <xf numFmtId="0" fontId="3" fillId="0" borderId="54" xfId="0" applyFont="1" applyBorder="1">
      <alignment vertical="center"/>
    </xf>
    <xf numFmtId="38" fontId="3" fillId="0" borderId="72" xfId="4" applyFont="1" applyFill="1" applyBorder="1" applyAlignment="1">
      <alignment horizontal="center" vertical="center"/>
    </xf>
    <xf numFmtId="0" fontId="3" fillId="0" borderId="45" xfId="0" applyFont="1" applyBorder="1" applyAlignment="1">
      <alignment horizontal="center" vertical="center"/>
    </xf>
    <xf numFmtId="0" fontId="3" fillId="0" borderId="45" xfId="6" applyBorder="1" applyAlignment="1">
      <alignment horizontal="center" vertical="center"/>
    </xf>
    <xf numFmtId="0" fontId="3" fillId="0" borderId="56" xfId="6" applyBorder="1" applyAlignment="1">
      <alignment horizontal="center" vertical="center"/>
    </xf>
    <xf numFmtId="0" fontId="3" fillId="0" borderId="31" xfId="0" applyFont="1" applyBorder="1">
      <alignment vertical="center"/>
    </xf>
    <xf numFmtId="0" fontId="3" fillId="0" borderId="59" xfId="0" applyFont="1" applyBorder="1" applyAlignment="1">
      <alignment horizontal="center" vertical="center" shrinkToFit="1"/>
    </xf>
    <xf numFmtId="0" fontId="3" fillId="0" borderId="59" xfId="6" applyBorder="1" applyAlignment="1">
      <alignment horizontal="center" vertical="center"/>
    </xf>
    <xf numFmtId="0" fontId="3" fillId="0" borderId="29" xfId="6" applyBorder="1" applyAlignment="1">
      <alignment horizontal="left" vertical="center"/>
    </xf>
    <xf numFmtId="1" fontId="3" fillId="0" borderId="31" xfId="0" applyNumberFormat="1" applyFont="1" applyBorder="1" applyAlignment="1">
      <alignment horizontal="center" vertical="center" shrinkToFit="1"/>
    </xf>
    <xf numFmtId="1" fontId="3" fillId="0" borderId="29" xfId="6" applyNumberFormat="1" applyBorder="1" applyAlignment="1">
      <alignment horizontal="left" vertical="center"/>
    </xf>
    <xf numFmtId="181" fontId="3" fillId="0" borderId="29" xfId="6" applyNumberFormat="1" applyBorder="1" applyAlignment="1">
      <alignment horizontal="center" vertical="center"/>
    </xf>
    <xf numFmtId="0" fontId="3" fillId="0" borderId="30" xfId="6" applyBorder="1" applyAlignment="1">
      <alignment horizontal="left" vertical="center"/>
    </xf>
    <xf numFmtId="1" fontId="3" fillId="0" borderId="59" xfId="6" applyNumberFormat="1" applyBorder="1" applyAlignment="1">
      <alignment horizontal="center" vertical="center"/>
    </xf>
    <xf numFmtId="38" fontId="3" fillId="0" borderId="45" xfId="4" applyFont="1" applyFill="1" applyBorder="1" applyAlignment="1">
      <alignment vertical="center"/>
    </xf>
    <xf numFmtId="179" fontId="3" fillId="0" borderId="45" xfId="4" applyNumberFormat="1" applyFont="1" applyFill="1" applyBorder="1" applyAlignment="1" applyProtection="1">
      <alignment vertical="center"/>
    </xf>
    <xf numFmtId="38" fontId="3" fillId="0" borderId="59" xfId="4" applyFont="1" applyFill="1" applyBorder="1" applyAlignment="1">
      <alignment vertical="center"/>
    </xf>
    <xf numFmtId="179" fontId="3" fillId="0" borderId="59" xfId="4" applyNumberFormat="1" applyFont="1" applyFill="1" applyBorder="1" applyAlignment="1" applyProtection="1">
      <alignment vertical="center"/>
    </xf>
    <xf numFmtId="0" fontId="3" fillId="0" borderId="59" xfId="0" applyFont="1" applyBorder="1" applyAlignment="1"/>
    <xf numFmtId="179" fontId="3" fillId="0" borderId="42" xfId="4" applyNumberFormat="1" applyFont="1" applyFill="1" applyBorder="1" applyAlignment="1" applyProtection="1">
      <alignment vertical="center"/>
    </xf>
    <xf numFmtId="38" fontId="3" fillId="0" borderId="75" xfId="4" applyFont="1" applyFill="1" applyBorder="1" applyAlignment="1">
      <alignment vertical="center"/>
    </xf>
    <xf numFmtId="179" fontId="3" fillId="0" borderId="75" xfId="4" applyNumberFormat="1" applyFont="1" applyFill="1" applyBorder="1" applyAlignment="1" applyProtection="1">
      <alignment vertical="center"/>
    </xf>
    <xf numFmtId="38" fontId="3" fillId="0" borderId="75" xfId="0" applyNumberFormat="1" applyFont="1" applyBorder="1">
      <alignment vertical="center"/>
    </xf>
    <xf numFmtId="0" fontId="3" fillId="0" borderId="54" xfId="6" applyBorder="1" applyAlignment="1">
      <alignment horizontal="center" vertical="center"/>
    </xf>
    <xf numFmtId="183" fontId="3" fillId="0" borderId="0" xfId="6" applyNumberFormat="1" applyAlignment="1">
      <alignment vertical="center"/>
    </xf>
    <xf numFmtId="1" fontId="3" fillId="0" borderId="0" xfId="6" applyNumberFormat="1" applyAlignment="1">
      <alignment horizontal="center" vertical="center"/>
    </xf>
    <xf numFmtId="1" fontId="3" fillId="0" borderId="0" xfId="4" applyNumberFormat="1" applyFont="1" applyFill="1" applyBorder="1" applyAlignment="1" applyProtection="1">
      <alignment horizontal="center" vertical="center"/>
    </xf>
    <xf numFmtId="38" fontId="3" fillId="0" borderId="0" xfId="4" applyFont="1" applyFill="1" applyBorder="1" applyAlignment="1" applyProtection="1">
      <alignment horizontal="center" vertical="center"/>
    </xf>
    <xf numFmtId="180" fontId="3" fillId="0" borderId="0" xfId="6" applyNumberFormat="1" applyAlignment="1">
      <alignment horizontal="center" vertical="center"/>
    </xf>
    <xf numFmtId="180" fontId="3" fillId="0" borderId="6" xfId="6" applyNumberFormat="1" applyBorder="1" applyAlignment="1">
      <alignment horizontal="center" vertical="center"/>
    </xf>
    <xf numFmtId="0" fontId="3" fillId="0" borderId="6" xfId="6" applyBorder="1" applyAlignment="1">
      <alignment horizontal="center" vertical="center"/>
    </xf>
    <xf numFmtId="180" fontId="3" fillId="0" borderId="59" xfId="6" applyNumberFormat="1" applyBorder="1" applyAlignment="1">
      <alignment horizontal="center" vertical="center"/>
    </xf>
    <xf numFmtId="180" fontId="3" fillId="0" borderId="59" xfId="4" applyNumberFormat="1" applyFont="1" applyFill="1" applyBorder="1" applyAlignment="1" applyProtection="1">
      <alignment horizontal="center" vertical="center"/>
    </xf>
    <xf numFmtId="1" fontId="3" fillId="0" borderId="59" xfId="4" applyNumberFormat="1" applyFont="1" applyFill="1" applyBorder="1" applyAlignment="1" applyProtection="1">
      <alignment horizontal="center" vertical="center"/>
    </xf>
    <xf numFmtId="180" fontId="3" fillId="0" borderId="6" xfId="6" applyNumberFormat="1" applyBorder="1" applyAlignment="1">
      <alignment vertical="center"/>
    </xf>
    <xf numFmtId="183" fontId="3" fillId="0" borderId="0" xfId="6" applyNumberFormat="1" applyAlignment="1">
      <alignment horizontal="center" vertical="center"/>
    </xf>
    <xf numFmtId="0" fontId="3" fillId="0" borderId="72" xfId="6" applyBorder="1" applyAlignment="1">
      <alignment horizontal="center" vertical="center"/>
    </xf>
    <xf numFmtId="0" fontId="3" fillId="0" borderId="97" xfId="6" applyBorder="1" applyAlignment="1">
      <alignment horizontal="center" vertical="center"/>
    </xf>
    <xf numFmtId="0" fontId="3" fillId="0" borderId="31" xfId="6" applyBorder="1" applyAlignment="1">
      <alignment horizontal="center" vertical="center"/>
    </xf>
    <xf numFmtId="1" fontId="3" fillId="0" borderId="29" xfId="6" applyNumberFormat="1" applyBorder="1" applyAlignment="1">
      <alignment horizontal="center" vertical="center"/>
    </xf>
    <xf numFmtId="0" fontId="3" fillId="0" borderId="100" xfId="6" applyBorder="1" applyAlignment="1">
      <alignment horizontal="center" vertical="center"/>
    </xf>
    <xf numFmtId="179" fontId="3" fillId="0" borderId="97" xfId="4" applyNumberFormat="1" applyFont="1" applyFill="1" applyBorder="1" applyAlignment="1" applyProtection="1">
      <alignment vertical="center"/>
    </xf>
    <xf numFmtId="179" fontId="3" fillId="0" borderId="100" xfId="4" applyNumberFormat="1" applyFont="1" applyFill="1" applyBorder="1" applyAlignment="1" applyProtection="1">
      <alignment vertical="center"/>
    </xf>
    <xf numFmtId="0" fontId="3" fillId="0" borderId="21" xfId="6" applyBorder="1" applyAlignment="1">
      <alignment vertical="center"/>
    </xf>
    <xf numFmtId="0" fontId="3" fillId="0" borderId="59" xfId="6" applyBorder="1" applyAlignment="1">
      <alignment horizontal="center" vertical="center" shrinkToFit="1"/>
    </xf>
    <xf numFmtId="0" fontId="3" fillId="0" borderId="100" xfId="6" applyBorder="1" applyAlignment="1">
      <alignment horizontal="center" vertical="center" shrinkToFit="1"/>
    </xf>
    <xf numFmtId="0" fontId="3" fillId="0" borderId="45" xfId="6" applyBorder="1" applyAlignment="1">
      <alignment horizontal="right" vertical="center"/>
    </xf>
    <xf numFmtId="179" fontId="3" fillId="0" borderId="45" xfId="6" applyNumberFormat="1" applyBorder="1" applyAlignment="1">
      <alignment vertical="center"/>
    </xf>
    <xf numFmtId="179" fontId="3" fillId="0" borderId="56" xfId="6" applyNumberFormat="1" applyBorder="1" applyAlignment="1">
      <alignment vertical="center"/>
    </xf>
    <xf numFmtId="179" fontId="3" fillId="0" borderId="97" xfId="6" applyNumberFormat="1" applyBorder="1" applyAlignment="1">
      <alignment vertical="center"/>
    </xf>
    <xf numFmtId="0" fontId="3" fillId="0" borderId="59" xfId="6" applyBorder="1" applyAlignment="1">
      <alignment horizontal="right" vertical="center"/>
    </xf>
    <xf numFmtId="38" fontId="3" fillId="0" borderId="59" xfId="6" applyNumberFormat="1" applyBorder="1" applyAlignment="1">
      <alignment horizontal="right" vertical="center"/>
    </xf>
    <xf numFmtId="179" fontId="3" fillId="0" borderId="59" xfId="6" applyNumberFormat="1" applyBorder="1" applyAlignment="1">
      <alignment vertical="center"/>
    </xf>
    <xf numFmtId="179" fontId="3" fillId="0" borderId="29" xfId="6" applyNumberFormat="1" applyBorder="1" applyAlignment="1">
      <alignment vertical="center"/>
    </xf>
    <xf numFmtId="38" fontId="3" fillId="0" borderId="59" xfId="4" applyFont="1" applyFill="1" applyBorder="1" applyAlignment="1">
      <alignment horizontal="right" vertical="center"/>
    </xf>
    <xf numFmtId="38" fontId="3" fillId="0" borderId="75" xfId="4" applyFont="1" applyFill="1" applyBorder="1" applyAlignment="1">
      <alignment horizontal="right" vertical="center"/>
    </xf>
    <xf numFmtId="38" fontId="3" fillId="0" borderId="75" xfId="6" applyNumberFormat="1" applyBorder="1" applyAlignment="1">
      <alignment horizontal="right" vertical="center"/>
    </xf>
    <xf numFmtId="179" fontId="3" fillId="0" borderId="75" xfId="6" applyNumberFormat="1" applyBorder="1" applyAlignment="1">
      <alignment vertical="center"/>
    </xf>
    <xf numFmtId="179" fontId="3" fillId="0" borderId="30" xfId="6" applyNumberFormat="1" applyBorder="1" applyAlignment="1">
      <alignment vertical="center"/>
    </xf>
    <xf numFmtId="179" fontId="3" fillId="0" borderId="100" xfId="6" applyNumberFormat="1" applyBorder="1" applyAlignment="1">
      <alignment vertical="center"/>
    </xf>
    <xf numFmtId="183" fontId="3" fillId="5" borderId="42" xfId="6" applyNumberFormat="1" applyFill="1" applyBorder="1" applyAlignment="1">
      <alignment vertical="center"/>
    </xf>
    <xf numFmtId="179" fontId="3" fillId="0" borderId="30" xfId="4" applyNumberFormat="1" applyFont="1" applyFill="1" applyBorder="1" applyAlignment="1" applyProtection="1">
      <alignment vertical="center"/>
    </xf>
    <xf numFmtId="0" fontId="3" fillId="0" borderId="21" xfId="6" applyBorder="1" applyAlignment="1">
      <alignment horizontal="right" vertical="center"/>
    </xf>
    <xf numFmtId="0" fontId="3" fillId="0" borderId="31" xfId="6" applyBorder="1" applyAlignment="1">
      <alignment horizontal="center" vertical="center" shrinkToFit="1"/>
    </xf>
    <xf numFmtId="179" fontId="3" fillId="0" borderId="72" xfId="4" applyNumberFormat="1" applyFont="1" applyFill="1" applyBorder="1" applyAlignment="1" applyProtection="1">
      <alignment vertical="center"/>
    </xf>
    <xf numFmtId="179" fontId="3" fillId="0" borderId="31" xfId="4" applyNumberFormat="1" applyFont="1" applyFill="1" applyBorder="1" applyAlignment="1" applyProtection="1">
      <alignment vertical="center"/>
    </xf>
    <xf numFmtId="179" fontId="3" fillId="0" borderId="21" xfId="4" applyNumberFormat="1" applyFont="1" applyFill="1" applyBorder="1" applyAlignment="1" applyProtection="1">
      <alignment vertical="center"/>
    </xf>
    <xf numFmtId="0" fontId="3" fillId="0" borderId="19" xfId="6" applyBorder="1" applyAlignment="1">
      <alignment vertical="center"/>
    </xf>
    <xf numFmtId="0" fontId="3" fillId="0" borderId="72" xfId="6" applyBorder="1" applyAlignment="1">
      <alignment vertical="center"/>
    </xf>
    <xf numFmtId="0" fontId="3" fillId="0" borderId="59" xfId="6" applyBorder="1" applyAlignment="1">
      <alignment vertical="center"/>
    </xf>
    <xf numFmtId="0" fontId="3" fillId="0" borderId="75" xfId="6" applyBorder="1" applyAlignment="1">
      <alignment horizontal="center" vertical="center"/>
    </xf>
    <xf numFmtId="179" fontId="3" fillId="0" borderId="0" xfId="6" applyNumberFormat="1" applyAlignment="1">
      <alignment vertical="center"/>
    </xf>
    <xf numFmtId="0" fontId="3" fillId="0" borderId="42" xfId="6" applyBorder="1" applyAlignment="1">
      <alignment vertical="center"/>
    </xf>
    <xf numFmtId="38" fontId="3" fillId="0" borderId="75" xfId="4" applyFont="1" applyFill="1" applyBorder="1" applyAlignment="1" applyProtection="1">
      <alignment vertical="center"/>
    </xf>
    <xf numFmtId="183" fontId="3" fillId="7" borderId="42" xfId="6" applyNumberFormat="1" applyFill="1" applyBorder="1" applyAlignment="1">
      <alignment vertical="center"/>
    </xf>
    <xf numFmtId="0" fontId="10" fillId="0" borderId="0" xfId="6" applyFont="1" applyAlignment="1">
      <alignment vertical="center"/>
    </xf>
    <xf numFmtId="181" fontId="3" fillId="0" borderId="42" xfId="6" applyNumberFormat="1" applyBorder="1" applyAlignment="1">
      <alignment horizontal="center" vertical="center"/>
    </xf>
    <xf numFmtId="181" fontId="3" fillId="0" borderId="0" xfId="6" applyNumberFormat="1" applyAlignment="1">
      <alignment vertical="center"/>
    </xf>
    <xf numFmtId="181" fontId="3" fillId="0" borderId="80" xfId="6" applyNumberFormat="1" applyBorder="1" applyAlignment="1">
      <alignment vertical="center"/>
    </xf>
    <xf numFmtId="181" fontId="3" fillId="0" borderId="85" xfId="6" applyNumberFormat="1" applyBorder="1" applyAlignment="1">
      <alignment vertical="center"/>
    </xf>
    <xf numFmtId="181" fontId="10" fillId="0" borderId="85" xfId="6" applyNumberFormat="1" applyFont="1" applyBorder="1" applyAlignment="1">
      <alignment vertical="center"/>
    </xf>
    <xf numFmtId="181" fontId="10" fillId="0" borderId="0" xfId="6" applyNumberFormat="1" applyFont="1" applyAlignment="1">
      <alignment vertical="center"/>
    </xf>
    <xf numFmtId="0" fontId="3" fillId="7" borderId="90" xfId="6" applyFill="1" applyBorder="1" applyAlignment="1">
      <alignment vertical="center"/>
    </xf>
    <xf numFmtId="181" fontId="3" fillId="7" borderId="90" xfId="6" applyNumberFormat="1" applyFill="1" applyBorder="1" applyAlignment="1">
      <alignment vertical="center"/>
    </xf>
    <xf numFmtId="181" fontId="3" fillId="0" borderId="54" xfId="6" applyNumberFormat="1" applyBorder="1" applyAlignment="1">
      <alignment vertical="center"/>
    </xf>
    <xf numFmtId="0" fontId="3" fillId="0" borderId="1" xfId="6" applyBorder="1" applyAlignment="1">
      <alignment horizontal="centerContinuous" vertical="center"/>
    </xf>
    <xf numFmtId="0" fontId="3" fillId="0" borderId="2" xfId="6" applyBorder="1" applyAlignment="1">
      <alignment horizontal="centerContinuous" vertical="center"/>
    </xf>
    <xf numFmtId="0" fontId="3" fillId="0" borderId="2" xfId="6" applyBorder="1" applyAlignment="1">
      <alignment vertical="center" shrinkToFit="1"/>
    </xf>
    <xf numFmtId="38" fontId="4" fillId="0" borderId="0" xfId="4" applyFont="1" applyFill="1" applyBorder="1" applyAlignment="1" applyProtection="1">
      <alignment vertical="center"/>
    </xf>
    <xf numFmtId="0" fontId="4" fillId="0" borderId="0" xfId="6" applyFont="1" applyAlignment="1">
      <alignment horizontal="right" vertical="center"/>
    </xf>
    <xf numFmtId="0" fontId="3" fillId="0" borderId="102" xfId="6" applyBorder="1" applyAlignment="1">
      <alignment horizontal="center" vertical="center" wrapText="1"/>
    </xf>
    <xf numFmtId="38" fontId="3" fillId="7" borderId="103" xfId="1" applyFont="1" applyFill="1" applyBorder="1" applyAlignment="1" applyProtection="1">
      <alignment vertical="center"/>
    </xf>
    <xf numFmtId="0" fontId="3" fillId="0" borderId="105" xfId="6" applyBorder="1" applyAlignment="1">
      <alignment vertical="center"/>
    </xf>
    <xf numFmtId="0" fontId="3" fillId="0" borderId="106" xfId="6" applyBorder="1" applyAlignment="1">
      <alignment vertical="center"/>
    </xf>
    <xf numFmtId="0" fontId="3" fillId="0" borderId="107" xfId="6" applyBorder="1" applyAlignment="1">
      <alignment vertical="center"/>
    </xf>
    <xf numFmtId="38" fontId="3" fillId="7" borderId="108" xfId="1" applyFont="1" applyFill="1" applyBorder="1" applyAlignment="1" applyProtection="1">
      <alignment vertical="center"/>
    </xf>
    <xf numFmtId="38" fontId="3" fillId="0" borderId="110" xfId="4" applyFont="1" applyFill="1" applyBorder="1" applyAlignment="1" applyProtection="1">
      <alignment vertical="center"/>
    </xf>
    <xf numFmtId="38" fontId="3" fillId="4" borderId="6" xfId="4" applyFont="1" applyFill="1" applyBorder="1" applyAlignment="1" applyProtection="1">
      <alignment vertical="center"/>
    </xf>
    <xf numFmtId="38" fontId="3" fillId="0" borderId="21" xfId="4" applyFont="1" applyFill="1" applyBorder="1" applyAlignment="1" applyProtection="1">
      <alignment vertical="center"/>
    </xf>
    <xf numFmtId="0" fontId="11" fillId="0" borderId="0" xfId="6" applyFont="1" applyAlignment="1">
      <alignment vertical="center"/>
    </xf>
    <xf numFmtId="0" fontId="12" fillId="0" borderId="0" xfId="6" applyFont="1" applyAlignment="1">
      <alignment vertical="center"/>
    </xf>
    <xf numFmtId="0" fontId="13" fillId="0" borderId="0" xfId="6" applyFont="1" applyAlignment="1">
      <alignment vertical="center"/>
    </xf>
    <xf numFmtId="0" fontId="11" fillId="0" borderId="56" xfId="6" applyFont="1" applyBorder="1" applyAlignment="1">
      <alignment vertical="center"/>
    </xf>
    <xf numFmtId="0" fontId="14" fillId="0" borderId="54" xfId="6" applyFont="1" applyBorder="1" applyAlignment="1">
      <alignment vertical="center"/>
    </xf>
    <xf numFmtId="0" fontId="14" fillId="0" borderId="72" xfId="6" applyFont="1" applyBorder="1" applyAlignment="1">
      <alignment vertical="center"/>
    </xf>
    <xf numFmtId="0" fontId="14" fillId="0" borderId="0" xfId="6" applyFont="1" applyAlignment="1">
      <alignment vertical="center"/>
    </xf>
    <xf numFmtId="0" fontId="11" fillId="0" borderId="29" xfId="6" applyFont="1" applyBorder="1" applyAlignment="1">
      <alignment vertical="center"/>
    </xf>
    <xf numFmtId="0" fontId="11" fillId="0" borderId="31" xfId="6" applyFont="1" applyBorder="1" applyAlignment="1">
      <alignment vertical="center"/>
    </xf>
    <xf numFmtId="0" fontId="11" fillId="0" borderId="30" xfId="6" applyFont="1" applyBorder="1" applyAlignment="1">
      <alignment vertical="center"/>
    </xf>
    <xf numFmtId="0" fontId="11" fillId="0" borderId="54" xfId="6" applyFont="1" applyBorder="1" applyAlignment="1">
      <alignment vertical="center"/>
    </xf>
    <xf numFmtId="0" fontId="4" fillId="0" borderId="6" xfId="6" applyFont="1" applyBorder="1" applyAlignment="1">
      <alignment vertical="center"/>
    </xf>
    <xf numFmtId="0" fontId="11" fillId="0" borderId="6" xfId="6" applyFont="1" applyBorder="1" applyAlignment="1">
      <alignment vertical="center"/>
    </xf>
    <xf numFmtId="0" fontId="11" fillId="0" borderId="21" xfId="6" applyFont="1" applyBorder="1" applyAlignment="1">
      <alignment vertical="center"/>
    </xf>
    <xf numFmtId="0" fontId="15" fillId="0" borderId="0" xfId="6" applyFont="1" applyAlignment="1">
      <alignment vertical="center"/>
    </xf>
    <xf numFmtId="0" fontId="11" fillId="0" borderId="0" xfId="6" applyFont="1" applyAlignment="1">
      <alignment vertical="center" wrapText="1"/>
    </xf>
    <xf numFmtId="0" fontId="11" fillId="0" borderId="72" xfId="6" applyFont="1" applyBorder="1" applyAlignment="1">
      <alignment vertical="center"/>
    </xf>
    <xf numFmtId="0" fontId="4" fillId="4" borderId="0" xfId="6" applyFont="1" applyFill="1" applyAlignment="1">
      <alignment vertical="center"/>
    </xf>
    <xf numFmtId="0" fontId="4" fillId="4" borderId="0" xfId="2" applyFont="1" applyFill="1" applyAlignment="1">
      <alignment vertical="center"/>
    </xf>
    <xf numFmtId="183" fontId="3" fillId="0" borderId="80" xfId="6" applyNumberFormat="1" applyBorder="1" applyAlignment="1">
      <alignment vertical="center"/>
    </xf>
    <xf numFmtId="183" fontId="3" fillId="0" borderId="85" xfId="6" applyNumberFormat="1" applyBorder="1" applyAlignment="1">
      <alignment vertical="center"/>
    </xf>
    <xf numFmtId="183" fontId="10" fillId="0" borderId="85" xfId="6" applyNumberFormat="1" applyFont="1" applyBorder="1" applyAlignment="1">
      <alignment vertical="center"/>
    </xf>
    <xf numFmtId="183" fontId="3" fillId="6" borderId="31" xfId="6" applyNumberFormat="1" applyFill="1" applyBorder="1" applyAlignment="1">
      <alignment vertical="center"/>
    </xf>
    <xf numFmtId="0" fontId="3" fillId="6" borderId="59" xfId="6" applyFill="1" applyBorder="1" applyAlignment="1">
      <alignment vertical="center"/>
    </xf>
    <xf numFmtId="184" fontId="3" fillId="6" borderId="45" xfId="1" applyNumberFormat="1" applyFont="1" applyFill="1" applyBorder="1" applyAlignment="1" applyProtection="1">
      <alignment vertical="center"/>
    </xf>
    <xf numFmtId="184" fontId="3" fillId="6" borderId="59" xfId="1" applyNumberFormat="1" applyFont="1" applyFill="1" applyBorder="1" applyAlignment="1" applyProtection="1">
      <alignment vertical="center"/>
    </xf>
    <xf numFmtId="184" fontId="3" fillId="6" borderId="75" xfId="1" applyNumberFormat="1" applyFont="1" applyFill="1" applyBorder="1" applyAlignment="1" applyProtection="1">
      <alignment vertical="center"/>
    </xf>
    <xf numFmtId="183" fontId="3" fillId="6" borderId="45" xfId="6" applyNumberFormat="1" applyFill="1" applyBorder="1" applyAlignment="1">
      <alignment vertical="center"/>
    </xf>
    <xf numFmtId="0" fontId="3" fillId="6" borderId="45" xfId="6" applyFill="1" applyBorder="1" applyAlignment="1">
      <alignment vertical="center"/>
    </xf>
    <xf numFmtId="0" fontId="3" fillId="6" borderId="56" xfId="6" applyFill="1" applyBorder="1" applyAlignment="1">
      <alignment vertical="center"/>
    </xf>
    <xf numFmtId="183" fontId="3" fillId="6" borderId="59" xfId="6" applyNumberFormat="1" applyFill="1" applyBorder="1" applyAlignment="1">
      <alignment vertical="center"/>
    </xf>
    <xf numFmtId="0" fontId="3" fillId="6" borderId="29" xfId="6" applyFill="1" applyBorder="1" applyAlignment="1">
      <alignment vertical="center"/>
    </xf>
    <xf numFmtId="183" fontId="3" fillId="6" borderId="75" xfId="6" applyNumberFormat="1" applyFill="1" applyBorder="1" applyAlignment="1">
      <alignment vertical="center"/>
    </xf>
    <xf numFmtId="183" fontId="3" fillId="6" borderId="72" xfId="6" applyNumberFormat="1" applyFill="1" applyBorder="1" applyAlignment="1">
      <alignment vertical="center"/>
    </xf>
    <xf numFmtId="183" fontId="3" fillId="6" borderId="21" xfId="6" applyNumberFormat="1" applyFill="1" applyBorder="1" applyAlignment="1">
      <alignment vertical="center"/>
    </xf>
    <xf numFmtId="0" fontId="3" fillId="6" borderId="75" xfId="6" applyFill="1" applyBorder="1" applyAlignment="1">
      <alignment vertical="center"/>
    </xf>
    <xf numFmtId="0" fontId="3" fillId="6" borderId="30" xfId="6" applyFill="1" applyBorder="1" applyAlignment="1">
      <alignment vertical="center"/>
    </xf>
    <xf numFmtId="183" fontId="3" fillId="0" borderId="111" xfId="6" applyNumberFormat="1" applyBorder="1" applyAlignment="1">
      <alignment vertical="center"/>
    </xf>
    <xf numFmtId="181" fontId="3" fillId="0" borderId="111" xfId="6" applyNumberFormat="1" applyBorder="1" applyAlignment="1">
      <alignment vertical="center"/>
    </xf>
    <xf numFmtId="0" fontId="19" fillId="0" borderId="0" xfId="6" applyFont="1" applyAlignment="1">
      <alignment vertical="center"/>
    </xf>
    <xf numFmtId="0" fontId="20" fillId="0" borderId="0" xfId="6" applyFont="1" applyAlignment="1">
      <alignment vertical="center"/>
    </xf>
    <xf numFmtId="0" fontId="20" fillId="0" borderId="0" xfId="6" applyFont="1" applyAlignment="1">
      <alignment horizontal="left" vertical="center"/>
    </xf>
    <xf numFmtId="0" fontId="3" fillId="0" borderId="75" xfId="6" applyBorder="1" applyAlignment="1">
      <alignment vertical="center"/>
    </xf>
    <xf numFmtId="0" fontId="4" fillId="0" borderId="1" xfId="6" applyFont="1" applyBorder="1" applyAlignment="1">
      <alignment horizontal="center" vertical="center"/>
    </xf>
    <xf numFmtId="0" fontId="4" fillId="0" borderId="19" xfId="6" applyFont="1" applyBorder="1" applyAlignment="1">
      <alignment horizontal="center" vertical="center"/>
    </xf>
    <xf numFmtId="0" fontId="3" fillId="0" borderId="2" xfId="6" applyBorder="1" applyAlignment="1">
      <alignment vertical="center" wrapText="1"/>
    </xf>
    <xf numFmtId="0" fontId="3" fillId="0" borderId="19" xfId="6" applyBorder="1" applyAlignment="1">
      <alignment vertical="center" wrapText="1"/>
    </xf>
    <xf numFmtId="38" fontId="3" fillId="0" borderId="107" xfId="4" applyFont="1" applyFill="1" applyBorder="1" applyAlignment="1" applyProtection="1">
      <alignment vertical="center" wrapText="1"/>
    </xf>
    <xf numFmtId="0" fontId="3" fillId="0" borderId="109" xfId="6" applyBorder="1" applyAlignment="1">
      <alignment vertical="center" wrapText="1"/>
    </xf>
    <xf numFmtId="38" fontId="3" fillId="4" borderId="2" xfId="4" applyFont="1" applyFill="1" applyBorder="1" applyAlignment="1" applyProtection="1">
      <alignment vertical="center" wrapText="1"/>
    </xf>
    <xf numFmtId="0" fontId="3" fillId="0" borderId="2" xfId="6" applyBorder="1" applyAlignment="1">
      <alignment vertical="center" shrinkToFit="1"/>
    </xf>
    <xf numFmtId="0" fontId="3" fillId="0" borderId="104" xfId="6" applyBorder="1" applyAlignment="1">
      <alignment vertical="center" shrinkToFit="1"/>
    </xf>
    <xf numFmtId="38" fontId="3" fillId="0" borderId="2" xfId="4" applyFont="1" applyFill="1" applyBorder="1" applyAlignment="1" applyProtection="1">
      <alignment vertical="center" wrapText="1"/>
    </xf>
    <xf numFmtId="0" fontId="2" fillId="0" borderId="1" xfId="6" applyFont="1" applyBorder="1" applyAlignment="1">
      <alignment horizontal="center" vertical="center"/>
    </xf>
    <xf numFmtId="0" fontId="2" fillId="0" borderId="2" xfId="6" applyFont="1" applyBorder="1" applyAlignment="1">
      <alignment horizontal="center" vertical="center"/>
    </xf>
    <xf numFmtId="0" fontId="2" fillId="0" borderId="19" xfId="6" applyFont="1" applyBorder="1" applyAlignment="1">
      <alignment horizontal="center" vertical="center"/>
    </xf>
    <xf numFmtId="0" fontId="3" fillId="0" borderId="2" xfId="6" applyBorder="1" applyAlignment="1">
      <alignment horizontal="center" vertical="center" wrapText="1"/>
    </xf>
    <xf numFmtId="0" fontId="4" fillId="4" borderId="61" xfId="6" applyFont="1" applyFill="1" applyBorder="1" applyAlignment="1">
      <alignment horizontal="left" vertical="center"/>
    </xf>
    <xf numFmtId="0" fontId="4" fillId="4" borderId="62" xfId="6" applyFont="1" applyFill="1" applyBorder="1" applyAlignment="1">
      <alignment horizontal="left" vertical="center"/>
    </xf>
    <xf numFmtId="0" fontId="4" fillId="0" borderId="2" xfId="6" applyFont="1" applyBorder="1" applyAlignment="1">
      <alignment horizontal="center" vertical="center"/>
    </xf>
    <xf numFmtId="0" fontId="4" fillId="0" borderId="1" xfId="2" applyFont="1" applyBorder="1" applyAlignment="1">
      <alignment vertical="center" shrinkToFit="1"/>
    </xf>
    <xf numFmtId="0" fontId="4" fillId="0" borderId="2" xfId="2" applyFont="1" applyBorder="1" applyAlignment="1">
      <alignment vertical="center" shrinkToFit="1"/>
    </xf>
    <xf numFmtId="0" fontId="4" fillId="0" borderId="42" xfId="2" applyFont="1" applyBorder="1" applyAlignment="1">
      <alignment horizontal="left" vertical="center"/>
    </xf>
    <xf numFmtId="0" fontId="4" fillId="4" borderId="53" xfId="6" applyFont="1" applyFill="1" applyBorder="1" applyAlignment="1">
      <alignment horizontal="left" vertical="center" wrapText="1"/>
    </xf>
    <xf numFmtId="0" fontId="4" fillId="4" borderId="54" xfId="6" applyFont="1" applyFill="1" applyBorder="1" applyAlignment="1">
      <alignment horizontal="left" vertical="center" wrapText="1"/>
    </xf>
    <xf numFmtId="0" fontId="4" fillId="4" borderId="56" xfId="6" applyFont="1" applyFill="1" applyBorder="1" applyAlignment="1">
      <alignment horizontal="left" vertical="center"/>
    </xf>
    <xf numFmtId="0" fontId="4" fillId="4" borderId="54" xfId="6" applyFont="1" applyFill="1" applyBorder="1" applyAlignment="1">
      <alignment horizontal="left" vertical="center"/>
    </xf>
    <xf numFmtId="0" fontId="2" fillId="0" borderId="56" xfId="6" applyFont="1" applyBorder="1" applyAlignment="1">
      <alignment horizontal="center" vertical="center"/>
    </xf>
    <xf numFmtId="0" fontId="2" fillId="0" borderId="72" xfId="6" applyFont="1" applyBorder="1" applyAlignment="1">
      <alignment horizontal="center" vertical="center"/>
    </xf>
    <xf numFmtId="0" fontId="2" fillId="0" borderId="30" xfId="6" applyFont="1" applyBorder="1" applyAlignment="1">
      <alignment horizontal="center" vertical="center"/>
    </xf>
    <xf numFmtId="0" fontId="2" fillId="0" borderId="21" xfId="6" applyFont="1" applyBorder="1" applyAlignment="1">
      <alignment horizontal="center" vertical="center"/>
    </xf>
    <xf numFmtId="0" fontId="8" fillId="0" borderId="59" xfId="0" applyFont="1" applyBorder="1" applyAlignment="1">
      <alignment horizontal="center" vertical="center" wrapText="1"/>
    </xf>
    <xf numFmtId="0" fontId="8" fillId="0" borderId="75" xfId="0" applyFont="1" applyBorder="1" applyAlignment="1">
      <alignment horizontal="center" vertical="center" wrapText="1"/>
    </xf>
    <xf numFmtId="0" fontId="3" fillId="0" borderId="31" xfId="0" applyFont="1" applyBorder="1" applyAlignment="1">
      <alignment horizontal="center" vertical="center" wrapText="1" shrinkToFit="1"/>
    </xf>
    <xf numFmtId="0" fontId="3" fillId="0" borderId="21" xfId="0" applyFont="1" applyBorder="1" applyAlignment="1">
      <alignment horizontal="center" vertical="center" wrapText="1" shrinkToFit="1"/>
    </xf>
    <xf numFmtId="0" fontId="3" fillId="0" borderId="70" xfId="6" applyBorder="1" applyAlignment="1">
      <alignment horizontal="center" vertical="center" wrapText="1" shrinkToFit="1"/>
    </xf>
    <xf numFmtId="0" fontId="3" fillId="0" borderId="76" xfId="6" applyBorder="1" applyAlignment="1">
      <alignment horizontal="center" vertical="center" wrapText="1" shrinkToFit="1"/>
    </xf>
    <xf numFmtId="0" fontId="3" fillId="0" borderId="47" xfId="6" applyBorder="1" applyAlignment="1">
      <alignment horizontal="center" vertical="center" shrinkToFit="1"/>
    </xf>
    <xf numFmtId="0" fontId="3" fillId="0" borderId="48" xfId="6" applyBorder="1" applyAlignment="1">
      <alignment horizontal="center" vertical="center" shrinkToFit="1"/>
    </xf>
    <xf numFmtId="0" fontId="3" fillId="0" borderId="49" xfId="6" applyBorder="1" applyAlignment="1">
      <alignment horizontal="center" vertical="center" shrinkToFit="1"/>
    </xf>
    <xf numFmtId="0" fontId="3" fillId="0" borderId="55" xfId="6" applyBorder="1" applyAlignment="1">
      <alignment horizontal="center" vertical="center" shrinkToFit="1"/>
    </xf>
    <xf numFmtId="0" fontId="3" fillId="0" borderId="0" xfId="6" applyAlignment="1">
      <alignment horizontal="center" vertical="center" shrinkToFit="1"/>
    </xf>
    <xf numFmtId="0" fontId="3" fillId="0" borderId="65" xfId="6" applyBorder="1" applyAlignment="1">
      <alignment horizontal="center" vertical="center" shrinkToFit="1"/>
    </xf>
    <xf numFmtId="0" fontId="3" fillId="0" borderId="73" xfId="6" applyBorder="1" applyAlignment="1">
      <alignment horizontal="center" vertical="center" shrinkToFit="1"/>
    </xf>
    <xf numFmtId="0" fontId="3" fillId="0" borderId="74" xfId="6" applyBorder="1" applyAlignment="1">
      <alignment horizontal="center" vertical="center" shrinkToFit="1"/>
    </xf>
    <xf numFmtId="0" fontId="4" fillId="0" borderId="0" xfId="2" applyFont="1" applyAlignment="1">
      <alignment horizontal="center" vertical="center"/>
    </xf>
    <xf numFmtId="0" fontId="5" fillId="2" borderId="38" xfId="0" applyFont="1" applyFill="1" applyBorder="1" applyAlignment="1">
      <alignment horizontal="center" vertical="center" textRotation="255" wrapText="1"/>
    </xf>
    <xf numFmtId="0" fontId="5" fillId="2" borderId="39" xfId="0" applyFont="1" applyFill="1" applyBorder="1" applyAlignment="1">
      <alignment horizontal="center" vertical="center" textRotation="255"/>
    </xf>
    <xf numFmtId="0" fontId="5" fillId="2" borderId="40" xfId="0" applyFont="1" applyFill="1" applyBorder="1" applyAlignment="1">
      <alignment horizontal="center" vertical="center" textRotation="255"/>
    </xf>
    <xf numFmtId="0" fontId="5" fillId="2" borderId="41" xfId="0" applyFont="1" applyFill="1" applyBorder="1" applyAlignment="1">
      <alignment horizontal="center" vertical="center" textRotation="255"/>
    </xf>
    <xf numFmtId="0" fontId="5" fillId="2" borderId="42" xfId="0" applyFont="1" applyFill="1" applyBorder="1" applyAlignment="1">
      <alignment horizontal="center" vertical="center" textRotation="255"/>
    </xf>
    <xf numFmtId="0" fontId="5" fillId="2" borderId="43" xfId="0" applyFont="1" applyFill="1" applyBorder="1" applyAlignment="1">
      <alignment horizontal="center" vertical="center" textRotation="255"/>
    </xf>
    <xf numFmtId="0" fontId="5" fillId="2" borderId="44" xfId="0" applyFont="1" applyFill="1" applyBorder="1" applyAlignment="1">
      <alignment horizontal="center" vertical="center" textRotation="255"/>
    </xf>
    <xf numFmtId="0" fontId="5" fillId="2" borderId="45" xfId="0" applyFont="1" applyFill="1" applyBorder="1" applyAlignment="1">
      <alignment horizontal="center" vertical="center" textRotation="255"/>
    </xf>
    <xf numFmtId="0" fontId="5" fillId="2" borderId="46" xfId="0" applyFont="1" applyFill="1" applyBorder="1" applyAlignment="1">
      <alignment horizontal="center" vertical="center" textRotation="255"/>
    </xf>
    <xf numFmtId="0" fontId="4" fillId="0" borderId="3" xfId="2" applyFont="1" applyBorder="1" applyAlignment="1">
      <alignment horizontal="center" vertical="center"/>
    </xf>
    <xf numFmtId="0" fontId="4" fillId="0" borderId="4" xfId="2" applyFont="1" applyBorder="1" applyAlignment="1">
      <alignment horizontal="center" vertical="center"/>
    </xf>
    <xf numFmtId="0" fontId="4" fillId="0" borderId="34" xfId="2" applyFont="1" applyBorder="1" applyAlignment="1">
      <alignment horizontal="center" vertical="center"/>
    </xf>
    <xf numFmtId="0" fontId="4" fillId="0" borderId="5" xfId="2" applyFont="1" applyBorder="1" applyAlignment="1">
      <alignment horizontal="center" vertical="center"/>
    </xf>
    <xf numFmtId="0" fontId="4" fillId="0" borderId="6" xfId="2" applyFont="1" applyBorder="1" applyAlignment="1">
      <alignment horizontal="center" vertical="center"/>
    </xf>
    <xf numFmtId="0" fontId="4" fillId="0" borderId="37" xfId="2" applyFont="1" applyBorder="1" applyAlignment="1">
      <alignment horizontal="center" vertical="center"/>
    </xf>
    <xf numFmtId="0" fontId="5" fillId="0" borderId="29" xfId="0" applyFont="1" applyBorder="1" applyAlignment="1">
      <alignment horizontal="center" vertical="center"/>
    </xf>
    <xf numFmtId="0" fontId="5" fillId="0" borderId="0" xfId="0" applyFont="1" applyAlignment="1">
      <alignment horizontal="center" vertical="center"/>
    </xf>
    <xf numFmtId="0" fontId="5" fillId="0" borderId="31" xfId="0" applyFont="1" applyBorder="1" applyAlignment="1">
      <alignment horizontal="center" vertical="center"/>
    </xf>
    <xf numFmtId="0" fontId="5" fillId="0" borderId="30" xfId="0" applyFont="1" applyBorder="1" applyAlignment="1">
      <alignment horizontal="center" vertical="center"/>
    </xf>
    <xf numFmtId="0" fontId="5" fillId="0" borderId="6" xfId="0" applyFont="1" applyBorder="1" applyAlignment="1">
      <alignment horizontal="center" vertical="center"/>
    </xf>
    <xf numFmtId="0" fontId="5" fillId="0" borderId="21" xfId="0" applyFont="1" applyBorder="1" applyAlignment="1">
      <alignment horizontal="center" vertical="center"/>
    </xf>
    <xf numFmtId="0" fontId="5" fillId="2" borderId="9" xfId="0" applyFont="1" applyFill="1" applyBorder="1" applyAlignment="1">
      <alignment horizontal="center" vertical="top" textRotation="255" wrapText="1"/>
    </xf>
    <xf numFmtId="0" fontId="5" fillId="2" borderId="10" xfId="0" applyFont="1" applyFill="1" applyBorder="1" applyAlignment="1">
      <alignment horizontal="center" vertical="top" textRotation="255"/>
    </xf>
    <xf numFmtId="0" fontId="5" fillId="2" borderId="11" xfId="0" applyFont="1" applyFill="1" applyBorder="1" applyAlignment="1">
      <alignment horizontal="center" vertical="top" textRotation="255"/>
    </xf>
    <xf numFmtId="0" fontId="5" fillId="2" borderId="12" xfId="0" applyFont="1" applyFill="1" applyBorder="1" applyAlignment="1">
      <alignment horizontal="center" vertical="top" textRotation="255"/>
    </xf>
    <xf numFmtId="0" fontId="5" fillId="2" borderId="0" xfId="0" applyFont="1" applyFill="1" applyAlignment="1">
      <alignment horizontal="center" vertical="top" textRotation="255"/>
    </xf>
    <xf numFmtId="0" fontId="5" fillId="2" borderId="13" xfId="0" applyFont="1" applyFill="1" applyBorder="1" applyAlignment="1">
      <alignment horizontal="center" vertical="top" textRotation="255"/>
    </xf>
    <xf numFmtId="0" fontId="5" fillId="2" borderId="14" xfId="0" applyFont="1" applyFill="1" applyBorder="1" applyAlignment="1">
      <alignment horizontal="center" vertical="top" textRotation="255"/>
    </xf>
    <xf numFmtId="0" fontId="5" fillId="2" borderId="15" xfId="0" applyFont="1" applyFill="1" applyBorder="1" applyAlignment="1">
      <alignment horizontal="center" vertical="top" textRotation="255"/>
    </xf>
    <xf numFmtId="0" fontId="5" fillId="2" borderId="16" xfId="0" applyFont="1" applyFill="1" applyBorder="1" applyAlignment="1">
      <alignment horizontal="center" vertical="top" textRotation="255"/>
    </xf>
    <xf numFmtId="0" fontId="5" fillId="2" borderId="12" xfId="0" applyFont="1" applyFill="1" applyBorder="1" applyAlignment="1">
      <alignment horizontal="center" vertical="top" textRotation="255" wrapText="1"/>
    </xf>
    <xf numFmtId="0" fontId="5" fillId="0" borderId="9" xfId="0" applyFont="1" applyBorder="1" applyAlignment="1">
      <alignment horizontal="center" vertical="center" textRotation="255" wrapText="1"/>
    </xf>
    <xf numFmtId="0" fontId="5" fillId="0" borderId="10"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12" xfId="0" applyFont="1" applyBorder="1" applyAlignment="1">
      <alignment horizontal="center" vertical="center" textRotation="255"/>
    </xf>
    <xf numFmtId="0" fontId="5" fillId="0" borderId="0" xfId="0" applyFont="1" applyAlignment="1">
      <alignment horizontal="center" vertical="center" textRotation="255"/>
    </xf>
    <xf numFmtId="0" fontId="5" fillId="0" borderId="13" xfId="0" applyFont="1" applyBorder="1" applyAlignment="1">
      <alignment horizontal="center" vertical="center" textRotation="255"/>
    </xf>
    <xf numFmtId="0" fontId="5" fillId="0" borderId="14"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16" xfId="0" applyFont="1" applyBorder="1" applyAlignment="1">
      <alignment horizontal="center" vertical="center" textRotation="255"/>
    </xf>
    <xf numFmtId="0" fontId="5" fillId="0" borderId="22" xfId="0" applyFont="1" applyBorder="1" applyAlignment="1">
      <alignment horizontal="center" vertical="center" textRotation="255" wrapText="1"/>
    </xf>
    <xf numFmtId="0" fontId="5" fillId="0" borderId="23" xfId="0" applyFont="1" applyBorder="1" applyAlignment="1">
      <alignment horizontal="center" vertical="center" textRotation="255" wrapText="1"/>
    </xf>
    <xf numFmtId="0" fontId="5" fillId="0" borderId="24" xfId="0" applyFont="1" applyBorder="1" applyAlignment="1">
      <alignment horizontal="center" vertical="center" textRotation="255" wrapText="1"/>
    </xf>
    <xf numFmtId="0" fontId="5" fillId="0" borderId="25" xfId="0" applyFont="1" applyBorder="1" applyAlignment="1">
      <alignment horizontal="center" vertical="center" textRotation="255" wrapText="1"/>
    </xf>
    <xf numFmtId="0" fontId="5" fillId="0" borderId="0" xfId="0" applyFont="1" applyAlignment="1">
      <alignment horizontal="center" vertical="center" textRotation="255" wrapText="1"/>
    </xf>
    <xf numFmtId="0" fontId="5" fillId="0" borderId="26" xfId="0" applyFont="1" applyBorder="1" applyAlignment="1">
      <alignment horizontal="center" vertical="center" textRotation="255" wrapText="1"/>
    </xf>
    <xf numFmtId="0" fontId="5" fillId="0" borderId="27" xfId="0" applyFont="1" applyBorder="1" applyAlignment="1">
      <alignment horizontal="center" vertical="center" textRotation="255" wrapText="1"/>
    </xf>
    <xf numFmtId="0" fontId="5" fillId="0" borderId="8"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10" xfId="0" applyFont="1" applyBorder="1" applyAlignment="1">
      <alignment horizontal="center" vertical="center" textRotation="255" wrapText="1"/>
    </xf>
    <xf numFmtId="0" fontId="5" fillId="0" borderId="11" xfId="0" applyFont="1" applyBorder="1" applyAlignment="1">
      <alignment horizontal="center" vertical="center" textRotation="255" wrapText="1"/>
    </xf>
    <xf numFmtId="0" fontId="5" fillId="0" borderId="12"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5" fillId="0" borderId="14" xfId="0" applyFont="1" applyBorder="1" applyAlignment="1">
      <alignment horizontal="center" vertical="center" textRotation="255" wrapText="1"/>
    </xf>
    <xf numFmtId="0" fontId="5" fillId="0" borderId="15" xfId="0" applyFont="1" applyBorder="1" applyAlignment="1">
      <alignment horizontal="center" vertical="center" textRotation="255" wrapText="1"/>
    </xf>
    <xf numFmtId="0" fontId="5" fillId="0" borderId="16" xfId="0" applyFont="1" applyBorder="1" applyAlignment="1">
      <alignment horizontal="center" vertical="center" textRotation="255" wrapText="1"/>
    </xf>
    <xf numFmtId="0" fontId="5" fillId="0" borderId="22" xfId="0" applyFont="1" applyBorder="1" applyAlignment="1">
      <alignment horizontal="center" vertical="center" textRotation="255"/>
    </xf>
    <xf numFmtId="0" fontId="5" fillId="0" borderId="23" xfId="0" applyFont="1" applyBorder="1" applyAlignment="1">
      <alignment horizontal="center" vertical="center" textRotation="255"/>
    </xf>
    <xf numFmtId="0" fontId="5" fillId="0" borderId="24" xfId="0" applyFont="1" applyBorder="1" applyAlignment="1">
      <alignment horizontal="center" vertical="center" textRotation="255"/>
    </xf>
    <xf numFmtId="0" fontId="5" fillId="0" borderId="25" xfId="0" applyFont="1" applyBorder="1" applyAlignment="1">
      <alignment horizontal="center" vertical="center" textRotation="255"/>
    </xf>
    <xf numFmtId="0" fontId="5" fillId="0" borderId="26" xfId="0" applyFont="1" applyBorder="1" applyAlignment="1">
      <alignment horizontal="center" vertical="center" textRotation="255"/>
    </xf>
    <xf numFmtId="0" fontId="5" fillId="0" borderId="27" xfId="0" applyFont="1" applyBorder="1" applyAlignment="1">
      <alignment horizontal="center" vertical="center" textRotation="255"/>
    </xf>
    <xf numFmtId="0" fontId="5" fillId="0" borderId="8" xfId="0" applyFont="1" applyBorder="1" applyAlignment="1">
      <alignment horizontal="center" vertical="center" textRotation="255"/>
    </xf>
    <xf numFmtId="0" fontId="5" fillId="0" borderId="28" xfId="0" applyFont="1" applyBorder="1" applyAlignment="1">
      <alignment horizontal="center" vertical="center" textRotation="255"/>
    </xf>
    <xf numFmtId="0" fontId="5" fillId="0" borderId="32" xfId="0" applyFont="1" applyBorder="1" applyAlignment="1">
      <alignment horizontal="center" vertical="center"/>
    </xf>
    <xf numFmtId="0" fontId="5" fillId="0" borderId="10" xfId="0" applyFont="1" applyBorder="1" applyAlignment="1">
      <alignment horizontal="center" vertical="center"/>
    </xf>
    <xf numFmtId="0" fontId="5" fillId="0" borderId="33" xfId="0" applyFont="1" applyBorder="1" applyAlignment="1">
      <alignment horizontal="center" vertical="center"/>
    </xf>
    <xf numFmtId="0" fontId="5" fillId="0" borderId="9" xfId="0" applyFont="1" applyBorder="1" applyAlignment="1">
      <alignment horizontal="center" vertical="center" textRotation="255"/>
    </xf>
    <xf numFmtId="0" fontId="5" fillId="2" borderId="9" xfId="0" applyFont="1" applyFill="1" applyBorder="1" applyAlignment="1">
      <alignment horizontal="center" vertical="center" textRotation="255" wrapText="1"/>
    </xf>
    <xf numFmtId="0" fontId="5" fillId="2" borderId="10" xfId="0" applyFont="1" applyFill="1" applyBorder="1" applyAlignment="1">
      <alignment horizontal="center" vertical="center" textRotation="255"/>
    </xf>
    <xf numFmtId="0" fontId="5" fillId="2" borderId="11" xfId="0" applyFont="1" applyFill="1" applyBorder="1" applyAlignment="1">
      <alignment horizontal="center" vertical="center" textRotation="255"/>
    </xf>
    <xf numFmtId="0" fontId="5" fillId="2" borderId="12" xfId="0" applyFont="1" applyFill="1" applyBorder="1" applyAlignment="1">
      <alignment horizontal="center" vertical="center" textRotation="255"/>
    </xf>
    <xf numFmtId="0" fontId="5" fillId="2" borderId="0" xfId="0" applyFont="1" applyFill="1" applyAlignment="1">
      <alignment horizontal="center" vertical="center" textRotation="255"/>
    </xf>
    <xf numFmtId="0" fontId="5" fillId="2" borderId="13" xfId="0" applyFont="1" applyFill="1" applyBorder="1" applyAlignment="1">
      <alignment horizontal="center" vertical="center" textRotation="255"/>
    </xf>
    <xf numFmtId="0" fontId="5" fillId="2" borderId="14"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0" fontId="5" fillId="2" borderId="16" xfId="0" applyFont="1" applyFill="1" applyBorder="1" applyAlignment="1">
      <alignment horizontal="center" vertical="center" textRotation="255"/>
    </xf>
    <xf numFmtId="0" fontId="4" fillId="0" borderId="20" xfId="2" applyFont="1" applyBorder="1" applyAlignment="1">
      <alignment horizontal="center" vertical="center"/>
    </xf>
    <xf numFmtId="0" fontId="4" fillId="0" borderId="21" xfId="2" applyFont="1" applyBorder="1" applyAlignment="1">
      <alignment horizontal="center" vertical="center"/>
    </xf>
    <xf numFmtId="0" fontId="5" fillId="0" borderId="8" xfId="0" applyFont="1" applyBorder="1" applyAlignment="1">
      <alignment horizontal="center" vertical="center"/>
    </xf>
    <xf numFmtId="0" fontId="5" fillId="2" borderId="1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12" xfId="0" applyFont="1" applyFill="1" applyBorder="1" applyAlignment="1">
      <alignment horizontal="center" vertical="center" textRotation="255" wrapText="1"/>
    </xf>
    <xf numFmtId="0" fontId="5" fillId="2" borderId="0" xfId="0" applyFont="1" applyFill="1" applyAlignment="1">
      <alignment horizontal="center" vertical="center" textRotation="255" wrapText="1"/>
    </xf>
    <xf numFmtId="0" fontId="5" fillId="2" borderId="13" xfId="0" applyFont="1" applyFill="1" applyBorder="1" applyAlignment="1">
      <alignment horizontal="center" vertical="center" textRotation="255" wrapText="1"/>
    </xf>
    <xf numFmtId="0" fontId="5" fillId="2" borderId="14" xfId="0" applyFont="1" applyFill="1" applyBorder="1" applyAlignment="1">
      <alignment horizontal="center" vertical="center" textRotation="255" wrapText="1"/>
    </xf>
    <xf numFmtId="0" fontId="5" fillId="2" borderId="15" xfId="0" applyFont="1" applyFill="1" applyBorder="1" applyAlignment="1">
      <alignment horizontal="center" vertical="center" textRotation="255" wrapText="1"/>
    </xf>
    <xf numFmtId="0" fontId="5" fillId="2" borderId="16" xfId="0" applyFont="1" applyFill="1" applyBorder="1" applyAlignment="1">
      <alignment horizontal="center" vertical="center" textRotation="255" wrapText="1"/>
    </xf>
    <xf numFmtId="38" fontId="5" fillId="0" borderId="0" xfId="1" applyFont="1" applyBorder="1" applyAlignment="1">
      <alignment vertical="center"/>
    </xf>
    <xf numFmtId="0" fontId="0" fillId="0" borderId="0" xfId="0" applyAlignment="1">
      <alignment horizontal="center" vertical="center"/>
    </xf>
    <xf numFmtId="0" fontId="1" fillId="0" borderId="1" xfId="2" applyFont="1" applyBorder="1" applyAlignment="1">
      <alignment horizontal="center" vertical="center"/>
    </xf>
    <xf numFmtId="0" fontId="1" fillId="0" borderId="2" xfId="2" applyFont="1" applyBorder="1" applyAlignment="1">
      <alignment horizontal="center" vertical="center"/>
    </xf>
    <xf numFmtId="0" fontId="2" fillId="0" borderId="2" xfId="2" applyFont="1" applyBorder="1" applyAlignment="1">
      <alignment horizontal="center" vertical="center"/>
    </xf>
    <xf numFmtId="0" fontId="2" fillId="0" borderId="19" xfId="2" applyFont="1" applyBorder="1" applyAlignment="1">
      <alignment horizontal="center" vertical="center"/>
    </xf>
  </cellXfs>
  <cellStyles count="9">
    <cellStyle name="パーセント 2" xfId="5" xr:uid="{00000000-0005-0000-0000-000000000000}"/>
    <cellStyle name="桁区切り" xfId="1" builtinId="6"/>
    <cellStyle name="桁区切り 2" xfId="4" xr:uid="{00000000-0005-0000-0000-000002000000}"/>
    <cellStyle name="桁区切り 4" xfId="3" xr:uid="{00000000-0005-0000-0000-000003000000}"/>
    <cellStyle name="標準" xfId="0" builtinId="0"/>
    <cellStyle name="標準 2" xfId="6" xr:uid="{00000000-0005-0000-0000-000005000000}"/>
    <cellStyle name="標準 2 2" xfId="7" xr:uid="{00000000-0005-0000-0000-000006000000}"/>
    <cellStyle name="標準 3" xfId="8" xr:uid="{00000000-0005-0000-0000-000007000000}"/>
    <cellStyle name="標準_34部門分析（新）" xfId="2" xr:uid="{00000000-0005-0000-0000-000008000000}"/>
  </cellStyles>
  <dxfs count="0"/>
  <tableStyles count="0" defaultTableStyle="TableStyleMedium2" defaultPivotStyle="PivotStyleLight16"/>
  <colors>
    <mruColors>
      <color rgb="FFFFFF99"/>
      <color rgb="FFFFFF66"/>
      <color rgb="FF66FF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71438</xdr:colOff>
      <xdr:row>6</xdr:row>
      <xdr:rowOff>130969</xdr:rowOff>
    </xdr:from>
    <xdr:to>
      <xdr:col>2</xdr:col>
      <xdr:colOff>1952626</xdr:colOff>
      <xdr:row>10</xdr:row>
      <xdr:rowOff>166688</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182880" y="1273810"/>
          <a:ext cx="2106295" cy="797560"/>
        </a:xfrm>
        <a:prstGeom prst="wedgeRectCallout">
          <a:avLst>
            <a:gd name="adj1" fmla="val 56440"/>
            <a:gd name="adj2" fmla="val -25338"/>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産業連関表の建設部門では、</a:t>
          </a:r>
        </a:p>
        <a:p>
          <a:pPr algn="l"/>
          <a:r>
            <a:rPr kumimoji="1" lang="ja-JP" altLang="en-US" sz="900">
              <a:solidFill>
                <a:sysClr val="windowText" lastClr="000000"/>
              </a:solidFill>
            </a:rPr>
            <a:t>「県内の新規需要は、全て県内で生産（供給）される。」として扱います。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149225</xdr:colOff>
      <xdr:row>15</xdr:row>
      <xdr:rowOff>44450</xdr:rowOff>
    </xdr:from>
    <xdr:to>
      <xdr:col>8</xdr:col>
      <xdr:colOff>120650</xdr:colOff>
      <xdr:row>16</xdr:row>
      <xdr:rowOff>111125</xdr:rowOff>
    </xdr:to>
    <xdr:sp macro="" textlink="">
      <xdr:nvSpPr>
        <xdr:cNvPr id="7" name="右矢印 6">
          <a:extLst>
            <a:ext uri="{FF2B5EF4-FFF2-40B4-BE49-F238E27FC236}">
              <a16:creationId xmlns:a16="http://schemas.microsoft.com/office/drawing/2014/main" id="{00000000-0008-0000-0600-000007000000}"/>
            </a:ext>
          </a:extLst>
        </xdr:cNvPr>
        <xdr:cNvSpPr/>
      </xdr:nvSpPr>
      <xdr:spPr>
        <a:xfrm>
          <a:off x="1334135" y="278765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133350</xdr:colOff>
      <xdr:row>15</xdr:row>
      <xdr:rowOff>57150</xdr:rowOff>
    </xdr:from>
    <xdr:to>
      <xdr:col>20</xdr:col>
      <xdr:colOff>104775</xdr:colOff>
      <xdr:row>16</xdr:row>
      <xdr:rowOff>123825</xdr:rowOff>
    </xdr:to>
    <xdr:sp macro="" textlink="">
      <xdr:nvSpPr>
        <xdr:cNvPr id="9" name="右矢印 8">
          <a:extLst>
            <a:ext uri="{FF2B5EF4-FFF2-40B4-BE49-F238E27FC236}">
              <a16:creationId xmlns:a16="http://schemas.microsoft.com/office/drawing/2014/main" id="{00000000-0008-0000-0600-000009000000}"/>
            </a:ext>
          </a:extLst>
        </xdr:cNvPr>
        <xdr:cNvSpPr/>
      </xdr:nvSpPr>
      <xdr:spPr>
        <a:xfrm>
          <a:off x="3688080" y="280035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139700</xdr:colOff>
      <xdr:row>15</xdr:row>
      <xdr:rowOff>42069</xdr:rowOff>
    </xdr:from>
    <xdr:to>
      <xdr:col>26</xdr:col>
      <xdr:colOff>111125</xdr:colOff>
      <xdr:row>16</xdr:row>
      <xdr:rowOff>115094</xdr:rowOff>
    </xdr:to>
    <xdr:sp macro="" textlink="">
      <xdr:nvSpPr>
        <xdr:cNvPr id="10" name="右矢印 9">
          <a:extLst>
            <a:ext uri="{FF2B5EF4-FFF2-40B4-BE49-F238E27FC236}">
              <a16:creationId xmlns:a16="http://schemas.microsoft.com/office/drawing/2014/main" id="{00000000-0008-0000-0600-00000A000000}"/>
            </a:ext>
          </a:extLst>
        </xdr:cNvPr>
        <xdr:cNvSpPr/>
      </xdr:nvSpPr>
      <xdr:spPr>
        <a:xfrm>
          <a:off x="4879340" y="2785110"/>
          <a:ext cx="366395" cy="25400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145256</xdr:colOff>
      <xdr:row>15</xdr:row>
      <xdr:rowOff>47626</xdr:rowOff>
    </xdr:from>
    <xdr:to>
      <xdr:col>32</xdr:col>
      <xdr:colOff>116681</xdr:colOff>
      <xdr:row>16</xdr:row>
      <xdr:rowOff>114301</xdr:rowOff>
    </xdr:to>
    <xdr:sp macro="" textlink="">
      <xdr:nvSpPr>
        <xdr:cNvPr id="11" name="右矢印 10">
          <a:extLst>
            <a:ext uri="{FF2B5EF4-FFF2-40B4-BE49-F238E27FC236}">
              <a16:creationId xmlns:a16="http://schemas.microsoft.com/office/drawing/2014/main" id="{00000000-0008-0000-0600-00000B000000}"/>
            </a:ext>
          </a:extLst>
        </xdr:cNvPr>
        <xdr:cNvSpPr/>
      </xdr:nvSpPr>
      <xdr:spPr>
        <a:xfrm>
          <a:off x="6069330" y="27908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114300</xdr:colOff>
      <xdr:row>15</xdr:row>
      <xdr:rowOff>57151</xdr:rowOff>
    </xdr:from>
    <xdr:to>
      <xdr:col>38</xdr:col>
      <xdr:colOff>85725</xdr:colOff>
      <xdr:row>16</xdr:row>
      <xdr:rowOff>119063</xdr:rowOff>
    </xdr:to>
    <xdr:sp macro="" textlink="">
      <xdr:nvSpPr>
        <xdr:cNvPr id="12" name="右矢印 11">
          <a:extLst>
            <a:ext uri="{FF2B5EF4-FFF2-40B4-BE49-F238E27FC236}">
              <a16:creationId xmlns:a16="http://schemas.microsoft.com/office/drawing/2014/main" id="{00000000-0008-0000-0600-00000C000000}"/>
            </a:ext>
          </a:extLst>
        </xdr:cNvPr>
        <xdr:cNvSpPr/>
      </xdr:nvSpPr>
      <xdr:spPr>
        <a:xfrm>
          <a:off x="7223760" y="280035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127000</xdr:colOff>
      <xdr:row>15</xdr:row>
      <xdr:rowOff>50800</xdr:rowOff>
    </xdr:from>
    <xdr:to>
      <xdr:col>14</xdr:col>
      <xdr:colOff>98425</xdr:colOff>
      <xdr:row>16</xdr:row>
      <xdr:rowOff>117475</xdr:rowOff>
    </xdr:to>
    <xdr:sp macro="" textlink="">
      <xdr:nvSpPr>
        <xdr:cNvPr id="20" name="右矢印 19">
          <a:extLst>
            <a:ext uri="{FF2B5EF4-FFF2-40B4-BE49-F238E27FC236}">
              <a16:creationId xmlns:a16="http://schemas.microsoft.com/office/drawing/2014/main" id="{00000000-0008-0000-0600-000014000000}"/>
            </a:ext>
          </a:extLst>
        </xdr:cNvPr>
        <xdr:cNvSpPr/>
      </xdr:nvSpPr>
      <xdr:spPr>
        <a:xfrm>
          <a:off x="2496820" y="27940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127000</xdr:colOff>
      <xdr:row>46</xdr:row>
      <xdr:rowOff>50800</xdr:rowOff>
    </xdr:from>
    <xdr:to>
      <xdr:col>8</xdr:col>
      <xdr:colOff>98425</xdr:colOff>
      <xdr:row>47</xdr:row>
      <xdr:rowOff>117475</xdr:rowOff>
    </xdr:to>
    <xdr:sp macro="" textlink="">
      <xdr:nvSpPr>
        <xdr:cNvPr id="47" name="右矢印 46">
          <a:extLst>
            <a:ext uri="{FF2B5EF4-FFF2-40B4-BE49-F238E27FC236}">
              <a16:creationId xmlns:a16="http://schemas.microsoft.com/office/drawing/2014/main" id="{00000000-0008-0000-0600-00002F000000}"/>
            </a:ext>
          </a:extLst>
        </xdr:cNvPr>
        <xdr:cNvSpPr/>
      </xdr:nvSpPr>
      <xdr:spPr>
        <a:xfrm>
          <a:off x="1311910"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127000</xdr:colOff>
      <xdr:row>46</xdr:row>
      <xdr:rowOff>63500</xdr:rowOff>
    </xdr:from>
    <xdr:to>
      <xdr:col>14</xdr:col>
      <xdr:colOff>98425</xdr:colOff>
      <xdr:row>47</xdr:row>
      <xdr:rowOff>130175</xdr:rowOff>
    </xdr:to>
    <xdr:sp macro="" textlink="">
      <xdr:nvSpPr>
        <xdr:cNvPr id="48" name="右矢印 47">
          <a:extLst>
            <a:ext uri="{FF2B5EF4-FFF2-40B4-BE49-F238E27FC236}">
              <a16:creationId xmlns:a16="http://schemas.microsoft.com/office/drawing/2014/main" id="{00000000-0008-0000-0600-000030000000}"/>
            </a:ext>
          </a:extLst>
        </xdr:cNvPr>
        <xdr:cNvSpPr/>
      </xdr:nvSpPr>
      <xdr:spPr>
        <a:xfrm>
          <a:off x="2496820" y="84169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114300</xdr:colOff>
      <xdr:row>46</xdr:row>
      <xdr:rowOff>50800</xdr:rowOff>
    </xdr:from>
    <xdr:to>
      <xdr:col>26</xdr:col>
      <xdr:colOff>85725</xdr:colOff>
      <xdr:row>47</xdr:row>
      <xdr:rowOff>117475</xdr:rowOff>
    </xdr:to>
    <xdr:sp macro="" textlink="">
      <xdr:nvSpPr>
        <xdr:cNvPr id="50" name="右矢印 49">
          <a:extLst>
            <a:ext uri="{FF2B5EF4-FFF2-40B4-BE49-F238E27FC236}">
              <a16:creationId xmlns:a16="http://schemas.microsoft.com/office/drawing/2014/main" id="{00000000-0008-0000-0600-000032000000}"/>
            </a:ext>
          </a:extLst>
        </xdr:cNvPr>
        <xdr:cNvSpPr/>
      </xdr:nvSpPr>
      <xdr:spPr>
        <a:xfrm>
          <a:off x="4853940"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139700</xdr:colOff>
      <xdr:row>46</xdr:row>
      <xdr:rowOff>50800</xdr:rowOff>
    </xdr:from>
    <xdr:to>
      <xdr:col>20</xdr:col>
      <xdr:colOff>111125</xdr:colOff>
      <xdr:row>47</xdr:row>
      <xdr:rowOff>117475</xdr:rowOff>
    </xdr:to>
    <xdr:sp macro="" textlink="">
      <xdr:nvSpPr>
        <xdr:cNvPr id="58" name="右矢印 57">
          <a:extLst>
            <a:ext uri="{FF2B5EF4-FFF2-40B4-BE49-F238E27FC236}">
              <a16:creationId xmlns:a16="http://schemas.microsoft.com/office/drawing/2014/main" id="{00000000-0008-0000-0600-00003A000000}"/>
            </a:ext>
          </a:extLst>
        </xdr:cNvPr>
        <xdr:cNvSpPr/>
      </xdr:nvSpPr>
      <xdr:spPr>
        <a:xfrm>
          <a:off x="3694430"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127000</xdr:colOff>
      <xdr:row>46</xdr:row>
      <xdr:rowOff>50800</xdr:rowOff>
    </xdr:from>
    <xdr:to>
      <xdr:col>32</xdr:col>
      <xdr:colOff>98425</xdr:colOff>
      <xdr:row>47</xdr:row>
      <xdr:rowOff>117475</xdr:rowOff>
    </xdr:to>
    <xdr:sp macro="" textlink="">
      <xdr:nvSpPr>
        <xdr:cNvPr id="59" name="右矢印 58">
          <a:extLst>
            <a:ext uri="{FF2B5EF4-FFF2-40B4-BE49-F238E27FC236}">
              <a16:creationId xmlns:a16="http://schemas.microsoft.com/office/drawing/2014/main" id="{00000000-0008-0000-0600-00003B000000}"/>
            </a:ext>
          </a:extLst>
        </xdr:cNvPr>
        <xdr:cNvSpPr/>
      </xdr:nvSpPr>
      <xdr:spPr>
        <a:xfrm>
          <a:off x="6051550"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127000</xdr:colOff>
      <xdr:row>46</xdr:row>
      <xdr:rowOff>50800</xdr:rowOff>
    </xdr:from>
    <xdr:to>
      <xdr:col>38</xdr:col>
      <xdr:colOff>98425</xdr:colOff>
      <xdr:row>47</xdr:row>
      <xdr:rowOff>117475</xdr:rowOff>
    </xdr:to>
    <xdr:sp macro="" textlink="">
      <xdr:nvSpPr>
        <xdr:cNvPr id="60" name="右矢印 59">
          <a:extLst>
            <a:ext uri="{FF2B5EF4-FFF2-40B4-BE49-F238E27FC236}">
              <a16:creationId xmlns:a16="http://schemas.microsoft.com/office/drawing/2014/main" id="{00000000-0008-0000-0600-00003C000000}"/>
            </a:ext>
          </a:extLst>
        </xdr:cNvPr>
        <xdr:cNvSpPr/>
      </xdr:nvSpPr>
      <xdr:spPr>
        <a:xfrm>
          <a:off x="7236460"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142872</xdr:colOff>
      <xdr:row>15</xdr:row>
      <xdr:rowOff>59530</xdr:rowOff>
    </xdr:from>
    <xdr:to>
      <xdr:col>44</xdr:col>
      <xdr:colOff>114297</xdr:colOff>
      <xdr:row>16</xdr:row>
      <xdr:rowOff>121442</xdr:rowOff>
    </xdr:to>
    <xdr:sp macro="" textlink="">
      <xdr:nvSpPr>
        <xdr:cNvPr id="27" name="右矢印 26">
          <a:extLst>
            <a:ext uri="{FF2B5EF4-FFF2-40B4-BE49-F238E27FC236}">
              <a16:creationId xmlns:a16="http://schemas.microsoft.com/office/drawing/2014/main" id="{00000000-0008-0000-0600-00001B000000}"/>
            </a:ext>
          </a:extLst>
        </xdr:cNvPr>
        <xdr:cNvSpPr/>
      </xdr:nvSpPr>
      <xdr:spPr>
        <a:xfrm>
          <a:off x="8436610" y="2802255"/>
          <a:ext cx="366395" cy="24320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130966</xdr:colOff>
      <xdr:row>15</xdr:row>
      <xdr:rowOff>59530</xdr:rowOff>
    </xdr:from>
    <xdr:to>
      <xdr:col>50</xdr:col>
      <xdr:colOff>102391</xdr:colOff>
      <xdr:row>16</xdr:row>
      <xdr:rowOff>121442</xdr:rowOff>
    </xdr:to>
    <xdr:sp macro="" textlink="">
      <xdr:nvSpPr>
        <xdr:cNvPr id="29" name="右矢印 28">
          <a:extLst>
            <a:ext uri="{FF2B5EF4-FFF2-40B4-BE49-F238E27FC236}">
              <a16:creationId xmlns:a16="http://schemas.microsoft.com/office/drawing/2014/main" id="{00000000-0008-0000-0600-00001D000000}"/>
            </a:ext>
          </a:extLst>
        </xdr:cNvPr>
        <xdr:cNvSpPr/>
      </xdr:nvSpPr>
      <xdr:spPr>
        <a:xfrm>
          <a:off x="9610090" y="2802255"/>
          <a:ext cx="366395" cy="24320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119063</xdr:colOff>
      <xdr:row>28</xdr:row>
      <xdr:rowOff>23803</xdr:rowOff>
    </xdr:from>
    <xdr:to>
      <xdr:col>50</xdr:col>
      <xdr:colOff>119063</xdr:colOff>
      <xdr:row>29</xdr:row>
      <xdr:rowOff>154780</xdr:rowOff>
    </xdr:to>
    <xdr:sp macro="" textlink="">
      <xdr:nvSpPr>
        <xdr:cNvPr id="30" name="右矢印 29">
          <a:extLst>
            <a:ext uri="{FF2B5EF4-FFF2-40B4-BE49-F238E27FC236}">
              <a16:creationId xmlns:a16="http://schemas.microsoft.com/office/drawing/2014/main" id="{00000000-0008-0000-0600-00001E000000}"/>
            </a:ext>
          </a:extLst>
        </xdr:cNvPr>
        <xdr:cNvSpPr/>
      </xdr:nvSpPr>
      <xdr:spPr>
        <a:xfrm>
          <a:off x="3673475" y="5119370"/>
          <a:ext cx="6319520" cy="31178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175019</xdr:colOff>
      <xdr:row>19</xdr:row>
      <xdr:rowOff>71443</xdr:rowOff>
    </xdr:from>
    <xdr:to>
      <xdr:col>53</xdr:col>
      <xdr:colOff>23812</xdr:colOff>
      <xdr:row>21</xdr:row>
      <xdr:rowOff>142874</xdr:rowOff>
    </xdr:to>
    <xdr:sp macro="" textlink="">
      <xdr:nvSpPr>
        <xdr:cNvPr id="31" name="右矢印 30">
          <a:extLst>
            <a:ext uri="{FF2B5EF4-FFF2-40B4-BE49-F238E27FC236}">
              <a16:creationId xmlns:a16="http://schemas.microsoft.com/office/drawing/2014/main" id="{00000000-0008-0000-0600-00001F000000}"/>
            </a:ext>
          </a:extLst>
        </xdr:cNvPr>
        <xdr:cNvSpPr/>
      </xdr:nvSpPr>
      <xdr:spPr>
        <a:xfrm rot="5400000">
          <a:off x="10151745" y="3632835"/>
          <a:ext cx="433070" cy="24384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142872</xdr:colOff>
      <xdr:row>28</xdr:row>
      <xdr:rowOff>47616</xdr:rowOff>
    </xdr:from>
    <xdr:to>
      <xdr:col>14</xdr:col>
      <xdr:colOff>114297</xdr:colOff>
      <xdr:row>29</xdr:row>
      <xdr:rowOff>114291</xdr:rowOff>
    </xdr:to>
    <xdr:sp macro="" textlink="">
      <xdr:nvSpPr>
        <xdr:cNvPr id="32" name="右矢印 31">
          <a:extLst>
            <a:ext uri="{FF2B5EF4-FFF2-40B4-BE49-F238E27FC236}">
              <a16:creationId xmlns:a16="http://schemas.microsoft.com/office/drawing/2014/main" id="{00000000-0008-0000-0600-000020000000}"/>
            </a:ext>
          </a:extLst>
        </xdr:cNvPr>
        <xdr:cNvSpPr/>
      </xdr:nvSpPr>
      <xdr:spPr>
        <a:xfrm>
          <a:off x="2512060" y="514286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107156</xdr:colOff>
      <xdr:row>8</xdr:row>
      <xdr:rowOff>130968</xdr:rowOff>
    </xdr:from>
    <xdr:to>
      <xdr:col>61</xdr:col>
      <xdr:colOff>178593</xdr:colOff>
      <xdr:row>24</xdr:row>
      <xdr:rowOff>11906</xdr:rowOff>
    </xdr:to>
    <xdr:sp macro="" textlink="">
      <xdr:nvSpPr>
        <xdr:cNvPr id="5" name="フリーフォーム 4">
          <a:extLst>
            <a:ext uri="{FF2B5EF4-FFF2-40B4-BE49-F238E27FC236}">
              <a16:creationId xmlns:a16="http://schemas.microsoft.com/office/drawing/2014/main" id="{00000000-0008-0000-0600-000005000000}"/>
            </a:ext>
          </a:extLst>
        </xdr:cNvPr>
        <xdr:cNvSpPr/>
      </xdr:nvSpPr>
      <xdr:spPr>
        <a:xfrm>
          <a:off x="896620" y="1607185"/>
          <a:ext cx="11328400" cy="2776220"/>
        </a:xfrm>
        <a:custGeom>
          <a:avLst/>
          <a:gdLst>
            <a:gd name="connsiteX0" fmla="*/ 0 w 11989594"/>
            <a:gd name="connsiteY0" fmla="*/ 714375 h 3512344"/>
            <a:gd name="connsiteX1" fmla="*/ 0 w 11989594"/>
            <a:gd name="connsiteY1" fmla="*/ 0 h 3512344"/>
            <a:gd name="connsiteX2" fmla="*/ 11584782 w 11989594"/>
            <a:gd name="connsiteY2" fmla="*/ 0 h 3512344"/>
            <a:gd name="connsiteX3" fmla="*/ 11584782 w 11989594"/>
            <a:gd name="connsiteY3" fmla="*/ 3512344 h 3512344"/>
            <a:gd name="connsiteX4" fmla="*/ 11989594 w 11989594"/>
            <a:gd name="connsiteY4" fmla="*/ 3512344 h 3512344"/>
            <a:gd name="connsiteX5" fmla="*/ 11989594 w 11989594"/>
            <a:gd name="connsiteY5" fmla="*/ 3488532 h 351234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1989594" h="3512344">
              <a:moveTo>
                <a:pt x="0" y="714375"/>
              </a:moveTo>
              <a:lnTo>
                <a:pt x="0" y="0"/>
              </a:lnTo>
              <a:lnTo>
                <a:pt x="11584782" y="0"/>
              </a:lnTo>
              <a:lnTo>
                <a:pt x="11584782" y="3512344"/>
              </a:lnTo>
              <a:lnTo>
                <a:pt x="11989594" y="3512344"/>
              </a:lnTo>
              <a:lnTo>
                <a:pt x="11989594" y="3488532"/>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119062</xdr:colOff>
      <xdr:row>35</xdr:row>
      <xdr:rowOff>47625</xdr:rowOff>
    </xdr:from>
    <xdr:to>
      <xdr:col>52</xdr:col>
      <xdr:colOff>107156</xdr:colOff>
      <xdr:row>42</xdr:row>
      <xdr:rowOff>178592</xdr:rowOff>
    </xdr:to>
    <xdr:sp macro="" textlink="">
      <xdr:nvSpPr>
        <xdr:cNvPr id="34" name="フリーフォーム 33">
          <a:extLst>
            <a:ext uri="{FF2B5EF4-FFF2-40B4-BE49-F238E27FC236}">
              <a16:creationId xmlns:a16="http://schemas.microsoft.com/office/drawing/2014/main" id="{00000000-0008-0000-0600-000022000000}"/>
            </a:ext>
          </a:extLst>
        </xdr:cNvPr>
        <xdr:cNvSpPr/>
      </xdr:nvSpPr>
      <xdr:spPr>
        <a:xfrm>
          <a:off x="908685" y="6410325"/>
          <a:ext cx="9467215" cy="1397635"/>
        </a:xfrm>
        <a:custGeom>
          <a:avLst/>
          <a:gdLst>
            <a:gd name="connsiteX0" fmla="*/ 11549063 w 11549063"/>
            <a:gd name="connsiteY0" fmla="*/ 0 h 1250156"/>
            <a:gd name="connsiteX1" fmla="*/ 11549063 w 11549063"/>
            <a:gd name="connsiteY1" fmla="*/ 892969 h 1250156"/>
            <a:gd name="connsiteX2" fmla="*/ 11906 w 11549063"/>
            <a:gd name="connsiteY2" fmla="*/ 892969 h 1250156"/>
            <a:gd name="connsiteX3" fmla="*/ 11906 w 11549063"/>
            <a:gd name="connsiteY3" fmla="*/ 1250156 h 1250156"/>
            <a:gd name="connsiteX4" fmla="*/ 0 w 11549063"/>
            <a:gd name="connsiteY4" fmla="*/ 1238250 h 125015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549063" h="1250156">
              <a:moveTo>
                <a:pt x="11549063" y="0"/>
              </a:moveTo>
              <a:lnTo>
                <a:pt x="11549063" y="892969"/>
              </a:lnTo>
              <a:lnTo>
                <a:pt x="11906" y="892969"/>
              </a:lnTo>
              <a:lnTo>
                <a:pt x="11906" y="1250156"/>
              </a:lnTo>
              <a:lnTo>
                <a:pt x="0" y="1238250"/>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119065</xdr:colOff>
      <xdr:row>46</xdr:row>
      <xdr:rowOff>142875</xdr:rowOff>
    </xdr:from>
    <xdr:to>
      <xdr:col>61</xdr:col>
      <xdr:colOff>107156</xdr:colOff>
      <xdr:row>47</xdr:row>
      <xdr:rowOff>9</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flipV="1">
          <a:off x="8413115" y="8496300"/>
          <a:ext cx="3740150" cy="38100"/>
        </a:xfrm>
        <a:prstGeom prst="line">
          <a:avLst/>
        </a:prstGeom>
        <a:ln w="88900">
          <a:solidFill>
            <a:srgbClr val="FFC000"/>
          </a:solidFill>
          <a:miter lim="8000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119062</xdr:colOff>
      <xdr:row>10</xdr:row>
      <xdr:rowOff>42862</xdr:rowOff>
    </xdr:from>
    <xdr:to>
      <xdr:col>61</xdr:col>
      <xdr:colOff>176212</xdr:colOff>
      <xdr:row>39</xdr:row>
      <xdr:rowOff>23812</xdr:rowOff>
    </xdr:to>
    <xdr:sp macro="" textlink="">
      <xdr:nvSpPr>
        <xdr:cNvPr id="21" name="フリーフォーム 20">
          <a:extLst>
            <a:ext uri="{FF2B5EF4-FFF2-40B4-BE49-F238E27FC236}">
              <a16:creationId xmlns:a16="http://schemas.microsoft.com/office/drawing/2014/main" id="{00000000-0008-0000-0600-000015000000}"/>
            </a:ext>
          </a:extLst>
        </xdr:cNvPr>
        <xdr:cNvSpPr/>
      </xdr:nvSpPr>
      <xdr:spPr>
        <a:xfrm>
          <a:off x="8018145" y="1880870"/>
          <a:ext cx="4204335" cy="5229225"/>
        </a:xfrm>
        <a:custGeom>
          <a:avLst/>
          <a:gdLst>
            <a:gd name="connsiteX0" fmla="*/ 0 w 4857750"/>
            <a:gd name="connsiteY0" fmla="*/ 285750 h 5505450"/>
            <a:gd name="connsiteX1" fmla="*/ 0 w 4857750"/>
            <a:gd name="connsiteY1" fmla="*/ 0 h 5505450"/>
            <a:gd name="connsiteX2" fmla="*/ 4057650 w 4857750"/>
            <a:gd name="connsiteY2" fmla="*/ 0 h 5505450"/>
            <a:gd name="connsiteX3" fmla="*/ 4057650 w 4857750"/>
            <a:gd name="connsiteY3" fmla="*/ 5505450 h 5505450"/>
            <a:gd name="connsiteX4" fmla="*/ 4857750 w 4857750"/>
            <a:gd name="connsiteY4" fmla="*/ 5505450 h 5505450"/>
            <a:gd name="connsiteX5" fmla="*/ 4857750 w 4857750"/>
            <a:gd name="connsiteY5" fmla="*/ 5467350 h 55054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857750" h="5505450">
              <a:moveTo>
                <a:pt x="0" y="285750"/>
              </a:moveTo>
              <a:lnTo>
                <a:pt x="0" y="0"/>
              </a:lnTo>
              <a:lnTo>
                <a:pt x="4057650" y="0"/>
              </a:lnTo>
              <a:lnTo>
                <a:pt x="4057650" y="5505450"/>
              </a:lnTo>
              <a:lnTo>
                <a:pt x="4857750" y="5505450"/>
              </a:lnTo>
              <a:lnTo>
                <a:pt x="4857750" y="5467350"/>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135731</xdr:colOff>
      <xdr:row>20</xdr:row>
      <xdr:rowOff>42052</xdr:rowOff>
    </xdr:from>
    <xdr:to>
      <xdr:col>78</xdr:col>
      <xdr:colOff>107156</xdr:colOff>
      <xdr:row>21</xdr:row>
      <xdr:rowOff>108727</xdr:rowOff>
    </xdr:to>
    <xdr:sp macro="" textlink="">
      <xdr:nvSpPr>
        <xdr:cNvPr id="44" name="右矢印 43">
          <a:extLst>
            <a:ext uri="{FF2B5EF4-FFF2-40B4-BE49-F238E27FC236}">
              <a16:creationId xmlns:a16="http://schemas.microsoft.com/office/drawing/2014/main" id="{00000000-0008-0000-0600-00002C000000}"/>
            </a:ext>
          </a:extLst>
        </xdr:cNvPr>
        <xdr:cNvSpPr/>
      </xdr:nvSpPr>
      <xdr:spPr>
        <a:xfrm>
          <a:off x="15144115" y="368998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128585</xdr:colOff>
      <xdr:row>42</xdr:row>
      <xdr:rowOff>52346</xdr:rowOff>
    </xdr:from>
    <xdr:to>
      <xdr:col>78</xdr:col>
      <xdr:colOff>100010</xdr:colOff>
      <xdr:row>43</xdr:row>
      <xdr:rowOff>119020</xdr:rowOff>
    </xdr:to>
    <xdr:sp macro="" textlink="">
      <xdr:nvSpPr>
        <xdr:cNvPr id="45" name="右矢印 44">
          <a:extLst>
            <a:ext uri="{FF2B5EF4-FFF2-40B4-BE49-F238E27FC236}">
              <a16:creationId xmlns:a16="http://schemas.microsoft.com/office/drawing/2014/main" id="{00000000-0008-0000-0600-00002D000000}"/>
            </a:ext>
          </a:extLst>
        </xdr:cNvPr>
        <xdr:cNvSpPr/>
      </xdr:nvSpPr>
      <xdr:spPr>
        <a:xfrm>
          <a:off x="15137130" y="768159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142875</xdr:colOff>
      <xdr:row>20</xdr:row>
      <xdr:rowOff>45248</xdr:rowOff>
    </xdr:from>
    <xdr:to>
      <xdr:col>72</xdr:col>
      <xdr:colOff>114300</xdr:colOff>
      <xdr:row>21</xdr:row>
      <xdr:rowOff>107160</xdr:rowOff>
    </xdr:to>
    <xdr:sp macro="" textlink="">
      <xdr:nvSpPr>
        <xdr:cNvPr id="46" name="右矢印 45">
          <a:extLst>
            <a:ext uri="{FF2B5EF4-FFF2-40B4-BE49-F238E27FC236}">
              <a16:creationId xmlns:a16="http://schemas.microsoft.com/office/drawing/2014/main" id="{00000000-0008-0000-0600-00002E000000}"/>
            </a:ext>
          </a:extLst>
        </xdr:cNvPr>
        <xdr:cNvSpPr/>
      </xdr:nvSpPr>
      <xdr:spPr>
        <a:xfrm>
          <a:off x="13966825" y="369316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161925</xdr:colOff>
      <xdr:row>42</xdr:row>
      <xdr:rowOff>52396</xdr:rowOff>
    </xdr:from>
    <xdr:to>
      <xdr:col>72</xdr:col>
      <xdr:colOff>133350</xdr:colOff>
      <xdr:row>43</xdr:row>
      <xdr:rowOff>114307</xdr:rowOff>
    </xdr:to>
    <xdr:sp macro="" textlink="">
      <xdr:nvSpPr>
        <xdr:cNvPr id="49" name="右矢印 48">
          <a:extLst>
            <a:ext uri="{FF2B5EF4-FFF2-40B4-BE49-F238E27FC236}">
              <a16:creationId xmlns:a16="http://schemas.microsoft.com/office/drawing/2014/main" id="{00000000-0008-0000-0600-000031000000}"/>
            </a:ext>
          </a:extLst>
        </xdr:cNvPr>
        <xdr:cNvSpPr/>
      </xdr:nvSpPr>
      <xdr:spPr>
        <a:xfrm>
          <a:off x="13985875" y="7681595"/>
          <a:ext cx="366395" cy="24320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135731</xdr:colOff>
      <xdr:row>31</xdr:row>
      <xdr:rowOff>53957</xdr:rowOff>
    </xdr:from>
    <xdr:to>
      <xdr:col>78</xdr:col>
      <xdr:colOff>107156</xdr:colOff>
      <xdr:row>32</xdr:row>
      <xdr:rowOff>120633</xdr:rowOff>
    </xdr:to>
    <xdr:sp macro="" textlink="">
      <xdr:nvSpPr>
        <xdr:cNvPr id="51" name="右矢印 50">
          <a:extLst>
            <a:ext uri="{FF2B5EF4-FFF2-40B4-BE49-F238E27FC236}">
              <a16:creationId xmlns:a16="http://schemas.microsoft.com/office/drawing/2014/main" id="{00000000-0008-0000-0600-000033000000}"/>
            </a:ext>
          </a:extLst>
        </xdr:cNvPr>
        <xdr:cNvSpPr/>
      </xdr:nvSpPr>
      <xdr:spPr>
        <a:xfrm>
          <a:off x="15144115" y="569214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142875</xdr:colOff>
      <xdr:row>31</xdr:row>
      <xdr:rowOff>57153</xdr:rowOff>
    </xdr:from>
    <xdr:to>
      <xdr:col>72</xdr:col>
      <xdr:colOff>114300</xdr:colOff>
      <xdr:row>32</xdr:row>
      <xdr:rowOff>119066</xdr:rowOff>
    </xdr:to>
    <xdr:sp macro="" textlink="">
      <xdr:nvSpPr>
        <xdr:cNvPr id="52" name="右矢印 51">
          <a:extLst>
            <a:ext uri="{FF2B5EF4-FFF2-40B4-BE49-F238E27FC236}">
              <a16:creationId xmlns:a16="http://schemas.microsoft.com/office/drawing/2014/main" id="{00000000-0008-0000-0600-000034000000}"/>
            </a:ext>
          </a:extLst>
        </xdr:cNvPr>
        <xdr:cNvSpPr/>
      </xdr:nvSpPr>
      <xdr:spPr>
        <a:xfrm>
          <a:off x="13966825" y="569595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8"/>
  <sheetViews>
    <sheetView showGridLines="0" tabSelected="1" workbookViewId="0">
      <selection activeCell="B2" sqref="B2:C2"/>
    </sheetView>
  </sheetViews>
  <sheetFormatPr defaultColWidth="8.46484375" defaultRowHeight="15" customHeight="1"/>
  <cols>
    <col min="1" max="2" width="1.59765625" style="279" customWidth="1"/>
    <col min="3" max="4" width="30.59765625" style="279" customWidth="1"/>
    <col min="5" max="8" width="1.59765625" style="279" customWidth="1"/>
    <col min="9" max="9" width="60.59765625" style="279" customWidth="1"/>
    <col min="10" max="10" width="1.59765625" style="279" customWidth="1"/>
    <col min="11" max="13" width="9.59765625" style="279" customWidth="1"/>
    <col min="14" max="16384" width="8.46484375" style="279"/>
  </cols>
  <sheetData>
    <row r="1" spans="2:10" ht="7.5" customHeight="1"/>
    <row r="2" spans="2:10" ht="30" customHeight="1">
      <c r="B2" s="322" t="s">
        <v>0</v>
      </c>
      <c r="C2" s="323"/>
      <c r="D2" s="280"/>
      <c r="E2" s="280"/>
      <c r="F2" s="280"/>
      <c r="G2" s="280"/>
      <c r="J2" s="280"/>
    </row>
    <row r="4" spans="2:10" ht="15" customHeight="1">
      <c r="C4" s="279" t="s">
        <v>1</v>
      </c>
    </row>
    <row r="5" spans="2:10" ht="15" customHeight="1">
      <c r="C5" s="279" t="s">
        <v>2</v>
      </c>
    </row>
    <row r="6" spans="2:10" ht="15" customHeight="1">
      <c r="C6" s="279" t="s">
        <v>3</v>
      </c>
    </row>
    <row r="8" spans="2:10" ht="15" customHeight="1">
      <c r="B8" s="21" t="s">
        <v>4</v>
      </c>
      <c r="C8" s="281"/>
      <c r="D8" s="281"/>
      <c r="E8" s="281"/>
      <c r="F8" s="281"/>
      <c r="G8" s="281"/>
      <c r="H8" s="21" t="s">
        <v>5</v>
      </c>
      <c r="I8" s="281"/>
      <c r="J8" s="281"/>
    </row>
    <row r="9" spans="2:10" ht="15" customHeight="1">
      <c r="B9" s="282"/>
      <c r="C9" s="283"/>
      <c r="D9" s="283"/>
      <c r="E9" s="284"/>
      <c r="F9" s="285"/>
      <c r="G9" s="285"/>
      <c r="H9" s="282"/>
      <c r="I9" s="283"/>
      <c r="J9" s="284"/>
    </row>
    <row r="10" spans="2:10" ht="15" customHeight="1">
      <c r="B10" s="286"/>
      <c r="C10" s="279" t="s">
        <v>6</v>
      </c>
      <c r="E10" s="287"/>
      <c r="H10" s="286"/>
      <c r="I10" s="279" t="s">
        <v>518</v>
      </c>
      <c r="J10" s="287"/>
    </row>
    <row r="11" spans="2:10" ht="15" customHeight="1">
      <c r="B11" s="286"/>
      <c r="C11" s="279" t="s">
        <v>7</v>
      </c>
      <c r="E11" s="287"/>
      <c r="H11" s="286"/>
      <c r="I11" s="279" t="s">
        <v>8</v>
      </c>
      <c r="J11" s="287"/>
    </row>
    <row r="12" spans="2:10" ht="15" customHeight="1">
      <c r="B12" s="286"/>
      <c r="C12" s="279" t="s">
        <v>9</v>
      </c>
      <c r="E12" s="287"/>
      <c r="H12" s="286"/>
      <c r="I12" s="279" t="s">
        <v>10</v>
      </c>
      <c r="J12" s="287"/>
    </row>
    <row r="13" spans="2:10" ht="15" customHeight="1">
      <c r="B13" s="286"/>
      <c r="C13" s="279" t="s">
        <v>11</v>
      </c>
      <c r="E13" s="287"/>
      <c r="H13" s="286"/>
      <c r="I13" s="279" t="s">
        <v>12</v>
      </c>
      <c r="J13" s="287"/>
    </row>
    <row r="14" spans="2:10" ht="15" customHeight="1">
      <c r="B14" s="286"/>
      <c r="C14" s="279" t="s">
        <v>13</v>
      </c>
      <c r="E14" s="287"/>
      <c r="H14" s="286"/>
      <c r="I14" s="279" t="s">
        <v>14</v>
      </c>
      <c r="J14" s="287"/>
    </row>
    <row r="15" spans="2:10" ht="15" customHeight="1">
      <c r="B15" s="286"/>
      <c r="C15" s="279" t="s">
        <v>15</v>
      </c>
      <c r="E15" s="287"/>
      <c r="H15" s="286"/>
      <c r="I15" s="279" t="s">
        <v>16</v>
      </c>
      <c r="J15" s="287"/>
    </row>
    <row r="16" spans="2:10" ht="15" customHeight="1">
      <c r="B16" s="286"/>
      <c r="C16" s="279" t="s">
        <v>17</v>
      </c>
      <c r="E16" s="287"/>
      <c r="H16" s="286"/>
      <c r="I16" s="279" t="s">
        <v>18</v>
      </c>
      <c r="J16" s="287"/>
    </row>
    <row r="17" spans="2:10" ht="15" customHeight="1">
      <c r="B17" s="286"/>
      <c r="C17" s="279" t="s">
        <v>19</v>
      </c>
      <c r="E17" s="287"/>
      <c r="H17" s="286"/>
      <c r="I17" s="293" t="s">
        <v>20</v>
      </c>
      <c r="J17" s="287"/>
    </row>
    <row r="18" spans="2:10" ht="15" customHeight="1">
      <c r="B18" s="286"/>
      <c r="C18" s="279" t="s">
        <v>21</v>
      </c>
      <c r="E18" s="287"/>
      <c r="H18" s="286"/>
      <c r="I18" s="294" t="s">
        <v>22</v>
      </c>
      <c r="J18" s="287"/>
    </row>
    <row r="19" spans="2:10" ht="15" customHeight="1">
      <c r="B19" s="286"/>
      <c r="C19" s="279" t="s">
        <v>23</v>
      </c>
      <c r="E19" s="287"/>
      <c r="H19" s="286"/>
      <c r="I19" s="279" t="s">
        <v>24</v>
      </c>
      <c r="J19" s="287"/>
    </row>
    <row r="20" spans="2:10" ht="15" customHeight="1">
      <c r="B20" s="286"/>
      <c r="C20" s="279" t="s">
        <v>25</v>
      </c>
      <c r="E20" s="287"/>
      <c r="H20" s="286"/>
      <c r="I20" s="279" t="s">
        <v>26</v>
      </c>
      <c r="J20" s="287"/>
    </row>
    <row r="21" spans="2:10" ht="15" customHeight="1">
      <c r="B21" s="286"/>
      <c r="C21" s="279" t="s">
        <v>27</v>
      </c>
      <c r="E21" s="287"/>
      <c r="H21" s="286"/>
      <c r="I21" s="279" t="s">
        <v>28</v>
      </c>
      <c r="J21" s="287"/>
    </row>
    <row r="22" spans="2:10" ht="15" customHeight="1">
      <c r="B22" s="286"/>
      <c r="C22" s="279" t="s">
        <v>29</v>
      </c>
      <c r="E22" s="287"/>
      <c r="H22" s="286"/>
      <c r="I22" s="279" t="s">
        <v>505</v>
      </c>
      <c r="J22" s="287"/>
    </row>
    <row r="23" spans="2:10" ht="15" customHeight="1">
      <c r="B23" s="286"/>
      <c r="C23" s="279" t="s">
        <v>30</v>
      </c>
      <c r="E23" s="287"/>
      <c r="H23" s="286"/>
      <c r="I23" s="279" t="s">
        <v>31</v>
      </c>
      <c r="J23" s="287"/>
    </row>
    <row r="24" spans="2:10" ht="15" customHeight="1">
      <c r="B24" s="286"/>
      <c r="C24" s="279" t="s">
        <v>32</v>
      </c>
      <c r="E24" s="287"/>
      <c r="H24" s="286"/>
      <c r="I24" s="279" t="s">
        <v>506</v>
      </c>
      <c r="J24" s="287"/>
    </row>
    <row r="25" spans="2:10" ht="15" customHeight="1">
      <c r="B25" s="286"/>
      <c r="C25" s="279" t="s">
        <v>33</v>
      </c>
      <c r="E25" s="287"/>
      <c r="H25" s="286"/>
      <c r="I25" s="279" t="s">
        <v>34</v>
      </c>
      <c r="J25" s="287"/>
    </row>
    <row r="26" spans="2:10" ht="15" customHeight="1">
      <c r="B26" s="286"/>
      <c r="C26" s="279" t="s">
        <v>35</v>
      </c>
      <c r="E26" s="287"/>
      <c r="H26" s="286"/>
      <c r="I26" s="279" t="s">
        <v>507</v>
      </c>
      <c r="J26" s="287"/>
    </row>
    <row r="27" spans="2:10" ht="15" customHeight="1">
      <c r="B27" s="286"/>
      <c r="C27" s="279" t="s">
        <v>36</v>
      </c>
      <c r="E27" s="287"/>
      <c r="H27" s="286"/>
      <c r="I27" s="279" t="s">
        <v>37</v>
      </c>
      <c r="J27" s="287"/>
    </row>
    <row r="28" spans="2:10" ht="15" customHeight="1">
      <c r="B28" s="286"/>
      <c r="C28" s="279" t="s">
        <v>38</v>
      </c>
      <c r="E28" s="287"/>
      <c r="H28" s="286"/>
      <c r="I28" s="279" t="s">
        <v>39</v>
      </c>
      <c r="J28" s="287"/>
    </row>
    <row r="29" spans="2:10" ht="15" customHeight="1">
      <c r="B29" s="286"/>
      <c r="C29" s="279" t="s">
        <v>40</v>
      </c>
      <c r="E29" s="287"/>
      <c r="H29" s="286"/>
      <c r="I29" s="279" t="s">
        <v>523</v>
      </c>
      <c r="J29" s="287"/>
    </row>
    <row r="30" spans="2:10" ht="15" customHeight="1">
      <c r="B30" s="286"/>
      <c r="C30" s="279" t="s">
        <v>41</v>
      </c>
      <c r="E30" s="287"/>
      <c r="H30" s="288"/>
      <c r="I30" s="291"/>
      <c r="J30" s="292"/>
    </row>
    <row r="31" spans="2:10" ht="15" customHeight="1">
      <c r="B31" s="286"/>
      <c r="C31" s="279" t="s">
        <v>42</v>
      </c>
      <c r="E31" s="287"/>
      <c r="H31" s="289"/>
      <c r="I31" s="289"/>
      <c r="J31" s="289"/>
    </row>
    <row r="32" spans="2:10" ht="15" customHeight="1">
      <c r="B32" s="286"/>
      <c r="C32" s="279" t="s">
        <v>43</v>
      </c>
      <c r="E32" s="287"/>
      <c r="H32" s="290" t="s">
        <v>44</v>
      </c>
      <c r="I32" s="291"/>
      <c r="J32" s="291"/>
    </row>
    <row r="33" spans="2:10" ht="15" customHeight="1">
      <c r="B33" s="286"/>
      <c r="C33" s="279" t="s">
        <v>45</v>
      </c>
      <c r="E33" s="287"/>
      <c r="H33" s="282"/>
      <c r="I33" s="289"/>
      <c r="J33" s="295"/>
    </row>
    <row r="34" spans="2:10" ht="15" customHeight="1">
      <c r="B34" s="286"/>
      <c r="C34" s="279" t="s">
        <v>46</v>
      </c>
      <c r="E34" s="287"/>
      <c r="H34" s="286"/>
      <c r="I34" s="279" t="s">
        <v>47</v>
      </c>
      <c r="J34" s="287"/>
    </row>
    <row r="35" spans="2:10" ht="15" customHeight="1">
      <c r="B35" s="286"/>
      <c r="C35" s="279" t="s">
        <v>48</v>
      </c>
      <c r="E35" s="287"/>
      <c r="H35" s="286"/>
      <c r="I35" s="279" t="s">
        <v>49</v>
      </c>
      <c r="J35" s="287"/>
    </row>
    <row r="36" spans="2:10" ht="15" customHeight="1">
      <c r="B36" s="286"/>
      <c r="C36" s="279" t="s">
        <v>50</v>
      </c>
      <c r="E36" s="287"/>
      <c r="H36" s="288"/>
      <c r="I36" s="291"/>
      <c r="J36" s="292"/>
    </row>
    <row r="37" spans="2:10" ht="15" customHeight="1">
      <c r="B37" s="286"/>
      <c r="C37" s="279" t="s">
        <v>51</v>
      </c>
      <c r="E37" s="287"/>
    </row>
    <row r="38" spans="2:10" ht="15" customHeight="1">
      <c r="B38" s="288"/>
      <c r="C38" s="291"/>
      <c r="D38" s="291"/>
      <c r="E38" s="292"/>
    </row>
  </sheetData>
  <mergeCells count="1">
    <mergeCell ref="B2:C2"/>
  </mergeCells>
  <phoneticPr fontId="18"/>
  <pageMargins left="0.39370078740157499" right="0.39370078740157499" top="0.59055118110236204" bottom="0.39370078740157499" header="0.196850393700787" footer="0.196850393700787"/>
  <pageSetup paperSize="9" scale="9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82"/>
  <sheetViews>
    <sheetView showGridLines="0" view="pageBreakPreview" zoomScale="80" zoomScaleNormal="80" zoomScaleSheetLayoutView="80" workbookViewId="0">
      <selection activeCell="B2" sqref="B2:I2"/>
    </sheetView>
  </sheetViews>
  <sheetFormatPr defaultColWidth="10.46484375" defaultRowHeight="15" customHeight="1"/>
  <cols>
    <col min="1" max="1" width="1.59765625" style="78" customWidth="1"/>
    <col min="2" max="9" width="3.1328125" style="78" customWidth="1"/>
    <col min="10" max="10" width="15.59765625" style="78" customWidth="1"/>
    <col min="11" max="11" width="15.59765625" style="171" customWidth="1"/>
    <col min="12" max="12" width="97.46484375" style="171" customWidth="1"/>
    <col min="13" max="13" width="18.86328125" style="171" customWidth="1"/>
    <col min="14" max="16384" width="10.46484375" style="78"/>
  </cols>
  <sheetData>
    <row r="1" spans="2:14" ht="7.5" customHeight="1"/>
    <row r="2" spans="2:14" ht="30" customHeight="1">
      <c r="B2" s="332" t="s">
        <v>52</v>
      </c>
      <c r="C2" s="333"/>
      <c r="D2" s="333"/>
      <c r="E2" s="333"/>
      <c r="F2" s="333"/>
      <c r="G2" s="333"/>
      <c r="H2" s="333"/>
      <c r="I2" s="334"/>
      <c r="K2" s="78"/>
    </row>
    <row r="3" spans="2:14" s="21" customFormat="1" ht="7.5" customHeight="1">
      <c r="K3" s="268"/>
      <c r="L3" s="268"/>
      <c r="M3" s="268"/>
    </row>
    <row r="4" spans="2:14" s="21" customFormat="1" ht="15" customHeight="1">
      <c r="B4" s="21" t="s">
        <v>53</v>
      </c>
      <c r="K4" s="268"/>
      <c r="L4" s="268"/>
      <c r="M4" s="268"/>
    </row>
    <row r="5" spans="2:14" s="21" customFormat="1" ht="15" customHeight="1">
      <c r="B5" s="21" t="s">
        <v>54</v>
      </c>
      <c r="K5" s="268"/>
      <c r="L5" s="268"/>
      <c r="M5" s="268"/>
    </row>
    <row r="6" spans="2:14" s="21" customFormat="1" ht="15" customHeight="1">
      <c r="B6" s="21" t="s">
        <v>503</v>
      </c>
      <c r="K6" s="268"/>
      <c r="L6" s="268"/>
      <c r="M6" s="268"/>
    </row>
    <row r="7" spans="2:14" s="21" customFormat="1" ht="15" customHeight="1">
      <c r="B7" s="21" t="s">
        <v>55</v>
      </c>
      <c r="K7" s="268"/>
      <c r="L7" s="268"/>
      <c r="M7" s="268"/>
    </row>
    <row r="8" spans="2:14" s="21" customFormat="1" ht="15" customHeight="1">
      <c r="K8" s="268"/>
      <c r="L8" s="268"/>
      <c r="M8" s="268"/>
    </row>
    <row r="9" spans="2:14" s="21" customFormat="1" ht="15" customHeight="1">
      <c r="B9" s="21" t="s">
        <v>519</v>
      </c>
      <c r="K9" s="268"/>
      <c r="L9" s="268"/>
      <c r="M9" s="268"/>
    </row>
    <row r="10" spans="2:14" s="21" customFormat="1" ht="14.25" customHeight="1">
      <c r="K10" s="69"/>
      <c r="L10" s="269"/>
      <c r="M10" s="269" t="s">
        <v>56</v>
      </c>
    </row>
    <row r="11" spans="2:14" ht="12.75">
      <c r="B11" s="265" t="s">
        <v>57</v>
      </c>
      <c r="C11" s="266"/>
      <c r="D11" s="266"/>
      <c r="E11" s="266"/>
      <c r="F11" s="266"/>
      <c r="G11" s="266"/>
      <c r="H11" s="266"/>
      <c r="I11" s="266"/>
      <c r="J11" s="266"/>
      <c r="K11" s="270" t="s">
        <v>504</v>
      </c>
      <c r="L11" s="335" t="s">
        <v>58</v>
      </c>
      <c r="M11" s="325"/>
    </row>
    <row r="12" spans="2:14" ht="15" customHeight="1">
      <c r="B12" s="144">
        <v>1</v>
      </c>
      <c r="C12" s="78" t="s">
        <v>59</v>
      </c>
      <c r="I12" s="137"/>
      <c r="J12" s="137"/>
      <c r="K12" s="271">
        <v>0</v>
      </c>
      <c r="L12" s="328"/>
      <c r="M12" s="325"/>
      <c r="N12" s="133"/>
    </row>
    <row r="13" spans="2:14" ht="15" customHeight="1">
      <c r="B13" s="144"/>
      <c r="C13" s="138">
        <v>2</v>
      </c>
      <c r="D13" s="137" t="s">
        <v>60</v>
      </c>
      <c r="E13" s="137"/>
      <c r="F13" s="137"/>
      <c r="G13" s="137"/>
      <c r="H13" s="137"/>
      <c r="I13" s="137"/>
      <c r="J13" s="137"/>
      <c r="K13" s="271">
        <v>0</v>
      </c>
      <c r="L13" s="328"/>
      <c r="M13" s="325"/>
      <c r="N13" s="133"/>
    </row>
    <row r="14" spans="2:14" ht="15" customHeight="1">
      <c r="B14" s="188"/>
      <c r="C14" s="144"/>
      <c r="D14" s="138">
        <v>3</v>
      </c>
      <c r="E14" s="137" t="s">
        <v>61</v>
      </c>
      <c r="F14" s="137"/>
      <c r="G14" s="137"/>
      <c r="H14" s="137"/>
      <c r="I14" s="137"/>
      <c r="J14" s="137"/>
      <c r="K14" s="271">
        <v>0</v>
      </c>
      <c r="L14" s="328"/>
      <c r="M14" s="325"/>
      <c r="N14" s="133"/>
    </row>
    <row r="15" spans="2:14" ht="30" customHeight="1">
      <c r="B15" s="188"/>
      <c r="C15" s="144"/>
      <c r="D15" s="144"/>
      <c r="E15" s="138">
        <v>4</v>
      </c>
      <c r="F15" s="137" t="s">
        <v>62</v>
      </c>
      <c r="G15" s="137"/>
      <c r="H15" s="137"/>
      <c r="I15" s="137"/>
      <c r="J15" s="137"/>
      <c r="K15" s="271">
        <v>0</v>
      </c>
      <c r="L15" s="324" t="s">
        <v>63</v>
      </c>
      <c r="M15" s="325"/>
      <c r="N15" s="133"/>
    </row>
    <row r="16" spans="2:14" ht="15" customHeight="1">
      <c r="B16" s="144"/>
      <c r="C16" s="144"/>
      <c r="D16" s="144"/>
      <c r="E16" s="144"/>
      <c r="F16" s="160">
        <v>5</v>
      </c>
      <c r="G16" s="161" t="s">
        <v>64</v>
      </c>
      <c r="H16" s="161"/>
      <c r="I16" s="161"/>
      <c r="J16" s="161"/>
      <c r="K16" s="271">
        <v>0</v>
      </c>
      <c r="L16" s="324" t="s">
        <v>65</v>
      </c>
      <c r="M16" s="325"/>
      <c r="N16" s="133"/>
    </row>
    <row r="17" spans="2:14" ht="15" customHeight="1">
      <c r="B17" s="144"/>
      <c r="C17" s="144"/>
      <c r="D17" s="144"/>
      <c r="E17" s="157"/>
      <c r="F17" s="160">
        <v>6</v>
      </c>
      <c r="G17" s="161" t="s">
        <v>66</v>
      </c>
      <c r="H17" s="161"/>
      <c r="I17" s="161"/>
      <c r="J17" s="161"/>
      <c r="K17" s="271">
        <v>0</v>
      </c>
      <c r="L17" s="324" t="s">
        <v>67</v>
      </c>
      <c r="M17" s="325"/>
      <c r="N17" s="133"/>
    </row>
    <row r="18" spans="2:14" ht="15" customHeight="1">
      <c r="B18" s="144"/>
      <c r="C18" s="144"/>
      <c r="D18" s="144"/>
      <c r="E18" s="138">
        <v>7</v>
      </c>
      <c r="F18" s="137" t="s">
        <v>68</v>
      </c>
      <c r="G18" s="137"/>
      <c r="H18" s="137"/>
      <c r="I18" s="137"/>
      <c r="J18" s="137"/>
      <c r="K18" s="271">
        <v>0</v>
      </c>
      <c r="L18" s="324" t="s">
        <v>69</v>
      </c>
      <c r="M18" s="325"/>
      <c r="N18" s="133"/>
    </row>
    <row r="19" spans="2:14" ht="15" customHeight="1">
      <c r="B19" s="144"/>
      <c r="C19" s="144"/>
      <c r="D19" s="144"/>
      <c r="E19" s="144"/>
      <c r="F19" s="160">
        <v>8</v>
      </c>
      <c r="G19" s="161" t="s">
        <v>70</v>
      </c>
      <c r="H19" s="161"/>
      <c r="I19" s="161"/>
      <c r="J19" s="161"/>
      <c r="K19" s="271">
        <v>0</v>
      </c>
      <c r="L19" s="324" t="s">
        <v>71</v>
      </c>
      <c r="M19" s="325"/>
      <c r="N19" s="133"/>
    </row>
    <row r="20" spans="2:14" ht="15" customHeight="1">
      <c r="B20" s="144"/>
      <c r="C20" s="144"/>
      <c r="D20" s="144"/>
      <c r="E20" s="144"/>
      <c r="F20" s="138">
        <v>9</v>
      </c>
      <c r="G20" s="137" t="s">
        <v>72</v>
      </c>
      <c r="H20" s="137"/>
      <c r="I20" s="137"/>
      <c r="J20" s="137"/>
      <c r="K20" s="271">
        <v>0</v>
      </c>
      <c r="L20" s="324" t="s">
        <v>73</v>
      </c>
      <c r="M20" s="325"/>
      <c r="N20" s="133"/>
    </row>
    <row r="21" spans="2:14" ht="15" customHeight="1">
      <c r="B21" s="144"/>
      <c r="C21" s="144"/>
      <c r="D21" s="144"/>
      <c r="E21" s="144"/>
      <c r="F21" s="144"/>
      <c r="G21" s="160">
        <v>10</v>
      </c>
      <c r="H21" s="161" t="s">
        <v>74</v>
      </c>
      <c r="I21" s="161"/>
      <c r="J21" s="161"/>
      <c r="K21" s="271">
        <v>0</v>
      </c>
      <c r="L21" s="324" t="s">
        <v>75</v>
      </c>
      <c r="M21" s="325"/>
      <c r="N21" s="133"/>
    </row>
    <row r="22" spans="2:14" ht="15" customHeight="1">
      <c r="B22" s="144"/>
      <c r="C22" s="144"/>
      <c r="D22" s="144"/>
      <c r="E22" s="144"/>
      <c r="F22" s="157"/>
      <c r="G22" s="160">
        <v>11</v>
      </c>
      <c r="H22" s="161" t="s">
        <v>76</v>
      </c>
      <c r="I22" s="161"/>
      <c r="J22" s="161"/>
      <c r="K22" s="271">
        <v>0</v>
      </c>
      <c r="L22" s="324" t="s">
        <v>77</v>
      </c>
      <c r="M22" s="325"/>
      <c r="N22" s="133"/>
    </row>
    <row r="23" spans="2:14" ht="15" customHeight="1">
      <c r="B23" s="144"/>
      <c r="C23" s="144"/>
      <c r="D23" s="144"/>
      <c r="E23" s="144"/>
      <c r="F23" s="138">
        <v>12</v>
      </c>
      <c r="G23" s="137" t="s">
        <v>78</v>
      </c>
      <c r="H23" s="137"/>
      <c r="I23" s="137"/>
      <c r="J23" s="137"/>
      <c r="K23" s="271">
        <v>0</v>
      </c>
      <c r="L23" s="324" t="s">
        <v>79</v>
      </c>
      <c r="M23" s="325"/>
      <c r="N23" s="133"/>
    </row>
    <row r="24" spans="2:14" ht="15" customHeight="1">
      <c r="B24" s="144"/>
      <c r="C24" s="144"/>
      <c r="D24" s="144"/>
      <c r="E24" s="144"/>
      <c r="F24" s="144"/>
      <c r="G24" s="160">
        <v>13</v>
      </c>
      <c r="H24" s="161" t="s">
        <v>80</v>
      </c>
      <c r="I24" s="161"/>
      <c r="J24" s="161"/>
      <c r="K24" s="271">
        <v>0</v>
      </c>
      <c r="L24" s="324" t="s">
        <v>81</v>
      </c>
      <c r="M24" s="325"/>
      <c r="N24" s="133"/>
    </row>
    <row r="25" spans="2:14" ht="15" customHeight="1">
      <c r="B25" s="144"/>
      <c r="C25" s="144"/>
      <c r="D25" s="144"/>
      <c r="E25" s="144"/>
      <c r="F25" s="157"/>
      <c r="G25" s="160">
        <v>14</v>
      </c>
      <c r="H25" s="161" t="s">
        <v>82</v>
      </c>
      <c r="I25" s="161"/>
      <c r="J25" s="161"/>
      <c r="K25" s="271">
        <v>0</v>
      </c>
      <c r="L25" s="324" t="s">
        <v>77</v>
      </c>
      <c r="M25" s="325"/>
      <c r="N25" s="133"/>
    </row>
    <row r="26" spans="2:14" ht="15" customHeight="1">
      <c r="B26" s="144"/>
      <c r="C26" s="144"/>
      <c r="D26" s="157"/>
      <c r="E26" s="157"/>
      <c r="F26" s="160">
        <v>15</v>
      </c>
      <c r="G26" s="161" t="s">
        <v>83</v>
      </c>
      <c r="H26" s="161"/>
      <c r="I26" s="161"/>
      <c r="J26" s="161"/>
      <c r="K26" s="271">
        <v>0</v>
      </c>
      <c r="L26" s="324" t="s">
        <v>84</v>
      </c>
      <c r="M26" s="325"/>
      <c r="N26" s="133"/>
    </row>
    <row r="27" spans="2:14" ht="15" customHeight="1">
      <c r="B27" s="144"/>
      <c r="C27" s="144"/>
      <c r="D27" s="138">
        <v>16</v>
      </c>
      <c r="E27" s="137" t="s">
        <v>85</v>
      </c>
      <c r="F27" s="137"/>
      <c r="G27" s="137"/>
      <c r="H27" s="137"/>
      <c r="I27" s="137"/>
      <c r="J27" s="137"/>
      <c r="K27" s="271">
        <v>0</v>
      </c>
      <c r="L27" s="328"/>
      <c r="M27" s="325"/>
      <c r="N27" s="133"/>
    </row>
    <row r="28" spans="2:14" ht="15" customHeight="1">
      <c r="B28" s="144"/>
      <c r="C28" s="144"/>
      <c r="D28" s="144"/>
      <c r="E28" s="138">
        <v>17</v>
      </c>
      <c r="F28" s="137" t="s">
        <v>86</v>
      </c>
      <c r="G28" s="137"/>
      <c r="H28" s="137"/>
      <c r="I28" s="137"/>
      <c r="J28" s="137"/>
      <c r="K28" s="271">
        <v>0</v>
      </c>
      <c r="L28" s="324" t="s">
        <v>87</v>
      </c>
      <c r="M28" s="325"/>
      <c r="N28" s="133"/>
    </row>
    <row r="29" spans="2:14" ht="15" customHeight="1">
      <c r="B29" s="144"/>
      <c r="C29" s="144"/>
      <c r="D29" s="144"/>
      <c r="E29" s="144"/>
      <c r="F29" s="160">
        <v>18</v>
      </c>
      <c r="G29" s="161" t="s">
        <v>88</v>
      </c>
      <c r="H29" s="161"/>
      <c r="I29" s="161"/>
      <c r="J29" s="161"/>
      <c r="K29" s="271">
        <v>0</v>
      </c>
      <c r="L29" s="324" t="s">
        <v>89</v>
      </c>
      <c r="M29" s="325"/>
      <c r="N29" s="133"/>
    </row>
    <row r="30" spans="2:14" ht="15" customHeight="1">
      <c r="B30" s="144"/>
      <c r="C30" s="144"/>
      <c r="D30" s="144"/>
      <c r="E30" s="157"/>
      <c r="F30" s="160">
        <v>19</v>
      </c>
      <c r="G30" s="161" t="s">
        <v>90</v>
      </c>
      <c r="H30" s="161"/>
      <c r="I30" s="161"/>
      <c r="J30" s="161"/>
      <c r="K30" s="271">
        <v>0</v>
      </c>
      <c r="L30" s="324" t="s">
        <v>91</v>
      </c>
      <c r="M30" s="325"/>
      <c r="N30" s="133"/>
    </row>
    <row r="31" spans="2:14" ht="15" customHeight="1">
      <c r="B31" s="144"/>
      <c r="C31" s="144"/>
      <c r="D31" s="144"/>
      <c r="E31" s="138">
        <v>20</v>
      </c>
      <c r="F31" s="137" t="s">
        <v>92</v>
      </c>
      <c r="G31" s="137"/>
      <c r="H31" s="137"/>
      <c r="I31" s="137"/>
      <c r="J31" s="137"/>
      <c r="K31" s="271">
        <v>0</v>
      </c>
      <c r="L31" s="324" t="s">
        <v>93</v>
      </c>
      <c r="M31" s="325"/>
      <c r="N31" s="133"/>
    </row>
    <row r="32" spans="2:14" ht="15" customHeight="1">
      <c r="B32" s="144"/>
      <c r="C32" s="144"/>
      <c r="D32" s="144"/>
      <c r="E32" s="144"/>
      <c r="F32" s="160">
        <v>21</v>
      </c>
      <c r="G32" s="161" t="s">
        <v>94</v>
      </c>
      <c r="H32" s="161"/>
      <c r="I32" s="161"/>
      <c r="J32" s="161"/>
      <c r="K32" s="271">
        <v>0</v>
      </c>
      <c r="L32" s="324" t="s">
        <v>95</v>
      </c>
      <c r="M32" s="325"/>
      <c r="N32" s="133"/>
    </row>
    <row r="33" spans="2:14" ht="15" customHeight="1">
      <c r="B33" s="144"/>
      <c r="C33" s="144"/>
      <c r="D33" s="144"/>
      <c r="E33" s="144"/>
      <c r="F33" s="160">
        <v>22</v>
      </c>
      <c r="G33" s="161" t="s">
        <v>96</v>
      </c>
      <c r="H33" s="161"/>
      <c r="I33" s="161"/>
      <c r="J33" s="161"/>
      <c r="K33" s="271">
        <v>0</v>
      </c>
      <c r="L33" s="324" t="s">
        <v>97</v>
      </c>
      <c r="M33" s="325"/>
      <c r="N33" s="133"/>
    </row>
    <row r="34" spans="2:14" ht="15" customHeight="1">
      <c r="B34" s="144"/>
      <c r="C34" s="144"/>
      <c r="D34" s="144"/>
      <c r="E34" s="144"/>
      <c r="F34" s="160">
        <v>23</v>
      </c>
      <c r="G34" s="161" t="s">
        <v>98</v>
      </c>
      <c r="H34" s="161"/>
      <c r="I34" s="161"/>
      <c r="J34" s="161"/>
      <c r="K34" s="271">
        <v>0</v>
      </c>
      <c r="L34" s="324" t="s">
        <v>99</v>
      </c>
      <c r="M34" s="325"/>
      <c r="N34" s="133"/>
    </row>
    <row r="35" spans="2:14" ht="15" customHeight="1">
      <c r="B35" s="144"/>
      <c r="C35" s="144"/>
      <c r="D35" s="144"/>
      <c r="E35" s="144"/>
      <c r="F35" s="160">
        <v>24</v>
      </c>
      <c r="G35" s="161" t="s">
        <v>100</v>
      </c>
      <c r="H35" s="161"/>
      <c r="I35" s="161"/>
      <c r="J35" s="161"/>
      <c r="K35" s="271">
        <v>0</v>
      </c>
      <c r="L35" s="324" t="s">
        <v>101</v>
      </c>
      <c r="M35" s="325"/>
      <c r="N35" s="133"/>
    </row>
    <row r="36" spans="2:14" ht="15" customHeight="1">
      <c r="B36" s="144"/>
      <c r="C36" s="144"/>
      <c r="D36" s="144"/>
      <c r="E36" s="144"/>
      <c r="F36" s="160">
        <v>25</v>
      </c>
      <c r="G36" s="161" t="s">
        <v>102</v>
      </c>
      <c r="H36" s="161"/>
      <c r="I36" s="161"/>
      <c r="J36" s="161"/>
      <c r="K36" s="271">
        <v>0</v>
      </c>
      <c r="L36" s="324" t="s">
        <v>103</v>
      </c>
      <c r="M36" s="325"/>
      <c r="N36" s="133"/>
    </row>
    <row r="37" spans="2:14" ht="15" customHeight="1">
      <c r="B37" s="144"/>
      <c r="C37" s="144"/>
      <c r="D37" s="144"/>
      <c r="E37" s="144"/>
      <c r="F37" s="160">
        <v>26</v>
      </c>
      <c r="G37" s="161" t="s">
        <v>104</v>
      </c>
      <c r="H37" s="161"/>
      <c r="I37" s="161"/>
      <c r="J37" s="161"/>
      <c r="K37" s="271">
        <v>0</v>
      </c>
      <c r="L37" s="324" t="s">
        <v>105</v>
      </c>
      <c r="M37" s="325"/>
      <c r="N37" s="133"/>
    </row>
    <row r="38" spans="2:14" ht="15" customHeight="1">
      <c r="B38" s="144"/>
      <c r="C38" s="144"/>
      <c r="D38" s="144"/>
      <c r="E38" s="144"/>
      <c r="F38" s="160">
        <v>27</v>
      </c>
      <c r="G38" s="161" t="s">
        <v>106</v>
      </c>
      <c r="H38" s="161"/>
      <c r="I38" s="161"/>
      <c r="J38" s="161"/>
      <c r="K38" s="271">
        <v>0</v>
      </c>
      <c r="L38" s="324" t="s">
        <v>107</v>
      </c>
      <c r="M38" s="325"/>
      <c r="N38" s="133"/>
    </row>
    <row r="39" spans="2:14" ht="15" customHeight="1">
      <c r="B39" s="321"/>
      <c r="C39" s="157"/>
      <c r="D39" s="157"/>
      <c r="E39" s="157"/>
      <c r="F39" s="160">
        <v>28</v>
      </c>
      <c r="G39" s="161" t="s">
        <v>108</v>
      </c>
      <c r="H39" s="161"/>
      <c r="I39" s="161"/>
      <c r="J39" s="161"/>
      <c r="K39" s="271">
        <v>0</v>
      </c>
      <c r="L39" s="324" t="s">
        <v>109</v>
      </c>
      <c r="M39" s="325"/>
      <c r="N39" s="133"/>
    </row>
    <row r="40" spans="2:14" ht="15" customHeight="1">
      <c r="B40" s="144"/>
      <c r="C40" s="138">
        <v>29</v>
      </c>
      <c r="D40" s="137" t="s">
        <v>110</v>
      </c>
      <c r="E40" s="137"/>
      <c r="F40" s="137"/>
      <c r="G40" s="137"/>
      <c r="H40" s="137"/>
      <c r="I40" s="137"/>
      <c r="J40" s="137"/>
      <c r="K40" s="271">
        <v>0</v>
      </c>
      <c r="L40" s="328"/>
      <c r="M40" s="325"/>
      <c r="N40" s="133"/>
    </row>
    <row r="41" spans="2:14" ht="15" customHeight="1">
      <c r="B41" s="144"/>
      <c r="C41" s="144"/>
      <c r="D41" s="138">
        <v>30</v>
      </c>
      <c r="E41" s="137" t="s">
        <v>111</v>
      </c>
      <c r="F41" s="137"/>
      <c r="G41" s="137"/>
      <c r="H41" s="137"/>
      <c r="I41" s="137"/>
      <c r="J41" s="137"/>
      <c r="K41" s="271">
        <v>0</v>
      </c>
      <c r="L41" s="324" t="s">
        <v>112</v>
      </c>
      <c r="M41" s="325"/>
      <c r="N41" s="133"/>
    </row>
    <row r="42" spans="2:14" ht="15" customHeight="1">
      <c r="B42" s="144"/>
      <c r="C42" s="144"/>
      <c r="D42" s="144"/>
      <c r="E42" s="138">
        <v>31</v>
      </c>
      <c r="F42" s="137" t="s">
        <v>113</v>
      </c>
      <c r="G42" s="137"/>
      <c r="H42" s="137"/>
      <c r="I42" s="137"/>
      <c r="J42" s="137"/>
      <c r="K42" s="271">
        <v>0</v>
      </c>
      <c r="L42" s="328"/>
      <c r="M42" s="325"/>
      <c r="N42" s="133"/>
    </row>
    <row r="43" spans="2:14" ht="15" customHeight="1">
      <c r="B43" s="144"/>
      <c r="C43" s="144"/>
      <c r="D43" s="144"/>
      <c r="E43" s="144"/>
      <c r="F43" s="138">
        <v>32</v>
      </c>
      <c r="G43" s="137" t="s">
        <v>114</v>
      </c>
      <c r="H43" s="137"/>
      <c r="I43" s="137"/>
      <c r="J43" s="137"/>
      <c r="K43" s="271">
        <v>0</v>
      </c>
      <c r="L43" s="328"/>
      <c r="M43" s="325"/>
      <c r="N43" s="133"/>
    </row>
    <row r="44" spans="2:14" ht="15" customHeight="1">
      <c r="B44" s="144"/>
      <c r="C44" s="144"/>
      <c r="D44" s="144"/>
      <c r="E44" s="144"/>
      <c r="F44" s="144"/>
      <c r="G44" s="138">
        <v>33</v>
      </c>
      <c r="H44" s="137" t="s">
        <v>115</v>
      </c>
      <c r="I44" s="137"/>
      <c r="J44" s="137"/>
      <c r="K44" s="271">
        <v>0</v>
      </c>
      <c r="L44" s="328"/>
      <c r="M44" s="325"/>
      <c r="N44" s="133"/>
    </row>
    <row r="45" spans="2:14" ht="15" customHeight="1">
      <c r="B45" s="144"/>
      <c r="C45" s="144"/>
      <c r="D45" s="144"/>
      <c r="E45" s="144"/>
      <c r="F45" s="144"/>
      <c r="G45" s="144"/>
      <c r="H45" s="160">
        <v>34</v>
      </c>
      <c r="I45" s="161" t="s">
        <v>116</v>
      </c>
      <c r="J45" s="161"/>
      <c r="K45" s="271">
        <v>0</v>
      </c>
      <c r="L45" s="324" t="s">
        <v>117</v>
      </c>
      <c r="M45" s="325"/>
      <c r="N45" s="133"/>
    </row>
    <row r="46" spans="2:14" ht="15" customHeight="1">
      <c r="B46" s="144"/>
      <c r="C46" s="144"/>
      <c r="D46" s="144"/>
      <c r="E46" s="144"/>
      <c r="F46" s="144"/>
      <c r="G46" s="144"/>
      <c r="H46" s="160">
        <v>35</v>
      </c>
      <c r="I46" s="161" t="s">
        <v>118</v>
      </c>
      <c r="J46" s="161"/>
      <c r="K46" s="271">
        <v>0</v>
      </c>
      <c r="L46" s="324" t="s">
        <v>119</v>
      </c>
      <c r="M46" s="325"/>
      <c r="N46" s="133"/>
    </row>
    <row r="47" spans="2:14" ht="15" customHeight="1">
      <c r="B47" s="144"/>
      <c r="C47" s="144"/>
      <c r="D47" s="144"/>
      <c r="E47" s="144"/>
      <c r="F47" s="144"/>
      <c r="G47" s="144"/>
      <c r="H47" s="160">
        <v>36</v>
      </c>
      <c r="I47" s="161" t="s">
        <v>120</v>
      </c>
      <c r="J47" s="161"/>
      <c r="K47" s="271">
        <v>0</v>
      </c>
      <c r="L47" s="324" t="s">
        <v>121</v>
      </c>
      <c r="M47" s="325"/>
      <c r="N47" s="133"/>
    </row>
    <row r="48" spans="2:14" ht="15" customHeight="1">
      <c r="B48" s="144"/>
      <c r="C48" s="144"/>
      <c r="D48" s="144"/>
      <c r="E48" s="144"/>
      <c r="F48" s="144"/>
      <c r="G48" s="144"/>
      <c r="H48" s="160">
        <v>37</v>
      </c>
      <c r="I48" s="161" t="s">
        <v>122</v>
      </c>
      <c r="J48" s="161"/>
      <c r="K48" s="271">
        <v>0</v>
      </c>
      <c r="L48" s="324" t="s">
        <v>123</v>
      </c>
      <c r="M48" s="325"/>
      <c r="N48" s="133"/>
    </row>
    <row r="49" spans="2:14" ht="15" customHeight="1">
      <c r="B49" s="144"/>
      <c r="C49" s="144"/>
      <c r="D49" s="144"/>
      <c r="E49" s="144"/>
      <c r="F49" s="144"/>
      <c r="G49" s="144"/>
      <c r="H49" s="160">
        <v>38</v>
      </c>
      <c r="I49" s="161" t="s">
        <v>124</v>
      </c>
      <c r="J49" s="161"/>
      <c r="K49" s="271">
        <v>0</v>
      </c>
      <c r="L49" s="324" t="s">
        <v>125</v>
      </c>
      <c r="M49" s="325"/>
      <c r="N49" s="133"/>
    </row>
    <row r="50" spans="2:14" ht="15" customHeight="1">
      <c r="B50" s="144"/>
      <c r="C50" s="144"/>
      <c r="D50" s="144"/>
      <c r="E50" s="144"/>
      <c r="F50" s="144"/>
      <c r="G50" s="144"/>
      <c r="H50" s="160">
        <v>39</v>
      </c>
      <c r="I50" s="161" t="s">
        <v>126</v>
      </c>
      <c r="J50" s="161"/>
      <c r="K50" s="271">
        <v>0</v>
      </c>
      <c r="L50" s="324" t="s">
        <v>127</v>
      </c>
      <c r="M50" s="325"/>
      <c r="N50" s="133"/>
    </row>
    <row r="51" spans="2:14" ht="15" customHeight="1">
      <c r="B51" s="144"/>
      <c r="C51" s="144"/>
      <c r="D51" s="144"/>
      <c r="E51" s="144"/>
      <c r="F51" s="144"/>
      <c r="G51" s="157"/>
      <c r="H51" s="160">
        <v>40</v>
      </c>
      <c r="I51" s="161" t="s">
        <v>128</v>
      </c>
      <c r="J51" s="161"/>
      <c r="K51" s="271">
        <v>0</v>
      </c>
      <c r="L51" s="324" t="s">
        <v>129</v>
      </c>
      <c r="M51" s="325"/>
      <c r="N51" s="133"/>
    </row>
    <row r="52" spans="2:14" ht="15" customHeight="1">
      <c r="B52" s="144"/>
      <c r="C52" s="144"/>
      <c r="D52" s="144"/>
      <c r="E52" s="144"/>
      <c r="F52" s="144"/>
      <c r="G52" s="138">
        <v>41</v>
      </c>
      <c r="H52" s="137" t="s">
        <v>130</v>
      </c>
      <c r="I52" s="137"/>
      <c r="J52" s="137"/>
      <c r="K52" s="271">
        <v>0</v>
      </c>
      <c r="L52" s="328"/>
      <c r="M52" s="325"/>
      <c r="N52" s="133"/>
    </row>
    <row r="53" spans="2:14" ht="15" customHeight="1">
      <c r="B53" s="144"/>
      <c r="C53" s="144"/>
      <c r="D53" s="144"/>
      <c r="E53" s="144"/>
      <c r="F53" s="144"/>
      <c r="G53" s="144"/>
      <c r="H53" s="138">
        <v>42</v>
      </c>
      <c r="I53" s="161" t="s">
        <v>131</v>
      </c>
      <c r="J53" s="161"/>
      <c r="K53" s="271">
        <v>0</v>
      </c>
      <c r="L53" s="324" t="s">
        <v>520</v>
      </c>
      <c r="M53" s="325"/>
      <c r="N53" s="133"/>
    </row>
    <row r="54" spans="2:14" ht="15" customHeight="1">
      <c r="B54" s="144"/>
      <c r="C54" s="144"/>
      <c r="D54" s="144"/>
      <c r="E54" s="144"/>
      <c r="F54" s="144"/>
      <c r="G54" s="144"/>
      <c r="H54" s="144"/>
      <c r="I54" s="160">
        <v>43</v>
      </c>
      <c r="J54" s="267" t="s">
        <v>132</v>
      </c>
      <c r="K54" s="271">
        <v>0</v>
      </c>
      <c r="L54" s="331" t="s">
        <v>133</v>
      </c>
      <c r="M54" s="325"/>
      <c r="N54" s="133"/>
    </row>
    <row r="55" spans="2:14" ht="15" customHeight="1">
      <c r="B55" s="144"/>
      <c r="C55" s="144"/>
      <c r="D55" s="144"/>
      <c r="E55" s="144"/>
      <c r="F55" s="144"/>
      <c r="G55" s="144"/>
      <c r="H55" s="144"/>
      <c r="I55" s="160">
        <v>44</v>
      </c>
      <c r="J55" s="161" t="s">
        <v>134</v>
      </c>
      <c r="K55" s="271">
        <v>0</v>
      </c>
      <c r="L55" s="331" t="s">
        <v>135</v>
      </c>
      <c r="M55" s="325"/>
      <c r="N55" s="133"/>
    </row>
    <row r="56" spans="2:14" ht="15" customHeight="1">
      <c r="B56" s="144"/>
      <c r="C56" s="144"/>
      <c r="D56" s="144"/>
      <c r="E56" s="144"/>
      <c r="F56" s="144"/>
      <c r="G56" s="144"/>
      <c r="H56" s="144"/>
      <c r="I56" s="160">
        <v>45</v>
      </c>
      <c r="J56" s="161" t="s">
        <v>136</v>
      </c>
      <c r="K56" s="271">
        <v>0</v>
      </c>
      <c r="L56" s="331" t="s">
        <v>137</v>
      </c>
      <c r="M56" s="325"/>
      <c r="N56" s="133"/>
    </row>
    <row r="57" spans="2:14" ht="15" customHeight="1">
      <c r="B57" s="144"/>
      <c r="C57" s="144"/>
      <c r="D57" s="144"/>
      <c r="E57" s="144"/>
      <c r="F57" s="144"/>
      <c r="G57" s="144"/>
      <c r="H57" s="157"/>
      <c r="I57" s="160">
        <v>46</v>
      </c>
      <c r="J57" s="267" t="s">
        <v>138</v>
      </c>
      <c r="K57" s="271">
        <v>0</v>
      </c>
      <c r="L57" s="331" t="s">
        <v>139</v>
      </c>
      <c r="M57" s="325"/>
      <c r="N57" s="133"/>
    </row>
    <row r="58" spans="2:14" ht="15" customHeight="1">
      <c r="B58" s="144"/>
      <c r="C58" s="144"/>
      <c r="D58" s="144"/>
      <c r="E58" s="144"/>
      <c r="F58" s="144"/>
      <c r="G58" s="144"/>
      <c r="H58" s="138">
        <v>47</v>
      </c>
      <c r="I58" s="161" t="s">
        <v>140</v>
      </c>
      <c r="J58" s="161"/>
      <c r="K58" s="271">
        <v>0</v>
      </c>
      <c r="L58" s="331" t="s">
        <v>141</v>
      </c>
      <c r="M58" s="325"/>
      <c r="N58" s="133"/>
    </row>
    <row r="59" spans="2:14" ht="15" customHeight="1">
      <c r="B59" s="144"/>
      <c r="C59" s="144"/>
      <c r="D59" s="144"/>
      <c r="E59" s="144"/>
      <c r="F59" s="144"/>
      <c r="G59" s="144"/>
      <c r="H59" s="144"/>
      <c r="I59" s="160">
        <v>48</v>
      </c>
      <c r="J59" s="267" t="s">
        <v>132</v>
      </c>
      <c r="K59" s="271">
        <v>0</v>
      </c>
      <c r="L59" s="331" t="s">
        <v>133</v>
      </c>
      <c r="M59" s="325"/>
      <c r="N59" s="133"/>
    </row>
    <row r="60" spans="2:14" ht="15" customHeight="1">
      <c r="B60" s="144"/>
      <c r="C60" s="144"/>
      <c r="D60" s="144"/>
      <c r="E60" s="144"/>
      <c r="F60" s="157"/>
      <c r="G60" s="157"/>
      <c r="H60" s="157"/>
      <c r="I60" s="160">
        <v>49</v>
      </c>
      <c r="J60" s="161" t="s">
        <v>142</v>
      </c>
      <c r="K60" s="271">
        <v>0</v>
      </c>
      <c r="L60" s="324" t="s">
        <v>143</v>
      </c>
      <c r="M60" s="325"/>
      <c r="N60" s="133"/>
    </row>
    <row r="61" spans="2:14" ht="15" customHeight="1">
      <c r="B61" s="144"/>
      <c r="C61" s="144"/>
      <c r="D61" s="144"/>
      <c r="E61" s="157"/>
      <c r="F61" s="160">
        <v>50</v>
      </c>
      <c r="G61" s="161" t="s">
        <v>144</v>
      </c>
      <c r="H61" s="161"/>
      <c r="I61" s="161"/>
      <c r="J61" s="161"/>
      <c r="K61" s="271">
        <v>0</v>
      </c>
      <c r="L61" s="324" t="s">
        <v>145</v>
      </c>
      <c r="M61" s="325"/>
      <c r="N61" s="133"/>
    </row>
    <row r="62" spans="2:14" ht="15" customHeight="1">
      <c r="B62" s="144"/>
      <c r="C62" s="144"/>
      <c r="D62" s="144"/>
      <c r="E62" s="138">
        <v>51</v>
      </c>
      <c r="F62" s="329" t="s">
        <v>146</v>
      </c>
      <c r="G62" s="329"/>
      <c r="H62" s="329"/>
      <c r="I62" s="329"/>
      <c r="J62" s="330"/>
      <c r="K62" s="271">
        <v>0</v>
      </c>
      <c r="L62" s="328"/>
      <c r="M62" s="325"/>
      <c r="N62" s="133"/>
    </row>
    <row r="63" spans="2:14" ht="15" customHeight="1">
      <c r="B63" s="144"/>
      <c r="C63" s="144"/>
      <c r="D63" s="144"/>
      <c r="E63" s="144"/>
      <c r="F63" s="138">
        <v>52</v>
      </c>
      <c r="G63" s="137" t="s">
        <v>147</v>
      </c>
      <c r="H63" s="137"/>
      <c r="I63" s="137"/>
      <c r="J63" s="137"/>
      <c r="K63" s="271">
        <v>0</v>
      </c>
      <c r="L63" s="328"/>
      <c r="M63" s="325"/>
      <c r="N63" s="133"/>
    </row>
    <row r="64" spans="2:14" ht="15" customHeight="1">
      <c r="B64" s="144"/>
      <c r="C64" s="144"/>
      <c r="D64" s="144"/>
      <c r="E64" s="144"/>
      <c r="F64" s="144"/>
      <c r="G64" s="160">
        <v>53</v>
      </c>
      <c r="H64" s="161" t="s">
        <v>148</v>
      </c>
      <c r="I64" s="161"/>
      <c r="J64" s="161"/>
      <c r="K64" s="271">
        <v>0</v>
      </c>
      <c r="L64" s="324" t="s">
        <v>149</v>
      </c>
      <c r="M64" s="325"/>
      <c r="N64" s="133"/>
    </row>
    <row r="65" spans="2:14" ht="15" customHeight="1">
      <c r="B65" s="144"/>
      <c r="C65" s="144"/>
      <c r="D65" s="144"/>
      <c r="E65" s="144"/>
      <c r="F65" s="144"/>
      <c r="G65" s="160">
        <v>54</v>
      </c>
      <c r="H65" s="161" t="s">
        <v>521</v>
      </c>
      <c r="I65" s="161"/>
      <c r="J65" s="161"/>
      <c r="K65" s="271">
        <v>0</v>
      </c>
      <c r="L65" s="324" t="s">
        <v>150</v>
      </c>
      <c r="M65" s="325"/>
      <c r="N65" s="133"/>
    </row>
    <row r="66" spans="2:14" ht="15" customHeight="1">
      <c r="B66" s="144"/>
      <c r="C66" s="144"/>
      <c r="D66" s="144"/>
      <c r="E66" s="144"/>
      <c r="F66" s="144"/>
      <c r="G66" s="160">
        <v>55</v>
      </c>
      <c r="H66" s="161" t="s">
        <v>151</v>
      </c>
      <c r="I66" s="161"/>
      <c r="J66" s="161"/>
      <c r="K66" s="271">
        <v>0</v>
      </c>
      <c r="L66" s="324" t="s">
        <v>152</v>
      </c>
      <c r="M66" s="325"/>
      <c r="N66" s="133"/>
    </row>
    <row r="67" spans="2:14" ht="15" customHeight="1">
      <c r="B67" s="144"/>
      <c r="C67" s="144"/>
      <c r="D67" s="144"/>
      <c r="E67" s="144"/>
      <c r="F67" s="157"/>
      <c r="G67" s="160">
        <v>56</v>
      </c>
      <c r="H67" s="161" t="s">
        <v>153</v>
      </c>
      <c r="I67" s="161"/>
      <c r="J67" s="161"/>
      <c r="K67" s="271">
        <v>0</v>
      </c>
      <c r="L67" s="324" t="s">
        <v>154</v>
      </c>
      <c r="M67" s="325"/>
      <c r="N67" s="133"/>
    </row>
    <row r="68" spans="2:14" ht="15" customHeight="1">
      <c r="B68" s="144"/>
      <c r="C68" s="144"/>
      <c r="D68" s="144"/>
      <c r="E68" s="144"/>
      <c r="F68" s="160">
        <v>57</v>
      </c>
      <c r="G68" s="161" t="s">
        <v>155</v>
      </c>
      <c r="H68" s="161"/>
      <c r="I68" s="161"/>
      <c r="J68" s="161"/>
      <c r="K68" s="271">
        <v>0</v>
      </c>
      <c r="L68" s="324" t="s">
        <v>156</v>
      </c>
      <c r="M68" s="325"/>
      <c r="N68" s="133"/>
    </row>
    <row r="69" spans="2:14" ht="15" customHeight="1">
      <c r="B69" s="144"/>
      <c r="C69" s="144"/>
      <c r="D69" s="144"/>
      <c r="E69" s="144"/>
      <c r="F69" s="160">
        <v>58</v>
      </c>
      <c r="G69" s="161" t="s">
        <v>157</v>
      </c>
      <c r="H69" s="161"/>
      <c r="I69" s="161"/>
      <c r="J69" s="161"/>
      <c r="K69" s="271">
        <v>0</v>
      </c>
      <c r="L69" s="324" t="s">
        <v>158</v>
      </c>
      <c r="M69" s="325"/>
      <c r="N69" s="133"/>
    </row>
    <row r="70" spans="2:14" ht="15" customHeight="1">
      <c r="B70" s="144"/>
      <c r="C70" s="144"/>
      <c r="D70" s="144"/>
      <c r="E70" s="144"/>
      <c r="F70" s="160">
        <v>59</v>
      </c>
      <c r="G70" s="161" t="s">
        <v>159</v>
      </c>
      <c r="H70" s="161"/>
      <c r="I70" s="161"/>
      <c r="J70" s="161"/>
      <c r="K70" s="271">
        <v>0</v>
      </c>
      <c r="L70" s="324" t="s">
        <v>160</v>
      </c>
      <c r="M70" s="325"/>
      <c r="N70" s="133"/>
    </row>
    <row r="71" spans="2:14" ht="15" customHeight="1">
      <c r="B71" s="144"/>
      <c r="C71" s="144"/>
      <c r="D71" s="144"/>
      <c r="E71" s="144"/>
      <c r="F71" s="160">
        <v>60</v>
      </c>
      <c r="G71" s="161" t="s">
        <v>161</v>
      </c>
      <c r="H71" s="161"/>
      <c r="I71" s="161"/>
      <c r="J71" s="161"/>
      <c r="K71" s="271">
        <v>0</v>
      </c>
      <c r="L71" s="324" t="s">
        <v>162</v>
      </c>
      <c r="M71" s="325"/>
      <c r="N71" s="133"/>
    </row>
    <row r="72" spans="2:14" ht="15" customHeight="1">
      <c r="B72" s="144"/>
      <c r="C72" s="144"/>
      <c r="D72" s="144"/>
      <c r="E72" s="144"/>
      <c r="F72" s="160">
        <v>61</v>
      </c>
      <c r="G72" s="161" t="s">
        <v>163</v>
      </c>
      <c r="H72" s="161"/>
      <c r="I72" s="161"/>
      <c r="J72" s="161"/>
      <c r="K72" s="271">
        <v>0</v>
      </c>
      <c r="L72" s="324" t="s">
        <v>164</v>
      </c>
      <c r="M72" s="325"/>
      <c r="N72" s="133"/>
    </row>
    <row r="73" spans="2:14" ht="15" customHeight="1">
      <c r="B73" s="144"/>
      <c r="C73" s="144"/>
      <c r="D73" s="157"/>
      <c r="E73" s="157"/>
      <c r="F73" s="160">
        <v>62</v>
      </c>
      <c r="G73" s="161" t="s">
        <v>165</v>
      </c>
      <c r="H73" s="161"/>
      <c r="I73" s="161"/>
      <c r="J73" s="161"/>
      <c r="K73" s="271">
        <v>0</v>
      </c>
      <c r="L73" s="324" t="s">
        <v>166</v>
      </c>
      <c r="M73" s="325"/>
      <c r="N73" s="133"/>
    </row>
    <row r="74" spans="2:14" ht="15" customHeight="1">
      <c r="B74" s="144"/>
      <c r="C74" s="144"/>
      <c r="D74" s="160">
        <v>63</v>
      </c>
      <c r="E74" s="161" t="s">
        <v>167</v>
      </c>
      <c r="F74" s="161"/>
      <c r="G74" s="161"/>
      <c r="H74" s="161"/>
      <c r="I74" s="161"/>
      <c r="J74" s="161"/>
      <c r="K74" s="271">
        <v>0</v>
      </c>
      <c r="L74" s="324" t="s">
        <v>168</v>
      </c>
      <c r="M74" s="325"/>
      <c r="N74" s="133"/>
    </row>
    <row r="75" spans="2:14" ht="15" customHeight="1">
      <c r="B75" s="144"/>
      <c r="C75" s="144"/>
      <c r="D75" s="138">
        <v>64</v>
      </c>
      <c r="E75" s="137" t="s">
        <v>169</v>
      </c>
      <c r="F75" s="137"/>
      <c r="G75" s="137"/>
      <c r="H75" s="137"/>
      <c r="I75" s="137"/>
      <c r="J75" s="161"/>
      <c r="K75" s="271">
        <v>0</v>
      </c>
      <c r="L75" s="328"/>
      <c r="M75" s="325"/>
      <c r="N75" s="133"/>
    </row>
    <row r="76" spans="2:14" ht="30" customHeight="1">
      <c r="B76" s="144"/>
      <c r="C76" s="144"/>
      <c r="D76" s="144"/>
      <c r="E76" s="160">
        <v>65</v>
      </c>
      <c r="F76" s="161" t="s">
        <v>170</v>
      </c>
      <c r="G76" s="161"/>
      <c r="H76" s="161"/>
      <c r="I76" s="161"/>
      <c r="J76" s="161"/>
      <c r="K76" s="271">
        <v>0</v>
      </c>
      <c r="L76" s="324" t="s">
        <v>171</v>
      </c>
      <c r="M76" s="325"/>
      <c r="N76" s="133"/>
    </row>
    <row r="77" spans="2:14" ht="30" customHeight="1">
      <c r="B77" s="144"/>
      <c r="C77" s="144"/>
      <c r="D77" s="144"/>
      <c r="E77" s="160">
        <v>66</v>
      </c>
      <c r="F77" s="161" t="s">
        <v>172</v>
      </c>
      <c r="G77" s="161"/>
      <c r="H77" s="161"/>
      <c r="I77" s="161"/>
      <c r="J77" s="161"/>
      <c r="K77" s="271">
        <v>0</v>
      </c>
      <c r="L77" s="324" t="s">
        <v>173</v>
      </c>
      <c r="M77" s="325"/>
      <c r="N77" s="133"/>
    </row>
    <row r="78" spans="2:14" ht="15" customHeight="1">
      <c r="B78" s="144"/>
      <c r="C78" s="144"/>
      <c r="D78" s="144"/>
      <c r="E78" s="160">
        <v>67</v>
      </c>
      <c r="F78" s="161" t="s">
        <v>174</v>
      </c>
      <c r="G78" s="161"/>
      <c r="H78" s="161"/>
      <c r="I78" s="161"/>
      <c r="J78" s="161"/>
      <c r="K78" s="271">
        <v>0</v>
      </c>
      <c r="L78" s="324" t="s">
        <v>515</v>
      </c>
      <c r="M78" s="325"/>
      <c r="N78" s="133"/>
    </row>
    <row r="79" spans="2:14" ht="15" customHeight="1">
      <c r="B79" s="144"/>
      <c r="C79" s="144"/>
      <c r="D79" s="144"/>
      <c r="E79" s="160">
        <v>68</v>
      </c>
      <c r="F79" s="161" t="s">
        <v>175</v>
      </c>
      <c r="G79" s="161"/>
      <c r="H79" s="161"/>
      <c r="I79" s="161"/>
      <c r="J79" s="161"/>
      <c r="K79" s="271">
        <v>0</v>
      </c>
      <c r="L79" s="324" t="s">
        <v>176</v>
      </c>
      <c r="M79" s="325"/>
      <c r="N79" s="133"/>
    </row>
    <row r="80" spans="2:14" ht="15" customHeight="1">
      <c r="B80" s="144"/>
      <c r="C80" s="144"/>
      <c r="D80" s="144"/>
      <c r="E80" s="160">
        <v>69</v>
      </c>
      <c r="F80" s="161" t="s">
        <v>177</v>
      </c>
      <c r="G80" s="161"/>
      <c r="H80" s="161"/>
      <c r="I80" s="161"/>
      <c r="J80" s="161"/>
      <c r="K80" s="271">
        <v>0</v>
      </c>
      <c r="L80" s="324" t="s">
        <v>178</v>
      </c>
      <c r="M80" s="325"/>
      <c r="N80" s="133"/>
    </row>
    <row r="81" spans="2:14" ht="30" customHeight="1">
      <c r="B81" s="272"/>
      <c r="C81" s="272"/>
      <c r="D81" s="272"/>
      <c r="E81" s="273">
        <v>70</v>
      </c>
      <c r="F81" s="274" t="s">
        <v>179</v>
      </c>
      <c r="G81" s="274"/>
      <c r="H81" s="274"/>
      <c r="I81" s="274"/>
      <c r="J81" s="274"/>
      <c r="K81" s="275">
        <v>0</v>
      </c>
      <c r="L81" s="326" t="s">
        <v>514</v>
      </c>
      <c r="M81" s="327"/>
      <c r="N81" s="133"/>
    </row>
    <row r="82" spans="2:14" ht="15" customHeight="1">
      <c r="B82" s="157"/>
      <c r="C82" s="158" t="s">
        <v>180</v>
      </c>
      <c r="D82" s="158"/>
      <c r="E82" s="158"/>
      <c r="F82" s="158"/>
      <c r="G82" s="158"/>
      <c r="H82" s="158"/>
      <c r="I82" s="158"/>
      <c r="J82" s="158"/>
      <c r="K82" s="276">
        <f>SUM(K12:K81)</f>
        <v>0</v>
      </c>
      <c r="L82" s="277"/>
      <c r="M82" s="278"/>
    </row>
  </sheetData>
  <mergeCells count="73">
    <mergeCell ref="B2:I2"/>
    <mergeCell ref="L11:M11"/>
    <mergeCell ref="L12:M12"/>
    <mergeCell ref="L13:M13"/>
    <mergeCell ref="L14:M14"/>
    <mergeCell ref="L15:M15"/>
    <mergeCell ref="L16:M16"/>
    <mergeCell ref="L17:M17"/>
    <mergeCell ref="L18:M18"/>
    <mergeCell ref="L19:M19"/>
    <mergeCell ref="L20:M20"/>
    <mergeCell ref="L21:M21"/>
    <mergeCell ref="L22:M22"/>
    <mergeCell ref="L23:M23"/>
    <mergeCell ref="L24:M24"/>
    <mergeCell ref="L25:M25"/>
    <mergeCell ref="L26:M26"/>
    <mergeCell ref="L27:M27"/>
    <mergeCell ref="L28:M28"/>
    <mergeCell ref="L29:M29"/>
    <mergeCell ref="L30:M30"/>
    <mergeCell ref="L31:M31"/>
    <mergeCell ref="L32:M32"/>
    <mergeCell ref="L33:M33"/>
    <mergeCell ref="L34:M34"/>
    <mergeCell ref="L35:M35"/>
    <mergeCell ref="L36:M36"/>
    <mergeCell ref="L37:M37"/>
    <mergeCell ref="L38:M38"/>
    <mergeCell ref="L39:M39"/>
    <mergeCell ref="L40:M40"/>
    <mergeCell ref="L41:M41"/>
    <mergeCell ref="L42:M42"/>
    <mergeCell ref="L43:M43"/>
    <mergeCell ref="L44:M44"/>
    <mergeCell ref="L45:M45"/>
    <mergeCell ref="L46:M46"/>
    <mergeCell ref="L47:M47"/>
    <mergeCell ref="L48:M48"/>
    <mergeCell ref="L49:M49"/>
    <mergeCell ref="L50:M50"/>
    <mergeCell ref="L51:M51"/>
    <mergeCell ref="L52:M52"/>
    <mergeCell ref="L53:M53"/>
    <mergeCell ref="L54:M54"/>
    <mergeCell ref="L55:M55"/>
    <mergeCell ref="L56:M56"/>
    <mergeCell ref="L57:M57"/>
    <mergeCell ref="L58:M58"/>
    <mergeCell ref="L59:M59"/>
    <mergeCell ref="L60:M60"/>
    <mergeCell ref="L61:M61"/>
    <mergeCell ref="F62:J62"/>
    <mergeCell ref="L62:M62"/>
    <mergeCell ref="L63:M63"/>
    <mergeCell ref="L64:M64"/>
    <mergeCell ref="L65:M65"/>
    <mergeCell ref="L66:M66"/>
    <mergeCell ref="L67:M67"/>
    <mergeCell ref="L68:M68"/>
    <mergeCell ref="L69:M69"/>
    <mergeCell ref="L70:M70"/>
    <mergeCell ref="L71:M71"/>
    <mergeCell ref="L72:M72"/>
    <mergeCell ref="L73:M73"/>
    <mergeCell ref="L79:M79"/>
    <mergeCell ref="L80:M80"/>
    <mergeCell ref="L81:M81"/>
    <mergeCell ref="L74:M74"/>
    <mergeCell ref="L75:M75"/>
    <mergeCell ref="L76:M76"/>
    <mergeCell ref="L77:M77"/>
    <mergeCell ref="L78:M78"/>
  </mergeCells>
  <phoneticPr fontId="18"/>
  <pageMargins left="0.39370078740157499" right="0.39370078740157499" top="0.59055118110236204" bottom="0.39370078740157499" header="0.196850393700787" footer="0.196850393700787"/>
  <pageSetup paperSize="9" scale="76" fitToWidth="0" pageOrder="overThenDown" orientation="landscape" r:id="rId1"/>
  <headerFooter alignWithMargins="0"/>
  <rowBreaks count="1" manualBreakCount="1">
    <brk id="3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23"/>
  <sheetViews>
    <sheetView showGridLines="0" zoomScale="80" zoomScaleNormal="80" zoomScaleSheetLayoutView="80" workbookViewId="0">
      <selection activeCell="B2" sqref="B2:D2"/>
    </sheetView>
  </sheetViews>
  <sheetFormatPr defaultColWidth="9" defaultRowHeight="15" customHeight="1"/>
  <cols>
    <col min="1" max="1" width="1.59765625" style="78" customWidth="1"/>
    <col min="2" max="3" width="3.73046875" style="78" customWidth="1"/>
    <col min="4" max="4" width="11.59765625" style="78" customWidth="1"/>
    <col min="5" max="5" width="81.265625" style="78" customWidth="1"/>
    <col min="6" max="6" width="41.3984375" style="78" customWidth="1"/>
    <col min="7" max="7" width="9" style="78" customWidth="1"/>
    <col min="8" max="16384" width="9" style="78"/>
  </cols>
  <sheetData>
    <row r="1" spans="2:6" ht="7.5" customHeight="1"/>
    <row r="2" spans="2:6" ht="30" customHeight="1">
      <c r="B2" s="332" t="s">
        <v>181</v>
      </c>
      <c r="C2" s="333"/>
      <c r="D2" s="334"/>
    </row>
    <row r="3" spans="2:6" ht="7.5" customHeight="1"/>
    <row r="4" spans="2:6" ht="27" customHeight="1">
      <c r="B4" s="21" t="s">
        <v>182</v>
      </c>
    </row>
    <row r="5" spans="2:6" ht="7.5" customHeight="1"/>
    <row r="6" spans="2:6" ht="15" customHeight="1">
      <c r="C6" s="78" t="s">
        <v>183</v>
      </c>
    </row>
    <row r="7" spans="2:6" ht="15" customHeight="1">
      <c r="C7" s="78" t="s">
        <v>184</v>
      </c>
    </row>
    <row r="8" spans="2:6" ht="15" customHeight="1">
      <c r="C8" s="78" t="s">
        <v>524</v>
      </c>
    </row>
    <row r="9" spans="2:6" ht="15" customHeight="1">
      <c r="C9" s="78" t="s">
        <v>185</v>
      </c>
    </row>
    <row r="10" spans="2:6" ht="15" customHeight="1">
      <c r="C10" s="78" t="s">
        <v>186</v>
      </c>
    </row>
    <row r="12" spans="2:6" ht="15" customHeight="1">
      <c r="D12" s="254">
        <v>0.50022221130046418</v>
      </c>
      <c r="E12" s="78" t="s">
        <v>187</v>
      </c>
    </row>
    <row r="13" spans="2:6" ht="15" customHeight="1">
      <c r="E13" s="255" t="s">
        <v>188</v>
      </c>
    </row>
    <row r="14" spans="2:6" ht="15" customHeight="1">
      <c r="E14" s="255" t="s">
        <v>189</v>
      </c>
    </row>
    <row r="16" spans="2:6" ht="15" customHeight="1">
      <c r="D16" s="184" t="s">
        <v>190</v>
      </c>
      <c r="E16" s="256" t="s">
        <v>191</v>
      </c>
      <c r="F16" s="257"/>
    </row>
    <row r="17" spans="4:6" ht="15" customHeight="1">
      <c r="D17" s="298">
        <v>0.46234784977525722</v>
      </c>
      <c r="E17" s="258" t="s">
        <v>510</v>
      </c>
      <c r="F17" s="257"/>
    </row>
    <row r="18" spans="4:6" ht="15" customHeight="1">
      <c r="D18" s="299">
        <v>0.52556163892374952</v>
      </c>
      <c r="E18" s="259" t="s">
        <v>511</v>
      </c>
      <c r="F18" s="257"/>
    </row>
    <row r="19" spans="4:6" ht="15" customHeight="1">
      <c r="D19" s="300">
        <v>0.50022221130046418</v>
      </c>
      <c r="E19" s="260" t="s">
        <v>512</v>
      </c>
      <c r="F19" s="261" t="s">
        <v>192</v>
      </c>
    </row>
    <row r="20" spans="4:6" ht="15" customHeight="1">
      <c r="D20" s="316">
        <v>0.52447933285637161</v>
      </c>
      <c r="E20" s="317" t="s">
        <v>513</v>
      </c>
      <c r="F20" s="261"/>
    </row>
    <row r="21" spans="4:6" ht="15" customHeight="1">
      <c r="D21" s="262"/>
      <c r="E21" s="263"/>
      <c r="F21" s="257" t="s">
        <v>193</v>
      </c>
    </row>
    <row r="22" spans="4:6" ht="15" customHeight="1">
      <c r="E22" s="264"/>
      <c r="F22" s="257" t="s">
        <v>194</v>
      </c>
    </row>
    <row r="23" spans="4:6" ht="15" customHeight="1">
      <c r="E23" s="257"/>
      <c r="F23" s="257"/>
    </row>
  </sheetData>
  <mergeCells count="1">
    <mergeCell ref="B2:D2"/>
  </mergeCells>
  <phoneticPr fontId="18"/>
  <dataValidations count="1">
    <dataValidation type="list" allowBlank="1" showInputMessage="1" showErrorMessage="1" sqref="D12" xr:uid="{00000000-0002-0000-0200-000000000000}">
      <formula1>$D$17:$D$21</formula1>
    </dataValidation>
  </dataValidations>
  <pageMargins left="0.39370078740157499" right="0.39370078740157499" top="0.59055118110236204" bottom="0.39370078740157499" header="0.196850393700787" footer="0.196850393700787"/>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B1:K22"/>
  <sheetViews>
    <sheetView showGridLines="0" zoomScale="80" zoomScaleNormal="80" workbookViewId="0">
      <selection activeCell="B2" sqref="B2:D2"/>
    </sheetView>
  </sheetViews>
  <sheetFormatPr defaultColWidth="9" defaultRowHeight="27" customHeight="1"/>
  <cols>
    <col min="1" max="1" width="1.59765625" style="21" customWidth="1"/>
    <col min="2" max="3" width="4.59765625" style="21" customWidth="1"/>
    <col min="4" max="4" width="18.59765625" style="21" customWidth="1"/>
    <col min="5" max="5" width="10.59765625" style="21" customWidth="1"/>
    <col min="6" max="9" width="15.59765625" style="21" customWidth="1"/>
    <col min="10" max="16384" width="9" style="21"/>
  </cols>
  <sheetData>
    <row r="1" spans="2:11" ht="7.5" customHeight="1">
      <c r="K1" s="296"/>
    </row>
    <row r="2" spans="2:11" ht="27" customHeight="1">
      <c r="B2" s="322" t="s">
        <v>448</v>
      </c>
      <c r="C2" s="338"/>
      <c r="D2" s="323"/>
      <c r="F2" s="22" t="s">
        <v>449</v>
      </c>
      <c r="J2" s="296"/>
      <c r="K2" s="296"/>
    </row>
    <row r="3" spans="2:11" ht="11.25" customHeight="1">
      <c r="B3" s="23"/>
      <c r="C3" s="23"/>
      <c r="D3" s="23"/>
      <c r="J3" s="296"/>
      <c r="K3" s="296"/>
    </row>
    <row r="4" spans="2:11" s="20" customFormat="1" ht="27" customHeight="1">
      <c r="B4" s="20" t="s">
        <v>450</v>
      </c>
      <c r="J4" s="297"/>
      <c r="K4" s="297"/>
    </row>
    <row r="5" spans="2:11" s="20" customFormat="1" ht="27" customHeight="1">
      <c r="B5" s="339" t="s">
        <v>451</v>
      </c>
      <c r="C5" s="340"/>
      <c r="D5" s="340"/>
      <c r="E5" s="24" t="s">
        <v>452</v>
      </c>
      <c r="F5" s="25">
        <f>計算結果!D46</f>
        <v>0</v>
      </c>
      <c r="J5" s="297"/>
      <c r="K5" s="297"/>
    </row>
    <row r="6" spans="2:11" s="20" customFormat="1" ht="27" customHeight="1">
      <c r="B6" s="341" t="s">
        <v>453</v>
      </c>
      <c r="C6" s="341"/>
      <c r="D6" s="341"/>
      <c r="E6" s="341"/>
      <c r="F6" s="26">
        <f>入力②!D12</f>
        <v>0.50022221130046418</v>
      </c>
      <c r="J6" s="297"/>
      <c r="K6" s="297"/>
    </row>
    <row r="7" spans="2:11" s="20" customFormat="1" ht="14.25">
      <c r="B7" s="27"/>
      <c r="C7" s="27"/>
      <c r="D7" s="27"/>
      <c r="E7" s="27"/>
      <c r="F7" s="28"/>
      <c r="J7" s="297"/>
      <c r="K7" s="297"/>
    </row>
    <row r="8" spans="2:11" s="20" customFormat="1" ht="14.25">
      <c r="B8" s="3"/>
      <c r="C8" s="29"/>
      <c r="D8" s="29" t="s">
        <v>454</v>
      </c>
      <c r="E8" s="20" t="str">
        <f>VLOOKUP($F$6,入力②!$D$17:$E$21,2,0)</f>
        <v>家計調査　令和元～3年の加重平均値　新潟市2人以上勤労者世帯　消費支出÷実収入</v>
      </c>
      <c r="F8" s="28"/>
      <c r="J8" s="297"/>
      <c r="K8" s="297"/>
    </row>
    <row r="9" spans="2:11" s="20" customFormat="1" ht="8.25" customHeight="1">
      <c r="B9" s="27"/>
      <c r="C9" s="27"/>
      <c r="D9" s="27"/>
      <c r="E9" s="27"/>
      <c r="F9" s="28"/>
      <c r="J9" s="297"/>
      <c r="K9" s="297"/>
    </row>
    <row r="10" spans="2:11" s="20" customFormat="1" ht="27" customHeight="1">
      <c r="B10" s="20" t="s">
        <v>455</v>
      </c>
      <c r="H10" s="30"/>
      <c r="J10" s="297"/>
      <c r="K10" s="297"/>
    </row>
    <row r="11" spans="2:11" s="20" customFormat="1" ht="14.25">
      <c r="B11" s="31"/>
      <c r="C11" s="32"/>
      <c r="D11" s="32"/>
      <c r="E11" s="33"/>
      <c r="F11" s="34"/>
      <c r="G11" s="35"/>
      <c r="H11" s="36"/>
      <c r="I11" s="73"/>
      <c r="J11" s="297"/>
      <c r="K11" s="297"/>
    </row>
    <row r="12" spans="2:11" s="20" customFormat="1" ht="36" customHeight="1">
      <c r="B12" s="37"/>
      <c r="C12" s="38"/>
      <c r="D12" s="38"/>
      <c r="E12" s="39"/>
      <c r="F12" s="40" t="s">
        <v>443</v>
      </c>
      <c r="G12" s="41" t="s">
        <v>456</v>
      </c>
      <c r="H12" s="42" t="s">
        <v>457</v>
      </c>
      <c r="I12" s="74" t="s">
        <v>446</v>
      </c>
      <c r="J12" s="297"/>
      <c r="K12" s="297"/>
    </row>
    <row r="13" spans="2:11" s="20" customFormat="1" ht="36" customHeight="1">
      <c r="B13" s="342" t="s">
        <v>458</v>
      </c>
      <c r="C13" s="343"/>
      <c r="D13" s="343"/>
      <c r="E13" s="43" t="s">
        <v>452</v>
      </c>
      <c r="F13" s="44">
        <f>計算結果!E46</f>
        <v>0</v>
      </c>
      <c r="G13" s="45">
        <f>計算結果!F46</f>
        <v>0</v>
      </c>
      <c r="H13" s="46">
        <f>計算結果!G46</f>
        <v>0</v>
      </c>
      <c r="I13" s="75">
        <f>計算結果!H46</f>
        <v>0</v>
      </c>
      <c r="J13" s="297"/>
      <c r="K13" s="297"/>
    </row>
    <row r="14" spans="2:11" s="20" customFormat="1" ht="36" customHeight="1">
      <c r="B14" s="47"/>
      <c r="C14" s="344" t="s">
        <v>459</v>
      </c>
      <c r="D14" s="345"/>
      <c r="E14" s="48"/>
      <c r="F14" s="49">
        <f>計算結果!I46</f>
        <v>0</v>
      </c>
      <c r="G14" s="50">
        <f>計算結果!J46</f>
        <v>0</v>
      </c>
      <c r="H14" s="51">
        <f>計算結果!K46</f>
        <v>0</v>
      </c>
      <c r="I14" s="76">
        <f>計算結果!L46</f>
        <v>0</v>
      </c>
      <c r="J14" s="297"/>
      <c r="K14" s="297"/>
    </row>
    <row r="15" spans="2:11" s="20" customFormat="1" ht="36" customHeight="1">
      <c r="B15" s="47"/>
      <c r="C15" s="52"/>
      <c r="D15" s="336" t="s">
        <v>460</v>
      </c>
      <c r="E15" s="337"/>
      <c r="F15" s="53">
        <f>計算結果!M46</f>
        <v>0</v>
      </c>
      <c r="G15" s="54">
        <f>計算結果!N46</f>
        <v>0</v>
      </c>
      <c r="H15" s="54">
        <f>計算結果!O46</f>
        <v>0</v>
      </c>
      <c r="I15" s="77">
        <f>計算結果!P46</f>
        <v>0</v>
      </c>
      <c r="J15" s="297"/>
      <c r="K15" s="297"/>
    </row>
    <row r="16" spans="2:11" ht="27" customHeight="1">
      <c r="B16" s="55" t="s">
        <v>461</v>
      </c>
      <c r="C16" s="56"/>
      <c r="D16" s="56"/>
      <c r="E16" s="57" t="s">
        <v>462</v>
      </c>
      <c r="F16" s="56"/>
      <c r="G16" s="55"/>
      <c r="H16" s="58"/>
      <c r="I16" s="58"/>
      <c r="J16" s="296"/>
      <c r="K16" s="296"/>
    </row>
    <row r="17" spans="2:11" ht="27" customHeight="1">
      <c r="B17" s="59"/>
      <c r="C17" s="21" t="s">
        <v>463</v>
      </c>
      <c r="E17" s="60"/>
      <c r="F17" s="61" t="e">
        <f>I13/F5</f>
        <v>#DIV/0!</v>
      </c>
      <c r="G17" s="59"/>
      <c r="H17" s="62"/>
      <c r="I17" s="62"/>
      <c r="J17" s="296"/>
      <c r="K17" s="296"/>
    </row>
    <row r="18" spans="2:11" ht="27" customHeight="1">
      <c r="B18" s="55" t="s">
        <v>464</v>
      </c>
      <c r="C18" s="56"/>
      <c r="D18" s="56"/>
      <c r="E18" s="63"/>
      <c r="F18" s="64"/>
      <c r="H18" s="62"/>
      <c r="I18" s="62"/>
      <c r="J18" s="296"/>
      <c r="K18" s="296"/>
    </row>
    <row r="19" spans="2:11" ht="27" customHeight="1">
      <c r="B19" s="65"/>
      <c r="C19" s="66"/>
      <c r="D19" s="66"/>
      <c r="E19" s="67" t="s">
        <v>465</v>
      </c>
      <c r="F19" s="68">
        <f>計算結果!R46</f>
        <v>0</v>
      </c>
      <c r="H19" s="62"/>
      <c r="I19" s="62"/>
      <c r="J19" s="296"/>
      <c r="K19" s="296"/>
    </row>
    <row r="20" spans="2:11" ht="14.25">
      <c r="B20" s="69"/>
      <c r="E20" s="70"/>
      <c r="F20" s="71"/>
      <c r="H20" s="62"/>
      <c r="I20" s="62"/>
      <c r="J20" s="296"/>
      <c r="K20" s="296"/>
    </row>
    <row r="21" spans="2:11" ht="14.25">
      <c r="B21" s="21" t="s">
        <v>466</v>
      </c>
      <c r="E21" s="72"/>
      <c r="H21" s="62"/>
      <c r="I21" s="62"/>
      <c r="J21" s="296"/>
      <c r="K21" s="296"/>
    </row>
    <row r="22" spans="2:11" ht="14.25">
      <c r="E22" s="72"/>
      <c r="H22" s="62"/>
      <c r="I22" s="62"/>
      <c r="J22" s="296"/>
      <c r="K22" s="296"/>
    </row>
  </sheetData>
  <mergeCells count="6">
    <mergeCell ref="D15:E15"/>
    <mergeCell ref="B2:D2"/>
    <mergeCell ref="B5:D5"/>
    <mergeCell ref="B6:E6"/>
    <mergeCell ref="B13:D13"/>
    <mergeCell ref="C14:D14"/>
  </mergeCells>
  <phoneticPr fontId="18"/>
  <pageMargins left="0.70866141732283505" right="0.70866141732283505" top="0.74803149606299202" bottom="0.74803149606299202" header="0.31496062992126" footer="0.31496062992126"/>
  <pageSetup paperSize="9"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53"/>
  <sheetViews>
    <sheetView showGridLines="0" zoomScale="80" zoomScaleNormal="80" workbookViewId="0">
      <pane xSplit="3" ySplit="13" topLeftCell="D14" activePane="bottomRight" state="frozen"/>
      <selection activeCell="B2" sqref="B2:N2"/>
      <selection pane="topRight" activeCell="B2" sqref="B2:N2"/>
      <selection pane="bottomLeft" activeCell="B2" sqref="B2:N2"/>
      <selection pane="bottomRight" activeCell="B2" sqref="B2:C3"/>
    </sheetView>
  </sheetViews>
  <sheetFormatPr defaultColWidth="9" defaultRowHeight="15" customHeight="1"/>
  <cols>
    <col min="1" max="1" width="1.59765625" style="78" customWidth="1"/>
    <col min="2" max="2" width="3.73046875" style="78" customWidth="1"/>
    <col min="3" max="3" width="28" style="78" customWidth="1"/>
    <col min="4" max="5" width="10.73046875" style="78" customWidth="1"/>
    <col min="6" max="32" width="2.46484375" style="78" customWidth="1"/>
    <col min="33" max="33" width="2.33203125" style="78" customWidth="1"/>
    <col min="34" max="74" width="2.46484375" style="78" customWidth="1"/>
    <col min="75" max="76" width="10.73046875" style="133" customWidth="1"/>
    <col min="77" max="80" width="10.73046875" style="78" customWidth="1"/>
    <col min="81" max="116" width="2.46484375" style="78" customWidth="1"/>
    <col min="117" max="141" width="10.73046875" style="78" customWidth="1"/>
    <col min="142" max="16383" width="9" style="78"/>
  </cols>
  <sheetData>
    <row r="1" spans="2:141" ht="7.5" customHeight="1">
      <c r="BW1" s="146"/>
      <c r="BX1" s="146"/>
    </row>
    <row r="2" spans="2:141" ht="15" customHeight="1">
      <c r="B2" s="346" t="s">
        <v>195</v>
      </c>
      <c r="C2" s="347"/>
      <c r="E2" s="134"/>
      <c r="F2" s="78" t="s">
        <v>196</v>
      </c>
      <c r="BW2" s="146"/>
      <c r="BX2" s="146"/>
    </row>
    <row r="3" spans="2:141" ht="15" customHeight="1">
      <c r="B3" s="348"/>
      <c r="C3" s="349"/>
      <c r="E3" s="135"/>
      <c r="F3" s="78" t="s">
        <v>197</v>
      </c>
      <c r="BW3" s="146"/>
      <c r="BX3" s="146"/>
    </row>
    <row r="4" spans="2:141" ht="7.5" customHeight="1">
      <c r="BW4" s="146"/>
      <c r="BX4" s="146"/>
    </row>
    <row r="5" spans="2:141" ht="15" customHeight="1">
      <c r="B5" s="79" t="s">
        <v>56</v>
      </c>
      <c r="E5" s="319"/>
      <c r="F5" s="319"/>
      <c r="G5" s="319"/>
      <c r="H5" s="319"/>
      <c r="I5" s="319"/>
      <c r="J5" s="319"/>
      <c r="K5" s="320"/>
      <c r="L5" s="319"/>
      <c r="M5" s="319"/>
      <c r="N5" s="319"/>
      <c r="O5" s="319"/>
      <c r="P5" s="319"/>
      <c r="Q5" s="319"/>
      <c r="R5" s="319"/>
      <c r="S5" s="319"/>
      <c r="T5" s="319"/>
      <c r="U5" s="319"/>
      <c r="V5" s="319"/>
      <c r="W5" s="319"/>
      <c r="X5" s="319"/>
      <c r="Y5" s="319"/>
      <c r="Z5" s="319"/>
      <c r="AA5" s="319"/>
      <c r="AB5" s="319"/>
      <c r="AC5" s="319"/>
      <c r="AD5" s="319"/>
      <c r="AE5" s="319"/>
      <c r="AF5" s="319"/>
      <c r="AG5" s="318"/>
      <c r="AY5" s="79"/>
      <c r="BW5" s="146"/>
      <c r="BX5" s="146"/>
      <c r="DY5" s="140"/>
    </row>
    <row r="6" spans="2:141" ht="30" customHeight="1">
      <c r="B6" s="136"/>
      <c r="C6" s="137"/>
      <c r="D6" s="138" t="s">
        <v>198</v>
      </c>
      <c r="E6" s="137"/>
      <c r="F6" s="137"/>
      <c r="G6" s="137"/>
      <c r="H6" s="137"/>
      <c r="I6" s="137"/>
      <c r="J6" s="137"/>
      <c r="K6" s="170"/>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70"/>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80"/>
      <c r="BX6" s="180"/>
      <c r="BY6" s="137"/>
      <c r="BZ6" s="137"/>
      <c r="CA6" s="137"/>
      <c r="CB6" s="137" t="s">
        <v>198</v>
      </c>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60" t="s">
        <v>199</v>
      </c>
      <c r="DY6" s="203"/>
      <c r="DZ6" s="137"/>
      <c r="EA6" s="137"/>
      <c r="EB6" s="137"/>
      <c r="EC6" s="160" t="s">
        <v>200</v>
      </c>
      <c r="ED6" s="161"/>
      <c r="EE6" s="161"/>
      <c r="EF6" s="161"/>
      <c r="EG6" s="247"/>
      <c r="EH6" s="137" t="s">
        <v>201</v>
      </c>
      <c r="EI6" s="137"/>
      <c r="EJ6" s="137"/>
      <c r="EK6" s="248"/>
    </row>
    <row r="7" spans="2:141" ht="15" customHeight="1">
      <c r="B7" s="139"/>
      <c r="C7" s="140"/>
      <c r="D7" s="141" t="s">
        <v>202</v>
      </c>
      <c r="E7" s="142" t="s">
        <v>203</v>
      </c>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81"/>
      <c r="BW7" s="182" t="s">
        <v>204</v>
      </c>
      <c r="BX7" s="182" t="s">
        <v>205</v>
      </c>
      <c r="BY7" s="183" t="s">
        <v>206</v>
      </c>
      <c r="BZ7" s="184" t="s">
        <v>207</v>
      </c>
      <c r="CA7" s="183" t="s">
        <v>208</v>
      </c>
      <c r="CB7" s="184" t="s">
        <v>209</v>
      </c>
      <c r="CC7" s="203"/>
      <c r="CD7" s="203"/>
      <c r="CE7" s="203"/>
      <c r="CF7" s="203"/>
      <c r="CG7" s="203"/>
      <c r="CH7" s="203"/>
      <c r="CI7" s="203"/>
      <c r="CJ7" s="203"/>
      <c r="CK7" s="203"/>
      <c r="CL7" s="203"/>
      <c r="CM7" s="203"/>
      <c r="CN7" s="203"/>
      <c r="CO7" s="203"/>
      <c r="CP7" s="203"/>
      <c r="CQ7" s="203"/>
      <c r="CR7" s="203"/>
      <c r="CS7" s="203"/>
      <c r="CT7" s="203"/>
      <c r="CU7" s="203"/>
      <c r="CV7" s="203"/>
      <c r="CW7" s="203"/>
      <c r="CX7" s="203"/>
      <c r="CY7" s="203"/>
      <c r="CZ7" s="203"/>
      <c r="DA7" s="203"/>
      <c r="DB7" s="203"/>
      <c r="DC7" s="203"/>
      <c r="DD7" s="203"/>
      <c r="DE7" s="203"/>
      <c r="DF7" s="203"/>
      <c r="DG7" s="203"/>
      <c r="DH7" s="203"/>
      <c r="DI7" s="203"/>
      <c r="DJ7" s="203"/>
      <c r="DK7" s="203"/>
      <c r="DL7" s="203"/>
      <c r="DM7" s="141" t="s">
        <v>210</v>
      </c>
      <c r="DN7" s="216" t="s">
        <v>211</v>
      </c>
      <c r="DO7" s="183" t="s">
        <v>212</v>
      </c>
      <c r="DP7" s="183" t="s">
        <v>213</v>
      </c>
      <c r="DQ7" s="183" t="s">
        <v>214</v>
      </c>
      <c r="DR7" s="183" t="s">
        <v>215</v>
      </c>
      <c r="DS7" s="183" t="s">
        <v>216</v>
      </c>
      <c r="DT7" s="183" t="s">
        <v>217</v>
      </c>
      <c r="DU7" s="184" t="s">
        <v>218</v>
      </c>
      <c r="DV7" s="141" t="s">
        <v>219</v>
      </c>
      <c r="DW7" s="141" t="s">
        <v>220</v>
      </c>
      <c r="DX7" s="216" t="s">
        <v>221</v>
      </c>
      <c r="DY7" s="183" t="s">
        <v>222</v>
      </c>
      <c r="DZ7" s="183" t="s">
        <v>223</v>
      </c>
      <c r="EA7" s="183" t="s">
        <v>224</v>
      </c>
      <c r="EB7" s="216" t="s">
        <v>225</v>
      </c>
      <c r="EC7" s="218" t="s">
        <v>226</v>
      </c>
      <c r="ED7" s="183" t="s">
        <v>227</v>
      </c>
      <c r="EE7" s="183" t="s">
        <v>228</v>
      </c>
      <c r="EF7" s="183" t="s">
        <v>229</v>
      </c>
      <c r="EG7" s="216" t="s">
        <v>230</v>
      </c>
      <c r="EH7" s="183" t="s">
        <v>231</v>
      </c>
      <c r="EI7" s="183" t="s">
        <v>232</v>
      </c>
      <c r="EJ7" s="183" t="s">
        <v>233</v>
      </c>
      <c r="EK7" s="183" t="s">
        <v>234</v>
      </c>
    </row>
    <row r="8" spans="2:141" ht="15" customHeight="1">
      <c r="B8" s="144"/>
      <c r="D8" s="145" t="s">
        <v>235</v>
      </c>
      <c r="E8" s="146" t="s">
        <v>236</v>
      </c>
      <c r="F8" s="146"/>
      <c r="G8" s="146"/>
      <c r="H8" s="146"/>
      <c r="I8" s="146"/>
      <c r="J8" s="146"/>
      <c r="K8" s="171"/>
      <c r="L8" s="146"/>
      <c r="M8" s="171"/>
      <c r="N8" s="133"/>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1"/>
      <c r="AU8" s="171"/>
      <c r="AV8" s="171"/>
      <c r="AW8" s="171"/>
      <c r="AX8" s="171"/>
      <c r="AY8" s="175"/>
      <c r="AZ8" s="146"/>
      <c r="BA8" s="176"/>
      <c r="BB8" s="146"/>
      <c r="BC8" s="171"/>
      <c r="BD8" s="171"/>
      <c r="BE8" s="171"/>
      <c r="BF8" s="171"/>
      <c r="BG8" s="171"/>
      <c r="BH8" s="146"/>
      <c r="BI8" s="146"/>
      <c r="BJ8" s="146"/>
      <c r="BK8" s="146"/>
      <c r="BL8" s="146"/>
      <c r="BM8" s="146"/>
      <c r="BN8" s="146"/>
      <c r="BO8" s="146"/>
      <c r="BP8" s="146"/>
      <c r="BQ8" s="146"/>
      <c r="BR8" s="146"/>
      <c r="BS8" s="146"/>
      <c r="BT8" s="146"/>
      <c r="BU8" s="146"/>
      <c r="BV8" s="185"/>
      <c r="BW8" s="186" t="s">
        <v>237</v>
      </c>
      <c r="BX8" s="186" t="s">
        <v>238</v>
      </c>
      <c r="BY8" s="187" t="s">
        <v>239</v>
      </c>
      <c r="BZ8" s="139" t="s">
        <v>240</v>
      </c>
      <c r="CA8" s="187" t="s">
        <v>239</v>
      </c>
      <c r="CB8" s="188" t="s">
        <v>241</v>
      </c>
      <c r="CD8" s="204"/>
      <c r="CE8" s="204"/>
      <c r="CF8" s="204"/>
      <c r="CG8" s="204"/>
      <c r="CH8" s="204"/>
      <c r="CI8" s="204"/>
      <c r="CJ8" s="204"/>
      <c r="CK8" s="204"/>
      <c r="CL8" s="204"/>
      <c r="CM8" s="204"/>
      <c r="CN8" s="204"/>
      <c r="CO8" s="204"/>
      <c r="CP8" s="204"/>
      <c r="CQ8" s="204"/>
      <c r="CR8" s="204"/>
      <c r="CS8" s="204"/>
      <c r="CT8" s="204"/>
      <c r="CU8" s="204"/>
      <c r="CV8" s="204"/>
      <c r="CW8" s="204"/>
      <c r="CX8" s="204"/>
      <c r="CY8" s="204"/>
      <c r="CZ8" s="204"/>
      <c r="DA8" s="204"/>
      <c r="DB8" s="204"/>
      <c r="DC8" s="204"/>
      <c r="DD8" s="204"/>
      <c r="DE8" s="204"/>
      <c r="DF8" s="204"/>
      <c r="DG8" s="204"/>
      <c r="DH8" s="204"/>
      <c r="DI8" s="204"/>
      <c r="DJ8" s="204"/>
      <c r="DK8" s="204"/>
      <c r="DL8" s="204"/>
      <c r="DM8" s="217" t="s">
        <v>242</v>
      </c>
      <c r="DN8" s="218" t="s">
        <v>238</v>
      </c>
      <c r="DO8" s="187" t="s">
        <v>238</v>
      </c>
      <c r="DP8" s="187" t="s">
        <v>238</v>
      </c>
      <c r="DQ8" s="187" t="s">
        <v>243</v>
      </c>
      <c r="DR8" s="187" t="s">
        <v>243</v>
      </c>
      <c r="DS8" s="187" t="s">
        <v>244</v>
      </c>
      <c r="DT8" s="187" t="s">
        <v>243</v>
      </c>
      <c r="DU8" s="139" t="s">
        <v>243</v>
      </c>
      <c r="DV8" s="217" t="s">
        <v>242</v>
      </c>
      <c r="DW8" s="217" t="s">
        <v>242</v>
      </c>
      <c r="DX8" s="218" t="s">
        <v>237</v>
      </c>
      <c r="DY8" s="187" t="s">
        <v>237</v>
      </c>
      <c r="DZ8" s="187" t="s">
        <v>237</v>
      </c>
      <c r="EA8" s="187" t="s">
        <v>237</v>
      </c>
      <c r="EB8" s="218" t="s">
        <v>237</v>
      </c>
      <c r="EC8" s="218" t="s">
        <v>238</v>
      </c>
      <c r="ED8" s="187" t="s">
        <v>238</v>
      </c>
      <c r="EE8" s="187" t="s">
        <v>238</v>
      </c>
      <c r="EF8" s="187" t="s">
        <v>238</v>
      </c>
      <c r="EG8" s="187" t="s">
        <v>238</v>
      </c>
      <c r="EH8" s="187" t="s">
        <v>245</v>
      </c>
      <c r="EI8" s="187" t="s">
        <v>246</v>
      </c>
      <c r="EJ8" s="187" t="s">
        <v>247</v>
      </c>
      <c r="EK8" s="187" t="s">
        <v>248</v>
      </c>
    </row>
    <row r="9" spans="2:141" ht="15" customHeight="1">
      <c r="B9" s="144"/>
      <c r="C9" s="122"/>
      <c r="D9" s="145" t="s">
        <v>249</v>
      </c>
      <c r="E9" s="146" t="s">
        <v>517</v>
      </c>
      <c r="F9" s="147"/>
      <c r="G9" s="148"/>
      <c r="H9" s="147"/>
      <c r="I9" s="148"/>
      <c r="J9" s="147"/>
      <c r="K9" s="148"/>
      <c r="L9" s="147"/>
      <c r="M9" s="148"/>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8"/>
      <c r="AU9" s="148"/>
      <c r="AV9" s="148"/>
      <c r="AW9" s="148"/>
      <c r="AX9" s="148"/>
      <c r="AY9" s="177"/>
      <c r="AZ9" s="147"/>
      <c r="BA9" s="147"/>
      <c r="BB9" s="147"/>
      <c r="BC9" s="148"/>
      <c r="BD9" s="148"/>
      <c r="BE9" s="148"/>
      <c r="BF9" s="148"/>
      <c r="BG9" s="148"/>
      <c r="BH9" s="147"/>
      <c r="BI9" s="147"/>
      <c r="BJ9" s="147"/>
      <c r="BK9" s="147"/>
      <c r="BL9" s="147"/>
      <c r="BM9" s="147"/>
      <c r="BN9" s="147"/>
      <c r="BO9" s="147"/>
      <c r="BP9" s="147"/>
      <c r="BQ9" s="147"/>
      <c r="BR9" s="147"/>
      <c r="BS9" s="147"/>
      <c r="BT9" s="147"/>
      <c r="BU9" s="147"/>
      <c r="BV9" s="189"/>
      <c r="BW9" s="186" t="s">
        <v>250</v>
      </c>
      <c r="BX9" s="186" t="s">
        <v>251</v>
      </c>
      <c r="BY9" s="187" t="s">
        <v>252</v>
      </c>
      <c r="BZ9" s="139" t="s">
        <v>253</v>
      </c>
      <c r="CA9" s="187" t="s">
        <v>252</v>
      </c>
      <c r="CB9" s="190"/>
      <c r="CC9" s="205"/>
      <c r="CD9" s="206"/>
      <c r="CE9" s="205"/>
      <c r="CF9" s="206"/>
      <c r="CG9" s="205"/>
      <c r="CH9" s="206"/>
      <c r="CI9" s="205"/>
      <c r="CJ9" s="206"/>
      <c r="CK9" s="205"/>
      <c r="CL9" s="205"/>
      <c r="CM9" s="205"/>
      <c r="CN9" s="205"/>
      <c r="CO9" s="205"/>
      <c r="CP9" s="205"/>
      <c r="CQ9" s="205"/>
      <c r="CR9" s="205"/>
      <c r="CS9" s="205"/>
      <c r="CT9" s="205"/>
      <c r="CU9" s="205"/>
      <c r="CV9" s="205"/>
      <c r="CW9" s="205"/>
      <c r="CX9" s="205"/>
      <c r="CY9" s="205"/>
      <c r="CZ9" s="205"/>
      <c r="DA9" s="205"/>
      <c r="DB9" s="205"/>
      <c r="DC9" s="205"/>
      <c r="DD9" s="205"/>
      <c r="DE9" s="205"/>
      <c r="DF9" s="205"/>
      <c r="DG9" s="205"/>
      <c r="DH9" s="205"/>
      <c r="DI9" s="205"/>
      <c r="DJ9" s="205"/>
      <c r="DK9" s="205"/>
      <c r="DL9" s="205"/>
      <c r="DM9" s="217" t="s">
        <v>254</v>
      </c>
      <c r="DN9" s="218" t="s">
        <v>255</v>
      </c>
      <c r="DO9" s="187" t="s">
        <v>256</v>
      </c>
      <c r="DP9" s="187" t="s">
        <v>256</v>
      </c>
      <c r="DQ9" s="187" t="s">
        <v>257</v>
      </c>
      <c r="DR9" s="187" t="s">
        <v>258</v>
      </c>
      <c r="DS9" s="187" t="s">
        <v>259</v>
      </c>
      <c r="DT9" s="187" t="s">
        <v>258</v>
      </c>
      <c r="DU9" s="139" t="s">
        <v>258</v>
      </c>
      <c r="DV9" s="217" t="s">
        <v>254</v>
      </c>
      <c r="DW9" s="217" t="s">
        <v>254</v>
      </c>
      <c r="DX9" s="218" t="s">
        <v>260</v>
      </c>
      <c r="DY9" s="187" t="s">
        <v>261</v>
      </c>
      <c r="DZ9" s="187" t="s">
        <v>261</v>
      </c>
      <c r="EA9" s="187" t="s">
        <v>261</v>
      </c>
      <c r="EB9" s="218" t="s">
        <v>261</v>
      </c>
      <c r="EC9" s="218" t="s">
        <v>255</v>
      </c>
      <c r="ED9" s="187" t="s">
        <v>256</v>
      </c>
      <c r="EE9" s="187" t="s">
        <v>256</v>
      </c>
      <c r="EF9" s="187" t="s">
        <v>256</v>
      </c>
      <c r="EG9" s="187" t="s">
        <v>256</v>
      </c>
      <c r="EH9" s="249"/>
      <c r="EI9" s="187" t="s">
        <v>262</v>
      </c>
      <c r="EJ9" s="187"/>
      <c r="EK9" s="187" t="s">
        <v>262</v>
      </c>
    </row>
    <row r="10" spans="2:141" ht="15" customHeight="1">
      <c r="B10" s="144"/>
      <c r="C10" s="122"/>
      <c r="D10" s="145" t="s">
        <v>263</v>
      </c>
      <c r="E10" s="149">
        <v>1</v>
      </c>
      <c r="F10" s="150">
        <v>2</v>
      </c>
      <c r="G10" s="151">
        <v>3</v>
      </c>
      <c r="H10" s="150">
        <v>4</v>
      </c>
      <c r="I10" s="151">
        <v>5</v>
      </c>
      <c r="J10" s="150">
        <v>6</v>
      </c>
      <c r="K10" s="151">
        <v>7</v>
      </c>
      <c r="L10" s="150">
        <v>8</v>
      </c>
      <c r="M10" s="151">
        <v>9</v>
      </c>
      <c r="N10" s="150">
        <v>10</v>
      </c>
      <c r="O10" s="150">
        <v>11</v>
      </c>
      <c r="P10" s="150">
        <v>12</v>
      </c>
      <c r="Q10" s="150">
        <v>13</v>
      </c>
      <c r="R10" s="150">
        <v>14</v>
      </c>
      <c r="S10" s="150">
        <v>15</v>
      </c>
      <c r="T10" s="150">
        <v>16</v>
      </c>
      <c r="U10" s="150">
        <v>17</v>
      </c>
      <c r="V10" s="150">
        <v>18</v>
      </c>
      <c r="W10" s="150">
        <v>19</v>
      </c>
      <c r="X10" s="150">
        <v>20</v>
      </c>
      <c r="Y10" s="150">
        <v>21</v>
      </c>
      <c r="Z10" s="150">
        <v>22</v>
      </c>
      <c r="AA10" s="150">
        <v>23</v>
      </c>
      <c r="AB10" s="150">
        <v>24</v>
      </c>
      <c r="AC10" s="150">
        <v>25</v>
      </c>
      <c r="AD10" s="150">
        <v>26</v>
      </c>
      <c r="AE10" s="150">
        <v>27</v>
      </c>
      <c r="AF10" s="150">
        <v>28</v>
      </c>
      <c r="AG10" s="150">
        <v>29</v>
      </c>
      <c r="AH10" s="150">
        <v>30</v>
      </c>
      <c r="AI10" s="150">
        <v>31</v>
      </c>
      <c r="AJ10" s="150">
        <v>32</v>
      </c>
      <c r="AK10" s="150">
        <v>33</v>
      </c>
      <c r="AL10" s="150">
        <v>34</v>
      </c>
      <c r="AM10" s="150">
        <v>35</v>
      </c>
      <c r="AN10" s="150">
        <v>36</v>
      </c>
      <c r="AO10" s="150">
        <v>37</v>
      </c>
      <c r="AP10" s="150">
        <v>38</v>
      </c>
      <c r="AQ10" s="150">
        <v>39</v>
      </c>
      <c r="AR10" s="150">
        <v>40</v>
      </c>
      <c r="AS10" s="150">
        <v>41</v>
      </c>
      <c r="AT10" s="151">
        <v>42</v>
      </c>
      <c r="AU10" s="151">
        <v>43</v>
      </c>
      <c r="AV10" s="151">
        <v>44</v>
      </c>
      <c r="AW10" s="151">
        <v>45</v>
      </c>
      <c r="AX10" s="151">
        <v>46</v>
      </c>
      <c r="AY10" s="178">
        <v>47</v>
      </c>
      <c r="AZ10" s="150">
        <v>48</v>
      </c>
      <c r="BA10" s="150">
        <v>49</v>
      </c>
      <c r="BB10" s="150">
        <v>50</v>
      </c>
      <c r="BC10" s="151">
        <v>51</v>
      </c>
      <c r="BD10" s="151">
        <v>52</v>
      </c>
      <c r="BE10" s="151">
        <v>53</v>
      </c>
      <c r="BF10" s="151">
        <v>54</v>
      </c>
      <c r="BG10" s="151">
        <v>55</v>
      </c>
      <c r="BH10" s="150">
        <v>56</v>
      </c>
      <c r="BI10" s="150">
        <v>57</v>
      </c>
      <c r="BJ10" s="150">
        <v>58</v>
      </c>
      <c r="BK10" s="150">
        <v>59</v>
      </c>
      <c r="BL10" s="150">
        <v>60</v>
      </c>
      <c r="BM10" s="150">
        <v>61</v>
      </c>
      <c r="BN10" s="150">
        <v>62</v>
      </c>
      <c r="BO10" s="150">
        <v>63</v>
      </c>
      <c r="BP10" s="150">
        <v>64</v>
      </c>
      <c r="BQ10" s="150">
        <v>65</v>
      </c>
      <c r="BR10" s="150">
        <v>66</v>
      </c>
      <c r="BS10" s="150">
        <v>67</v>
      </c>
      <c r="BT10" s="150">
        <v>68</v>
      </c>
      <c r="BU10" s="150">
        <v>69</v>
      </c>
      <c r="BV10" s="150">
        <v>70</v>
      </c>
      <c r="BW10" s="186"/>
      <c r="BX10" s="186"/>
      <c r="BY10" s="187"/>
      <c r="BZ10" s="139" t="s">
        <v>264</v>
      </c>
      <c r="CA10" s="187" t="s">
        <v>265</v>
      </c>
      <c r="CB10" s="188" t="s">
        <v>508</v>
      </c>
      <c r="CC10" s="140"/>
      <c r="CD10" s="207"/>
      <c r="CE10" s="140"/>
      <c r="CF10" s="207"/>
      <c r="CG10" s="140"/>
      <c r="CH10" s="207"/>
      <c r="CI10" s="140"/>
      <c r="CJ10" s="207"/>
      <c r="CK10" s="215"/>
      <c r="CL10" s="215"/>
      <c r="CM10" s="215"/>
      <c r="CN10" s="215"/>
      <c r="CO10" s="215"/>
      <c r="CP10" s="215"/>
      <c r="CQ10" s="215"/>
      <c r="CR10" s="215"/>
      <c r="CS10" s="215"/>
      <c r="CT10" s="215"/>
      <c r="CU10" s="215"/>
      <c r="CV10" s="215"/>
      <c r="CW10" s="215"/>
      <c r="CX10" s="215"/>
      <c r="CY10" s="215"/>
      <c r="CZ10" s="215"/>
      <c r="DA10" s="215"/>
      <c r="DB10" s="215"/>
      <c r="DC10" s="215"/>
      <c r="DD10" s="215"/>
      <c r="DE10" s="215"/>
      <c r="DF10" s="215"/>
      <c r="DG10" s="215"/>
      <c r="DH10" s="215"/>
      <c r="DI10" s="215"/>
      <c r="DJ10" s="215"/>
      <c r="DK10" s="215"/>
      <c r="DL10" s="215"/>
      <c r="DM10" s="217" t="s">
        <v>266</v>
      </c>
      <c r="DN10" s="218"/>
      <c r="DO10" s="187" t="s">
        <v>254</v>
      </c>
      <c r="DP10" s="187" t="s">
        <v>254</v>
      </c>
      <c r="DQ10" s="187"/>
      <c r="DR10" s="187" t="s">
        <v>267</v>
      </c>
      <c r="DS10" s="187" t="s">
        <v>268</v>
      </c>
      <c r="DT10" s="187" t="s">
        <v>269</v>
      </c>
      <c r="DU10" s="139" t="s">
        <v>265</v>
      </c>
      <c r="DV10" s="217" t="s">
        <v>270</v>
      </c>
      <c r="DW10" s="217" t="s">
        <v>271</v>
      </c>
      <c r="DX10" s="218"/>
      <c r="DY10" s="187" t="s">
        <v>254</v>
      </c>
      <c r="DZ10" s="187" t="s">
        <v>254</v>
      </c>
      <c r="EA10" s="187" t="s">
        <v>254</v>
      </c>
      <c r="EB10" s="218" t="s">
        <v>254</v>
      </c>
      <c r="EC10" s="218"/>
      <c r="ED10" s="187" t="s">
        <v>254</v>
      </c>
      <c r="EE10" s="187" t="s">
        <v>254</v>
      </c>
      <c r="EF10" s="187" t="s">
        <v>254</v>
      </c>
      <c r="EG10" s="187" t="s">
        <v>254</v>
      </c>
      <c r="EH10" s="249"/>
      <c r="EI10" s="249"/>
      <c r="EJ10" s="249"/>
      <c r="EK10" s="249"/>
    </row>
    <row r="11" spans="2:141" ht="15" customHeight="1">
      <c r="B11" s="144"/>
      <c r="D11" s="152"/>
      <c r="E11" s="352" t="s">
        <v>272</v>
      </c>
      <c r="F11" s="350" t="s">
        <v>273</v>
      </c>
      <c r="G11" s="350" t="s">
        <v>274</v>
      </c>
      <c r="H11" s="350" t="s">
        <v>275</v>
      </c>
      <c r="I11" s="350" t="s">
        <v>276</v>
      </c>
      <c r="J11" s="350" t="s">
        <v>277</v>
      </c>
      <c r="K11" s="350" t="s">
        <v>278</v>
      </c>
      <c r="L11" s="350" t="s">
        <v>70</v>
      </c>
      <c r="M11" s="350" t="s">
        <v>279</v>
      </c>
      <c r="N11" s="350" t="s">
        <v>280</v>
      </c>
      <c r="O11" s="350" t="s">
        <v>281</v>
      </c>
      <c r="P11" s="350" t="s">
        <v>282</v>
      </c>
      <c r="Q11" s="350" t="s">
        <v>80</v>
      </c>
      <c r="R11" s="350" t="s">
        <v>82</v>
      </c>
      <c r="S11" s="350" t="s">
        <v>283</v>
      </c>
      <c r="T11" s="350" t="s">
        <v>85</v>
      </c>
      <c r="U11" s="350" t="s">
        <v>284</v>
      </c>
      <c r="V11" s="350" t="s">
        <v>285</v>
      </c>
      <c r="W11" s="350" t="s">
        <v>90</v>
      </c>
      <c r="X11" s="350" t="s">
        <v>286</v>
      </c>
      <c r="Y11" s="350" t="s">
        <v>94</v>
      </c>
      <c r="Z11" s="350" t="s">
        <v>287</v>
      </c>
      <c r="AA11" s="350" t="s">
        <v>288</v>
      </c>
      <c r="AB11" s="350" t="s">
        <v>289</v>
      </c>
      <c r="AC11" s="350" t="s">
        <v>102</v>
      </c>
      <c r="AD11" s="350" t="s">
        <v>290</v>
      </c>
      <c r="AE11" s="350" t="s">
        <v>291</v>
      </c>
      <c r="AF11" s="350" t="s">
        <v>108</v>
      </c>
      <c r="AG11" s="350" t="s">
        <v>292</v>
      </c>
      <c r="AH11" s="350" t="s">
        <v>293</v>
      </c>
      <c r="AI11" s="350" t="s">
        <v>294</v>
      </c>
      <c r="AJ11" s="350" t="s">
        <v>295</v>
      </c>
      <c r="AK11" s="350" t="s">
        <v>296</v>
      </c>
      <c r="AL11" s="350" t="s">
        <v>297</v>
      </c>
      <c r="AM11" s="350" t="s">
        <v>298</v>
      </c>
      <c r="AN11" s="350" t="s">
        <v>299</v>
      </c>
      <c r="AO11" s="350" t="s">
        <v>300</v>
      </c>
      <c r="AP11" s="350" t="s">
        <v>301</v>
      </c>
      <c r="AQ11" s="350" t="s">
        <v>302</v>
      </c>
      <c r="AR11" s="350" t="s">
        <v>303</v>
      </c>
      <c r="AS11" s="350" t="s">
        <v>304</v>
      </c>
      <c r="AT11" s="350" t="s">
        <v>305</v>
      </c>
      <c r="AU11" s="350" t="s">
        <v>306</v>
      </c>
      <c r="AV11" s="350" t="s">
        <v>307</v>
      </c>
      <c r="AW11" s="350" t="s">
        <v>308</v>
      </c>
      <c r="AX11" s="350" t="s">
        <v>309</v>
      </c>
      <c r="AY11" s="350" t="s">
        <v>310</v>
      </c>
      <c r="AZ11" s="350" t="s">
        <v>306</v>
      </c>
      <c r="BA11" s="350" t="s">
        <v>311</v>
      </c>
      <c r="BB11" s="350" t="s">
        <v>312</v>
      </c>
      <c r="BC11" s="350" t="s">
        <v>313</v>
      </c>
      <c r="BD11" s="350" t="s">
        <v>314</v>
      </c>
      <c r="BE11" s="350" t="s">
        <v>315</v>
      </c>
      <c r="BF11" s="350" t="s">
        <v>522</v>
      </c>
      <c r="BG11" s="350" t="s">
        <v>316</v>
      </c>
      <c r="BH11" s="350" t="s">
        <v>317</v>
      </c>
      <c r="BI11" s="350" t="s">
        <v>318</v>
      </c>
      <c r="BJ11" s="350" t="s">
        <v>157</v>
      </c>
      <c r="BK11" s="350" t="s">
        <v>319</v>
      </c>
      <c r="BL11" s="350" t="s">
        <v>161</v>
      </c>
      <c r="BM11" s="350" t="s">
        <v>320</v>
      </c>
      <c r="BN11" s="350" t="s">
        <v>321</v>
      </c>
      <c r="BO11" s="350" t="s">
        <v>322</v>
      </c>
      <c r="BP11" s="350" t="s">
        <v>323</v>
      </c>
      <c r="BQ11" s="350" t="s">
        <v>324</v>
      </c>
      <c r="BR11" s="350" t="s">
        <v>325</v>
      </c>
      <c r="BS11" s="350" t="s">
        <v>326</v>
      </c>
      <c r="BT11" s="350" t="s">
        <v>327</v>
      </c>
      <c r="BU11" s="350" t="s">
        <v>328</v>
      </c>
      <c r="BV11" s="350" t="s">
        <v>329</v>
      </c>
      <c r="BW11" s="186" t="s">
        <v>330</v>
      </c>
      <c r="BX11" s="186" t="s">
        <v>331</v>
      </c>
      <c r="BY11" s="186" t="s">
        <v>332</v>
      </c>
      <c r="BZ11" s="191" t="s">
        <v>333</v>
      </c>
      <c r="CA11" s="187"/>
      <c r="CB11" s="188"/>
      <c r="CC11" s="208"/>
      <c r="CD11" s="208"/>
      <c r="CE11" s="208"/>
      <c r="CF11" s="208"/>
      <c r="CG11" s="140"/>
      <c r="CH11" s="140"/>
      <c r="CI11" s="140"/>
      <c r="CJ11" s="140"/>
      <c r="CK11" s="140"/>
      <c r="CL11" s="140"/>
      <c r="CM11" s="140"/>
      <c r="CN11" s="140"/>
      <c r="CO11" s="140"/>
      <c r="CP11" s="140"/>
      <c r="CQ11" s="140"/>
      <c r="CR11" s="140"/>
      <c r="CS11" s="140"/>
      <c r="CT11" s="140"/>
      <c r="CU11" s="215"/>
      <c r="CV11" s="215"/>
      <c r="CW11" s="215"/>
      <c r="CX11" s="140"/>
      <c r="CY11" s="140"/>
      <c r="CZ11" s="140"/>
      <c r="DA11" s="140"/>
      <c r="DB11" s="140"/>
      <c r="DC11" s="140"/>
      <c r="DD11" s="140"/>
      <c r="DE11" s="140"/>
      <c r="DF11" s="140"/>
      <c r="DG11" s="140"/>
      <c r="DH11" s="140"/>
      <c r="DI11" s="140"/>
      <c r="DJ11" s="140"/>
      <c r="DK11" s="140"/>
      <c r="DL11" s="140"/>
      <c r="DM11" s="217"/>
      <c r="DN11" s="218" t="s">
        <v>333</v>
      </c>
      <c r="DO11" s="187" t="s">
        <v>266</v>
      </c>
      <c r="DP11" s="187" t="s">
        <v>334</v>
      </c>
      <c r="DQ11" s="187"/>
      <c r="DR11" s="187"/>
      <c r="DS11" s="187"/>
      <c r="DT11" s="187"/>
      <c r="DU11" s="139"/>
      <c r="DV11" s="217"/>
      <c r="DW11" s="217"/>
      <c r="DX11" s="218"/>
      <c r="DY11" s="187" t="s">
        <v>263</v>
      </c>
      <c r="DZ11" s="187" t="s">
        <v>266</v>
      </c>
      <c r="EA11" s="187" t="s">
        <v>270</v>
      </c>
      <c r="EB11" s="218" t="s">
        <v>271</v>
      </c>
      <c r="EC11" s="218" t="s">
        <v>333</v>
      </c>
      <c r="ED11" s="187" t="s">
        <v>263</v>
      </c>
      <c r="EE11" s="187" t="s">
        <v>266</v>
      </c>
      <c r="EF11" s="187" t="s">
        <v>270</v>
      </c>
      <c r="EG11" s="218" t="s">
        <v>271</v>
      </c>
      <c r="EH11" s="249"/>
      <c r="EI11" s="249"/>
      <c r="EJ11" s="249"/>
      <c r="EK11" s="249"/>
    </row>
    <row r="12" spans="2:141" ht="15" customHeight="1">
      <c r="B12" s="144"/>
      <c r="D12" s="152"/>
      <c r="E12" s="352"/>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186" t="s">
        <v>335</v>
      </c>
      <c r="BX12" s="186" t="s">
        <v>335</v>
      </c>
      <c r="BY12" s="187" t="s">
        <v>335</v>
      </c>
      <c r="BZ12" s="191" t="s">
        <v>336</v>
      </c>
      <c r="CA12" s="187"/>
      <c r="CB12" s="192"/>
      <c r="CC12" s="209"/>
      <c r="CD12" s="209"/>
      <c r="CE12" s="209"/>
      <c r="CF12" s="209"/>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7"/>
      <c r="DN12" s="218" t="s">
        <v>336</v>
      </c>
      <c r="DO12" s="187"/>
      <c r="DP12" s="187" t="s">
        <v>337</v>
      </c>
      <c r="DQ12" s="187"/>
      <c r="DR12" s="187"/>
      <c r="DS12" s="187"/>
      <c r="DT12" s="187"/>
      <c r="DU12" s="139"/>
      <c r="DV12" s="217"/>
      <c r="DW12" s="217"/>
      <c r="DX12" s="218"/>
      <c r="DY12" s="187"/>
      <c r="DZ12" s="187"/>
      <c r="EA12" s="187"/>
      <c r="EB12" s="218"/>
      <c r="EC12" s="218" t="s">
        <v>336</v>
      </c>
      <c r="ED12" s="187"/>
      <c r="EE12" s="187"/>
      <c r="EF12" s="187"/>
      <c r="EG12" s="218"/>
      <c r="EH12" s="249"/>
      <c r="EI12" s="249"/>
      <c r="EJ12" s="249"/>
      <c r="EK12" s="249"/>
    </row>
    <row r="13" spans="2:141" ht="15" customHeight="1">
      <c r="B13" s="144"/>
      <c r="C13" s="78" t="s">
        <v>338</v>
      </c>
      <c r="D13" s="152"/>
      <c r="E13" s="353"/>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186" t="s">
        <v>339</v>
      </c>
      <c r="BX13" s="186" t="s">
        <v>339</v>
      </c>
      <c r="BY13" s="186" t="s">
        <v>339</v>
      </c>
      <c r="BZ13" s="191"/>
      <c r="CA13" s="187" t="s">
        <v>340</v>
      </c>
      <c r="CB13" s="193" t="s">
        <v>341</v>
      </c>
      <c r="CC13" s="211" t="s">
        <v>342</v>
      </c>
      <c r="CD13" s="212" t="s">
        <v>343</v>
      </c>
      <c r="CE13" s="211" t="s">
        <v>344</v>
      </c>
      <c r="CF13" s="212" t="s">
        <v>345</v>
      </c>
      <c r="CG13" s="193" t="s">
        <v>346</v>
      </c>
      <c r="CH13" s="213" t="s">
        <v>347</v>
      </c>
      <c r="CI13" s="193" t="s">
        <v>348</v>
      </c>
      <c r="CJ13" s="213" t="s">
        <v>349</v>
      </c>
      <c r="CK13" s="193" t="s">
        <v>350</v>
      </c>
      <c r="CL13" s="193" t="s">
        <v>351</v>
      </c>
      <c r="CM13" s="193" t="s">
        <v>352</v>
      </c>
      <c r="CN13" s="193" t="s">
        <v>353</v>
      </c>
      <c r="CO13" s="193" t="s">
        <v>354</v>
      </c>
      <c r="CP13" s="193" t="s">
        <v>355</v>
      </c>
      <c r="CQ13" s="193" t="s">
        <v>356</v>
      </c>
      <c r="CR13" s="193" t="s">
        <v>357</v>
      </c>
      <c r="CS13" s="193" t="s">
        <v>358</v>
      </c>
      <c r="CT13" s="193" t="s">
        <v>359</v>
      </c>
      <c r="CU13" s="193" t="s">
        <v>360</v>
      </c>
      <c r="CV13" s="193" t="s">
        <v>361</v>
      </c>
      <c r="CW13" s="193" t="s">
        <v>362</v>
      </c>
      <c r="CX13" s="193" t="s">
        <v>363</v>
      </c>
      <c r="CY13" s="193" t="s">
        <v>364</v>
      </c>
      <c r="CZ13" s="193" t="s">
        <v>365</v>
      </c>
      <c r="DA13" s="193" t="s">
        <v>366</v>
      </c>
      <c r="DB13" s="193" t="s">
        <v>367</v>
      </c>
      <c r="DC13" s="193" t="s">
        <v>368</v>
      </c>
      <c r="DD13" s="193" t="s">
        <v>369</v>
      </c>
      <c r="DE13" s="193" t="s">
        <v>370</v>
      </c>
      <c r="DF13" s="193" t="s">
        <v>371</v>
      </c>
      <c r="DG13" s="193" t="s">
        <v>372</v>
      </c>
      <c r="DH13" s="193" t="s">
        <v>373</v>
      </c>
      <c r="DI13" s="193" t="s">
        <v>374</v>
      </c>
      <c r="DJ13" s="193" t="s">
        <v>375</v>
      </c>
      <c r="DK13" s="193" t="s">
        <v>376</v>
      </c>
      <c r="DL13" s="219" t="s">
        <v>377</v>
      </c>
      <c r="DM13" s="220" t="s">
        <v>378</v>
      </c>
      <c r="DN13" s="218"/>
      <c r="DO13" s="187" t="s">
        <v>379</v>
      </c>
      <c r="DP13" s="187" t="s">
        <v>380</v>
      </c>
      <c r="DQ13" s="224" t="s">
        <v>381</v>
      </c>
      <c r="DR13" s="187" t="s">
        <v>382</v>
      </c>
      <c r="DS13" s="187"/>
      <c r="DT13" s="187" t="s">
        <v>383</v>
      </c>
      <c r="DU13" s="139" t="s">
        <v>384</v>
      </c>
      <c r="DV13" s="220" t="s">
        <v>385</v>
      </c>
      <c r="DW13" s="225" t="s">
        <v>386</v>
      </c>
      <c r="DX13" s="218"/>
      <c r="DY13" s="187" t="s">
        <v>387</v>
      </c>
      <c r="DZ13" s="187" t="s">
        <v>388</v>
      </c>
      <c r="EA13" s="187" t="s">
        <v>389</v>
      </c>
      <c r="EB13" s="243" t="s">
        <v>390</v>
      </c>
      <c r="EC13" s="218" t="s">
        <v>391</v>
      </c>
      <c r="ED13" s="187" t="s">
        <v>392</v>
      </c>
      <c r="EE13" s="187" t="s">
        <v>393</v>
      </c>
      <c r="EF13" s="187" t="s">
        <v>394</v>
      </c>
      <c r="EG13" s="243" t="s">
        <v>395</v>
      </c>
      <c r="EH13" s="250"/>
      <c r="EI13" s="250" t="s">
        <v>396</v>
      </c>
      <c r="EJ13" s="250"/>
      <c r="EK13" s="250" t="s">
        <v>397</v>
      </c>
    </row>
    <row r="14" spans="2:141" ht="15" customHeight="1">
      <c r="B14" s="138" t="s">
        <v>341</v>
      </c>
      <c r="C14" s="137" t="s">
        <v>398</v>
      </c>
      <c r="D14" s="153"/>
      <c r="E14" s="301">
        <v>9.9224908050683292E-4</v>
      </c>
      <c r="F14" s="302">
        <v>7.0660424665546287E-4</v>
      </c>
      <c r="G14" s="302">
        <v>6.1860256707671674E-4</v>
      </c>
      <c r="H14" s="302">
        <v>2.0399746093112422E-4</v>
      </c>
      <c r="I14" s="302">
        <v>2.0016862488698951E-4</v>
      </c>
      <c r="J14" s="302">
        <v>3.7819575412233371E-4</v>
      </c>
      <c r="K14" s="302">
        <v>1.2055616125353841E-3</v>
      </c>
      <c r="L14" s="302">
        <v>6.5460763619846639E-4</v>
      </c>
      <c r="M14" s="302">
        <v>1.37378989391707E-3</v>
      </c>
      <c r="N14" s="302">
        <v>1.3818027490380628E-3</v>
      </c>
      <c r="O14" s="302">
        <v>7.9614815938127911E-4</v>
      </c>
      <c r="P14" s="302">
        <v>9.9476458495174436E-4</v>
      </c>
      <c r="Q14" s="302">
        <v>1.2093672970776793E-3</v>
      </c>
      <c r="R14" s="302">
        <v>9.0620193162325102E-4</v>
      </c>
      <c r="S14" s="302">
        <v>0</v>
      </c>
      <c r="T14" s="302">
        <v>7.9861323847968174E-4</v>
      </c>
      <c r="U14" s="302">
        <v>4.9631525108849775E-4</v>
      </c>
      <c r="V14" s="302">
        <v>1.0993720535897292E-3</v>
      </c>
      <c r="W14" s="302">
        <v>4.2013889297520709E-4</v>
      </c>
      <c r="X14" s="302">
        <v>8.1914437556226136E-4</v>
      </c>
      <c r="Y14" s="302">
        <v>6.6069042149045757E-4</v>
      </c>
      <c r="Z14" s="302">
        <v>1.811922449719152E-4</v>
      </c>
      <c r="AA14" s="302">
        <v>5.3280181537775171E-4</v>
      </c>
      <c r="AB14" s="302">
        <v>1.4645301435484992E-3</v>
      </c>
      <c r="AC14" s="302">
        <v>8.2177405404561417E-4</v>
      </c>
      <c r="AD14" s="302">
        <v>7.6304024140088549E-4</v>
      </c>
      <c r="AE14" s="302">
        <v>8.7358673013345498E-4</v>
      </c>
      <c r="AF14" s="302">
        <v>1.2046832059631819E-3</v>
      </c>
      <c r="AG14" s="302">
        <v>1.8038969967154169E-3</v>
      </c>
      <c r="AH14" s="302">
        <v>1.8242719427383829E-3</v>
      </c>
      <c r="AI14" s="302">
        <v>2.5970109440269173E-3</v>
      </c>
      <c r="AJ14" s="302">
        <v>2.6186972024381141E-3</v>
      </c>
      <c r="AK14" s="302">
        <v>1.7855938695035926E-3</v>
      </c>
      <c r="AL14" s="302">
        <v>3.4738470857193565E-3</v>
      </c>
      <c r="AM14" s="302">
        <v>2.0485040230342898E-4</v>
      </c>
      <c r="AN14" s="302">
        <v>7.0875941586883985E-5</v>
      </c>
      <c r="AO14" s="302">
        <v>7.6255528394695259E-4</v>
      </c>
      <c r="AP14" s="302">
        <v>4.0750626540883068E-4</v>
      </c>
      <c r="AQ14" s="302">
        <v>3.3127208480565373E-4</v>
      </c>
      <c r="AR14" s="302">
        <v>7.2849129452903034E-5</v>
      </c>
      <c r="AS14" s="302">
        <v>6.1218264939841699E-3</v>
      </c>
      <c r="AT14" s="302">
        <v>6.5351362110793818E-3</v>
      </c>
      <c r="AU14" s="302">
        <v>7.3743014273523391E-3</v>
      </c>
      <c r="AV14" s="302">
        <v>3.8438869384721833E-5</v>
      </c>
      <c r="AW14" s="302">
        <v>4.5892611289582376E-5</v>
      </c>
      <c r="AX14" s="302">
        <v>0</v>
      </c>
      <c r="AY14" s="302">
        <v>2.0553589606864121E-3</v>
      </c>
      <c r="AZ14" s="302">
        <v>2.0946001917091701E-3</v>
      </c>
      <c r="BA14" s="302">
        <v>1.877480956978865E-3</v>
      </c>
      <c r="BB14" s="302">
        <v>1.2923503199859393E-3</v>
      </c>
      <c r="BC14" s="302">
        <v>1.1434619615871633E-3</v>
      </c>
      <c r="BD14" s="302">
        <v>2.0027157267844308E-3</v>
      </c>
      <c r="BE14" s="302">
        <v>1.5801352867656703E-3</v>
      </c>
      <c r="BF14" s="302">
        <v>4.3038104052281643E-3</v>
      </c>
      <c r="BG14" s="302">
        <v>5.6874409927996995E-6</v>
      </c>
      <c r="BH14" s="302">
        <v>3.3043637781191956E-3</v>
      </c>
      <c r="BI14" s="302">
        <v>2.5794225704633762E-5</v>
      </c>
      <c r="BJ14" s="302">
        <v>2.3466062207532355E-4</v>
      </c>
      <c r="BK14" s="302">
        <v>2.0093501761530322E-4</v>
      </c>
      <c r="BL14" s="302">
        <v>1.3255042851377337E-4</v>
      </c>
      <c r="BM14" s="302">
        <v>4.9800391662356835E-3</v>
      </c>
      <c r="BN14" s="302">
        <v>1.2184010238793159E-3</v>
      </c>
      <c r="BO14" s="302">
        <v>1.4733382913913646E-3</v>
      </c>
      <c r="BP14" s="302">
        <v>1.7751536139305097E-3</v>
      </c>
      <c r="BQ14" s="302">
        <v>2.3594713219948353E-4</v>
      </c>
      <c r="BR14" s="302">
        <v>5.7945958860443152E-4</v>
      </c>
      <c r="BS14" s="302">
        <v>1.1220325696851393E-4</v>
      </c>
      <c r="BT14" s="302">
        <v>1.0243093329415056E-4</v>
      </c>
      <c r="BU14" s="302">
        <v>1.0328184689128261E-3</v>
      </c>
      <c r="BV14" s="302">
        <v>5.0970762664752055E-3</v>
      </c>
      <c r="BW14" s="194"/>
      <c r="BX14" s="194"/>
      <c r="BY14" s="195">
        <f t="array" ref="BY14:BY50">MMULT(E14:BV50,入力①!K12:K81)</f>
        <v>0</v>
      </c>
      <c r="BZ14" s="303">
        <v>0.62780468282438129</v>
      </c>
      <c r="CA14" s="195">
        <f>BY14*BZ14</f>
        <v>0</v>
      </c>
      <c r="CB14" s="306">
        <v>1.079138907288312</v>
      </c>
      <c r="CC14" s="307">
        <v>1.9808497682594596E-4</v>
      </c>
      <c r="CD14" s="307">
        <v>0.13360213149518579</v>
      </c>
      <c r="CE14" s="307">
        <v>1.2557043017475738E-3</v>
      </c>
      <c r="CF14" s="307">
        <v>1.0304505555161861E-2</v>
      </c>
      <c r="CG14" s="307">
        <v>6.210348298623413E-4</v>
      </c>
      <c r="CH14" s="307">
        <v>3.174014710326735E-5</v>
      </c>
      <c r="CI14" s="307">
        <v>1.1689454495913991E-3</v>
      </c>
      <c r="CJ14" s="307">
        <v>1.0702750865705386E-4</v>
      </c>
      <c r="CK14" s="307">
        <v>3.513416178602279E-5</v>
      </c>
      <c r="CL14" s="307">
        <v>6.6648440777488405E-5</v>
      </c>
      <c r="CM14" s="307">
        <v>3.7650203071778008E-5</v>
      </c>
      <c r="CN14" s="307">
        <v>2.7187411239339879E-5</v>
      </c>
      <c r="CO14" s="307">
        <v>2.7724028879583689E-5</v>
      </c>
      <c r="CP14" s="307">
        <v>3.1122808897122195E-5</v>
      </c>
      <c r="CQ14" s="307">
        <v>4.0468186357567784E-5</v>
      </c>
      <c r="CR14" s="307">
        <v>8.1310737670640073E-5</v>
      </c>
      <c r="CS14" s="307">
        <v>4.3123331786494275E-5</v>
      </c>
      <c r="CT14" s="307">
        <v>3.8365205380641655E-5</v>
      </c>
      <c r="CU14" s="307">
        <v>3.6170536112616679E-3</v>
      </c>
      <c r="CV14" s="307">
        <v>8.3523226125641612E-4</v>
      </c>
      <c r="CW14" s="307">
        <v>7.1417617963737986E-5</v>
      </c>
      <c r="CX14" s="307">
        <v>1.053661180798265E-4</v>
      </c>
      <c r="CY14" s="307">
        <v>4.2153421973826501E-5</v>
      </c>
      <c r="CZ14" s="307">
        <v>1.6218746682892567E-4</v>
      </c>
      <c r="DA14" s="307">
        <v>6.7009918560812653E-5</v>
      </c>
      <c r="DB14" s="307">
        <v>3.5036802234877386E-5</v>
      </c>
      <c r="DC14" s="307">
        <v>6.0530668807509372E-5</v>
      </c>
      <c r="DD14" s="307">
        <v>1.8307161826866875E-4</v>
      </c>
      <c r="DE14" s="307">
        <v>7.1257267404706992E-5</v>
      </c>
      <c r="DF14" s="307">
        <v>1.7415407795530586E-3</v>
      </c>
      <c r="DG14" s="307">
        <v>2.1319818038653539E-3</v>
      </c>
      <c r="DH14" s="307">
        <v>1.6747129563698497E-3</v>
      </c>
      <c r="DI14" s="307">
        <v>8.5006535774634801E-5</v>
      </c>
      <c r="DJ14" s="307">
        <v>1.3138212818203808E-2</v>
      </c>
      <c r="DK14" s="307">
        <v>1.4098698118970852E-3</v>
      </c>
      <c r="DL14" s="308">
        <v>1.9829248128028226E-4</v>
      </c>
      <c r="DM14" s="221">
        <f t="array" ref="DM14:DM50">MMULT(CB14:DL50,CA14:CA50)</f>
        <v>0</v>
      </c>
      <c r="DN14" s="312">
        <v>0.12523953743699986</v>
      </c>
      <c r="DO14" s="195">
        <f>DM14*DN14</f>
        <v>0</v>
      </c>
      <c r="DP14" s="195">
        <f>BX14+DO14</f>
        <v>0</v>
      </c>
      <c r="DQ14" s="226" t="s">
        <v>399</v>
      </c>
      <c r="DR14" s="226" t="s">
        <v>399</v>
      </c>
      <c r="DS14" s="306">
        <v>1.2048630270026832E-2</v>
      </c>
      <c r="DT14" s="227">
        <f>$DR$51*DS14</f>
        <v>0</v>
      </c>
      <c r="DU14" s="228">
        <f t="shared" ref="DU14:DU50" si="0">BZ14*DT14</f>
        <v>0</v>
      </c>
      <c r="DV14" s="229">
        <f t="array" ref="DV14:DV50">MMULT(CB14:DL50,DU14:DU50)</f>
        <v>0</v>
      </c>
      <c r="DW14" s="221">
        <f t="shared" ref="DW14:DW50" si="1">D14+DM14+DV14</f>
        <v>0</v>
      </c>
      <c r="DX14" s="312">
        <v>0.51751036674802531</v>
      </c>
      <c r="DY14" s="195">
        <f>BW14</f>
        <v>0</v>
      </c>
      <c r="DZ14" s="195">
        <f t="shared" ref="DZ14" si="2">DM14*DX14</f>
        <v>0</v>
      </c>
      <c r="EA14" s="195">
        <f>DV14*DX14</f>
        <v>0</v>
      </c>
      <c r="EB14" s="244">
        <f>DY14+DZ14+EA14</f>
        <v>0</v>
      </c>
      <c r="EC14" s="312">
        <v>0.12523953743699986</v>
      </c>
      <c r="ED14" s="195">
        <f>BX14</f>
        <v>0</v>
      </c>
      <c r="EE14" s="195">
        <f>DO14</f>
        <v>0</v>
      </c>
      <c r="EF14" s="195">
        <f>DV14*EC14</f>
        <v>0</v>
      </c>
      <c r="EG14" s="244">
        <f>ED14+EE14+EF14</f>
        <v>0</v>
      </c>
      <c r="EH14" s="309">
        <v>0.1897338216775257</v>
      </c>
      <c r="EI14" s="251">
        <f>DW14*EH14</f>
        <v>0</v>
      </c>
      <c r="EJ14" s="306">
        <v>6.7041665826184427E-2</v>
      </c>
      <c r="EK14" s="227">
        <f>DW14*EJ14</f>
        <v>0</v>
      </c>
    </row>
    <row r="15" spans="2:141" ht="15" customHeight="1">
      <c r="B15" s="144" t="s">
        <v>342</v>
      </c>
      <c r="C15" s="78" t="s">
        <v>400</v>
      </c>
      <c r="D15" s="155"/>
      <c r="E15" s="301">
        <v>2.0066946137467997E-3</v>
      </c>
      <c r="F15" s="302">
        <v>1.0636260236194432E-3</v>
      </c>
      <c r="G15" s="302">
        <v>1.2525859849941369E-3</v>
      </c>
      <c r="H15" s="302">
        <v>1.2304918616292055E-3</v>
      </c>
      <c r="I15" s="302">
        <v>1.2443483674453109E-3</v>
      </c>
      <c r="J15" s="302">
        <v>6.0007059654076955E-4</v>
      </c>
      <c r="K15" s="302">
        <v>1.283864773818248E-3</v>
      </c>
      <c r="L15" s="302">
        <v>8.6835706842653695E-4</v>
      </c>
      <c r="M15" s="302">
        <v>1.3877949258731814E-3</v>
      </c>
      <c r="N15" s="302">
        <v>1.3815397989430983E-3</v>
      </c>
      <c r="O15" s="302">
        <v>1.8387231299996209E-3</v>
      </c>
      <c r="P15" s="302">
        <v>1.1555306092555977E-3</v>
      </c>
      <c r="Q15" s="302">
        <v>8.1530379578270522E-4</v>
      </c>
      <c r="R15" s="302">
        <v>1.2959360544438942E-3</v>
      </c>
      <c r="S15" s="302">
        <v>5.525123525975974E-4</v>
      </c>
      <c r="T15" s="302">
        <v>8.6606143593823365E-4</v>
      </c>
      <c r="U15" s="302">
        <v>1.8494273566876651E-3</v>
      </c>
      <c r="V15" s="302">
        <v>4.3788547897218033E-3</v>
      </c>
      <c r="W15" s="302">
        <v>1.5299175374447317E-3</v>
      </c>
      <c r="X15" s="302">
        <v>7.9927428761654255E-4</v>
      </c>
      <c r="Y15" s="302">
        <v>7.3576887847800955E-4</v>
      </c>
      <c r="Z15" s="302">
        <v>4.9525880292323489E-4</v>
      </c>
      <c r="AA15" s="302">
        <v>8.6660536236140336E-4</v>
      </c>
      <c r="AB15" s="302">
        <v>9.7362618481715876E-4</v>
      </c>
      <c r="AC15" s="302">
        <v>8.4971437188316511E-4</v>
      </c>
      <c r="AD15" s="302">
        <v>9.5633716924197908E-4</v>
      </c>
      <c r="AE15" s="302">
        <v>6.7531738973177673E-4</v>
      </c>
      <c r="AF15" s="302">
        <v>5.8728306290705117E-4</v>
      </c>
      <c r="AG15" s="302">
        <v>4.127526400099191E-3</v>
      </c>
      <c r="AH15" s="302">
        <v>4.05777163835254E-3</v>
      </c>
      <c r="AI15" s="302">
        <v>3.1874789012934679E-3</v>
      </c>
      <c r="AJ15" s="302">
        <v>3.1440520618588592E-3</v>
      </c>
      <c r="AK15" s="302">
        <v>3.428876290508507E-3</v>
      </c>
      <c r="AL15" s="302">
        <v>5.4008957809758241E-3</v>
      </c>
      <c r="AM15" s="302">
        <v>1.4111916603125106E-3</v>
      </c>
      <c r="AN15" s="302">
        <v>6.7757400157061084E-4</v>
      </c>
      <c r="AO15" s="302">
        <v>2.2981549203958365E-3</v>
      </c>
      <c r="AP15" s="302">
        <v>2.220909146478127E-3</v>
      </c>
      <c r="AQ15" s="302">
        <v>2.4293286219081271E-3</v>
      </c>
      <c r="AR15" s="302">
        <v>8.7418955343483641E-4</v>
      </c>
      <c r="AS15" s="302">
        <v>1.9463901886191631E-3</v>
      </c>
      <c r="AT15" s="302">
        <v>1.8328337383304659E-3</v>
      </c>
      <c r="AU15" s="302">
        <v>2.064982415384119E-3</v>
      </c>
      <c r="AV15" s="302">
        <v>2.5625912923147888E-5</v>
      </c>
      <c r="AW15" s="302">
        <v>0</v>
      </c>
      <c r="AX15" s="302">
        <v>1.2354067576749646E-4</v>
      </c>
      <c r="AY15" s="302">
        <v>3.0636482621552185E-3</v>
      </c>
      <c r="AZ15" s="302">
        <v>3.1123155390932866E-3</v>
      </c>
      <c r="BA15" s="302">
        <v>2.8430425919965668E-3</v>
      </c>
      <c r="BB15" s="302">
        <v>5.8000682360968949E-3</v>
      </c>
      <c r="BC15" s="302">
        <v>4.6317924447466241E-3</v>
      </c>
      <c r="BD15" s="302">
        <v>3.8589344578637461E-3</v>
      </c>
      <c r="BE15" s="302">
        <v>3.9194151392591917E-3</v>
      </c>
      <c r="BF15" s="302">
        <v>8.2328827012939816E-4</v>
      </c>
      <c r="BG15" s="302">
        <v>1.4485912208660835E-2</v>
      </c>
      <c r="BH15" s="302">
        <v>5.9620720493476118E-4</v>
      </c>
      <c r="BI15" s="302">
        <v>2.3111626231351848E-3</v>
      </c>
      <c r="BJ15" s="302">
        <v>1.1123912042208955E-2</v>
      </c>
      <c r="BK15" s="302">
        <v>7.7159046764276431E-3</v>
      </c>
      <c r="BL15" s="302">
        <v>4.8469932814738026E-3</v>
      </c>
      <c r="BM15" s="302">
        <v>2.8764520271723024E-3</v>
      </c>
      <c r="BN15" s="302">
        <v>3.6494423102957285E-3</v>
      </c>
      <c r="BO15" s="302">
        <v>5.4254295373270542E-3</v>
      </c>
      <c r="BP15" s="302">
        <v>4.2259309708742006E-3</v>
      </c>
      <c r="BQ15" s="302">
        <v>1.8751930920936854E-3</v>
      </c>
      <c r="BR15" s="302">
        <v>2.6633572071789943E-3</v>
      </c>
      <c r="BS15" s="302">
        <v>1.427901722243143E-3</v>
      </c>
      <c r="BT15" s="302">
        <v>3.4233124327134731E-3</v>
      </c>
      <c r="BU15" s="302">
        <v>1.1096177909601901E-2</v>
      </c>
      <c r="BV15" s="302">
        <v>6.4712666314459232E-3</v>
      </c>
      <c r="BW15" s="196"/>
      <c r="BX15" s="196"/>
      <c r="BY15" s="197">
        <v>0</v>
      </c>
      <c r="BZ15" s="304">
        <v>0.25723868557357565</v>
      </c>
      <c r="CA15" s="197">
        <f t="shared" ref="CA15:CA50" si="3">BY15*BZ15</f>
        <v>0</v>
      </c>
      <c r="CB15" s="309">
        <v>1.0649879561943757E-3</v>
      </c>
      <c r="CC15" s="302">
        <v>1.0037745659676962</v>
      </c>
      <c r="CD15" s="302">
        <v>1.0977311891276285E-3</v>
      </c>
      <c r="CE15" s="302">
        <v>1.3290807502210507E-3</v>
      </c>
      <c r="CF15" s="302">
        <v>6.096996091442086E-3</v>
      </c>
      <c r="CG15" s="302">
        <v>4.5319804525782532E-3</v>
      </c>
      <c r="CH15" s="302">
        <v>5.5104210490299697E-2</v>
      </c>
      <c r="CI15" s="302">
        <v>1.8780885415089629E-3</v>
      </c>
      <c r="CJ15" s="302">
        <v>2.8513941238354223E-2</v>
      </c>
      <c r="CK15" s="302">
        <v>4.8781094922754021E-3</v>
      </c>
      <c r="CL15" s="302">
        <v>1.4297415800504082E-2</v>
      </c>
      <c r="CM15" s="302">
        <v>1.5372810877730104E-3</v>
      </c>
      <c r="CN15" s="302">
        <v>1.0631264100820761E-3</v>
      </c>
      <c r="CO15" s="302">
        <v>8.8289605678524012E-4</v>
      </c>
      <c r="CP15" s="302">
        <v>7.591967389495056E-4</v>
      </c>
      <c r="CQ15" s="302">
        <v>1.9960557729715861E-3</v>
      </c>
      <c r="CR15" s="302">
        <v>9.8688789112593876E-4</v>
      </c>
      <c r="CS15" s="302">
        <v>5.3994314123357212E-4</v>
      </c>
      <c r="CT15" s="302">
        <v>1.1331734929059755E-3</v>
      </c>
      <c r="CU15" s="302">
        <v>1.7274351646729225E-3</v>
      </c>
      <c r="CV15" s="302">
        <v>1.7533570562050518E-3</v>
      </c>
      <c r="CW15" s="302">
        <v>6.0403587206350175E-2</v>
      </c>
      <c r="CX15" s="302">
        <v>3.0544419709977724E-3</v>
      </c>
      <c r="CY15" s="302">
        <v>3.0965437764452759E-3</v>
      </c>
      <c r="CZ15" s="302">
        <v>1.5557878473116526E-3</v>
      </c>
      <c r="DA15" s="302">
        <v>4.6888944890289354E-4</v>
      </c>
      <c r="DB15" s="302">
        <v>2.3949083324045813E-4</v>
      </c>
      <c r="DC15" s="302">
        <v>1.0843850167711977E-3</v>
      </c>
      <c r="DD15" s="302">
        <v>6.0350093923389116E-4</v>
      </c>
      <c r="DE15" s="302">
        <v>8.8041506941938794E-4</v>
      </c>
      <c r="DF15" s="302">
        <v>9.81088536932807E-4</v>
      </c>
      <c r="DG15" s="302">
        <v>1.0046117329200856E-3</v>
      </c>
      <c r="DH15" s="302">
        <v>4.7407116375845483E-4</v>
      </c>
      <c r="DI15" s="302">
        <v>4.7681404990500525E-4</v>
      </c>
      <c r="DJ15" s="302">
        <v>2.0204440116956069E-3</v>
      </c>
      <c r="DK15" s="302">
        <v>1.1675067047757996E-3</v>
      </c>
      <c r="DL15" s="310">
        <v>7.5417790301328402E-4</v>
      </c>
      <c r="DM15" s="221">
        <v>0</v>
      </c>
      <c r="DN15" s="301">
        <v>9.9477600431798902E-2</v>
      </c>
      <c r="DO15" s="197">
        <f t="shared" ref="DO15:DO50" si="4">DM15*DN15</f>
        <v>0</v>
      </c>
      <c r="DP15" s="197">
        <f t="shared" ref="DP15:DP50" si="5">BX15+DO15</f>
        <v>0</v>
      </c>
      <c r="DQ15" s="230" t="s">
        <v>399</v>
      </c>
      <c r="DR15" s="231" t="s">
        <v>399</v>
      </c>
      <c r="DS15" s="309">
        <v>-1.6544708529506306E-5</v>
      </c>
      <c r="DT15" s="232">
        <f t="shared" ref="DT15:DT50" si="6">$DR$51*DS15</f>
        <v>0</v>
      </c>
      <c r="DU15" s="233">
        <f t="shared" si="0"/>
        <v>0</v>
      </c>
      <c r="DV15" s="229">
        <v>0</v>
      </c>
      <c r="DW15" s="221">
        <f t="shared" si="1"/>
        <v>0</v>
      </c>
      <c r="DX15" s="301">
        <v>0.57347328244274809</v>
      </c>
      <c r="DY15" s="197">
        <f t="shared" ref="DY15:DY50" si="7">BW15</f>
        <v>0</v>
      </c>
      <c r="DZ15" s="197">
        <f t="shared" ref="DZ15:DZ50" si="8">DM15*DX15</f>
        <v>0</v>
      </c>
      <c r="EA15" s="197">
        <f t="shared" ref="EA15:EA50" si="9">DV15*DX15</f>
        <v>0</v>
      </c>
      <c r="EB15" s="245">
        <f t="shared" ref="EB15:EB50" si="10">DY15+DZ15+EA15</f>
        <v>0</v>
      </c>
      <c r="EC15" s="301">
        <v>9.9477600431798902E-2</v>
      </c>
      <c r="ED15" s="197">
        <f t="shared" ref="ED15:ED50" si="11">BX15</f>
        <v>0</v>
      </c>
      <c r="EE15" s="197">
        <f t="shared" ref="EE15:EE50" si="12">DO15</f>
        <v>0</v>
      </c>
      <c r="EF15" s="197">
        <f t="shared" ref="EF15:EF50" si="13">DV15*EC15</f>
        <v>0</v>
      </c>
      <c r="EG15" s="245">
        <f t="shared" ref="EG15:EG50" si="14">ED15+EE15+EF15</f>
        <v>0</v>
      </c>
      <c r="EH15" s="309">
        <v>1.6510525098311357E-2</v>
      </c>
      <c r="EI15" s="251">
        <f t="shared" ref="EI15:EI50" si="15">DW15*EH15</f>
        <v>0</v>
      </c>
      <c r="EJ15" s="309">
        <v>1.6163543835299561E-2</v>
      </c>
      <c r="EK15" s="232">
        <f t="shared" ref="EK15:EK50" si="16">DW15*EJ15</f>
        <v>0</v>
      </c>
    </row>
    <row r="16" spans="2:141" ht="15" customHeight="1">
      <c r="B16" s="144" t="s">
        <v>343</v>
      </c>
      <c r="C16" s="78" t="s">
        <v>401</v>
      </c>
      <c r="D16" s="155"/>
      <c r="E16" s="301">
        <v>2.9354061516674334E-5</v>
      </c>
      <c r="F16" s="302">
        <v>0</v>
      </c>
      <c r="G16" s="302">
        <v>0</v>
      </c>
      <c r="H16" s="302">
        <v>0</v>
      </c>
      <c r="I16" s="302">
        <v>0</v>
      </c>
      <c r="J16" s="302">
        <v>0</v>
      </c>
      <c r="K16" s="302">
        <v>0</v>
      </c>
      <c r="L16" s="302">
        <v>0</v>
      </c>
      <c r="M16" s="302">
        <v>0</v>
      </c>
      <c r="N16" s="302">
        <v>0</v>
      </c>
      <c r="O16" s="302">
        <v>0</v>
      </c>
      <c r="P16" s="302">
        <v>0</v>
      </c>
      <c r="Q16" s="302">
        <v>0</v>
      </c>
      <c r="R16" s="302">
        <v>0</v>
      </c>
      <c r="S16" s="302">
        <v>0</v>
      </c>
      <c r="T16" s="302">
        <v>0</v>
      </c>
      <c r="U16" s="302">
        <v>0</v>
      </c>
      <c r="V16" s="302">
        <v>0</v>
      </c>
      <c r="W16" s="302">
        <v>0</v>
      </c>
      <c r="X16" s="302">
        <v>0</v>
      </c>
      <c r="Y16" s="302">
        <v>0</v>
      </c>
      <c r="Z16" s="302">
        <v>0</v>
      </c>
      <c r="AA16" s="302">
        <v>0</v>
      </c>
      <c r="AB16" s="302">
        <v>0</v>
      </c>
      <c r="AC16" s="302">
        <v>0</v>
      </c>
      <c r="AD16" s="302">
        <v>0</v>
      </c>
      <c r="AE16" s="302">
        <v>0</v>
      </c>
      <c r="AF16" s="302">
        <v>0</v>
      </c>
      <c r="AG16" s="302">
        <v>8.2629349138890146E-5</v>
      </c>
      <c r="AH16" s="302">
        <v>1.4120173573709235E-4</v>
      </c>
      <c r="AI16" s="302">
        <v>0</v>
      </c>
      <c r="AJ16" s="302">
        <v>0</v>
      </c>
      <c r="AK16" s="302">
        <v>0</v>
      </c>
      <c r="AL16" s="302">
        <v>0</v>
      </c>
      <c r="AM16" s="302">
        <v>0</v>
      </c>
      <c r="AN16" s="302">
        <v>0</v>
      </c>
      <c r="AO16" s="302">
        <v>0</v>
      </c>
      <c r="AP16" s="302">
        <v>0</v>
      </c>
      <c r="AQ16" s="302">
        <v>0</v>
      </c>
      <c r="AR16" s="302">
        <v>0</v>
      </c>
      <c r="AS16" s="302">
        <v>0</v>
      </c>
      <c r="AT16" s="302">
        <v>0</v>
      </c>
      <c r="AU16" s="302">
        <v>0</v>
      </c>
      <c r="AV16" s="302">
        <v>0</v>
      </c>
      <c r="AW16" s="302">
        <v>0</v>
      </c>
      <c r="AX16" s="302">
        <v>0</v>
      </c>
      <c r="AY16" s="302">
        <v>0</v>
      </c>
      <c r="AZ16" s="302">
        <v>0</v>
      </c>
      <c r="BA16" s="302">
        <v>0</v>
      </c>
      <c r="BB16" s="302">
        <v>0</v>
      </c>
      <c r="BC16" s="302">
        <v>0</v>
      </c>
      <c r="BD16" s="302">
        <v>0</v>
      </c>
      <c r="BE16" s="302">
        <v>0</v>
      </c>
      <c r="BF16" s="302">
        <v>0</v>
      </c>
      <c r="BG16" s="302">
        <v>0</v>
      </c>
      <c r="BH16" s="302">
        <v>0</v>
      </c>
      <c r="BI16" s="302">
        <v>0</v>
      </c>
      <c r="BJ16" s="302">
        <v>0</v>
      </c>
      <c r="BK16" s="302">
        <v>0</v>
      </c>
      <c r="BL16" s="302">
        <v>0</v>
      </c>
      <c r="BM16" s="302">
        <v>0</v>
      </c>
      <c r="BN16" s="302">
        <v>0</v>
      </c>
      <c r="BO16" s="302">
        <v>1.5453902483059509E-3</v>
      </c>
      <c r="BP16" s="302">
        <v>0</v>
      </c>
      <c r="BQ16" s="302">
        <v>0</v>
      </c>
      <c r="BR16" s="302">
        <v>0</v>
      </c>
      <c r="BS16" s="302">
        <v>0</v>
      </c>
      <c r="BT16" s="302">
        <v>0</v>
      </c>
      <c r="BU16" s="302">
        <v>0</v>
      </c>
      <c r="BV16" s="302">
        <v>0</v>
      </c>
      <c r="BW16" s="196"/>
      <c r="BX16" s="196"/>
      <c r="BY16" s="197">
        <v>0</v>
      </c>
      <c r="BZ16" s="304">
        <v>0.2122137444769252</v>
      </c>
      <c r="CA16" s="197">
        <f t="shared" si="3"/>
        <v>0</v>
      </c>
      <c r="CB16" s="309">
        <v>1.8788253446358684E-2</v>
      </c>
      <c r="CC16" s="302">
        <v>2.7340228258627273E-5</v>
      </c>
      <c r="CD16" s="302">
        <v>1.0520871325053067</v>
      </c>
      <c r="CE16" s="302">
        <v>4.4141196436735367E-4</v>
      </c>
      <c r="CF16" s="302">
        <v>7.7967509890208863E-4</v>
      </c>
      <c r="CG16" s="302">
        <v>1.3605103670509175E-3</v>
      </c>
      <c r="CH16" s="302">
        <v>1.9024441244514081E-5</v>
      </c>
      <c r="CI16" s="302">
        <v>5.1999321074023632E-5</v>
      </c>
      <c r="CJ16" s="302">
        <v>1.3651577297165807E-4</v>
      </c>
      <c r="CK16" s="302">
        <v>1.6020757132675886E-5</v>
      </c>
      <c r="CL16" s="302">
        <v>1.1484353841509196E-5</v>
      </c>
      <c r="CM16" s="302">
        <v>1.3929624594937279E-5</v>
      </c>
      <c r="CN16" s="302">
        <v>1.5439818452572282E-5</v>
      </c>
      <c r="CO16" s="302">
        <v>1.2820995101293056E-5</v>
      </c>
      <c r="CP16" s="302">
        <v>9.7599127753866034E-6</v>
      </c>
      <c r="CQ16" s="302">
        <v>1.6850557953061702E-5</v>
      </c>
      <c r="CR16" s="302">
        <v>2.1058536520578196E-5</v>
      </c>
      <c r="CS16" s="302">
        <v>1.5111972853393716E-5</v>
      </c>
      <c r="CT16" s="302">
        <v>1.6208250481039432E-5</v>
      </c>
      <c r="CU16" s="302">
        <v>2.2048843629239931E-4</v>
      </c>
      <c r="CV16" s="302">
        <v>6.2117124728688452E-5</v>
      </c>
      <c r="CW16" s="302">
        <v>1.7856887034165954E-5</v>
      </c>
      <c r="CX16" s="302">
        <v>3.2263284936351199E-5</v>
      </c>
      <c r="CY16" s="302">
        <v>1.5455180412873175E-5</v>
      </c>
      <c r="CZ16" s="302">
        <v>5.9462728260340949E-5</v>
      </c>
      <c r="DA16" s="302">
        <v>3.0449271019504672E-5</v>
      </c>
      <c r="DB16" s="302">
        <v>1.8189191855905425E-5</v>
      </c>
      <c r="DC16" s="302">
        <v>3.3309087310575933E-5</v>
      </c>
      <c r="DD16" s="302">
        <v>1.7546039054802261E-4</v>
      </c>
      <c r="DE16" s="302">
        <v>1.7153713228489138E-4</v>
      </c>
      <c r="DF16" s="302">
        <v>2.0105941759813576E-3</v>
      </c>
      <c r="DG16" s="302">
        <v>2.3104273160400009E-3</v>
      </c>
      <c r="DH16" s="302">
        <v>4.520074197560932E-4</v>
      </c>
      <c r="DI16" s="302">
        <v>7.1008825269364302E-5</v>
      </c>
      <c r="DJ16" s="302">
        <v>1.9742240288444939E-2</v>
      </c>
      <c r="DK16" s="302">
        <v>1.1444681002737796E-4</v>
      </c>
      <c r="DL16" s="310">
        <v>9.5697964120247604E-4</v>
      </c>
      <c r="DM16" s="221">
        <v>0</v>
      </c>
      <c r="DN16" s="301">
        <v>0.17137045640027623</v>
      </c>
      <c r="DO16" s="197">
        <f t="shared" si="4"/>
        <v>0</v>
      </c>
      <c r="DP16" s="197">
        <f t="shared" si="5"/>
        <v>0</v>
      </c>
      <c r="DQ16" s="230" t="s">
        <v>399</v>
      </c>
      <c r="DR16" s="231" t="s">
        <v>399</v>
      </c>
      <c r="DS16" s="309">
        <v>0.10080153741166845</v>
      </c>
      <c r="DT16" s="232">
        <f t="shared" si="6"/>
        <v>0</v>
      </c>
      <c r="DU16" s="233">
        <f t="shared" si="0"/>
        <v>0</v>
      </c>
      <c r="DV16" s="229">
        <v>0</v>
      </c>
      <c r="DW16" s="221">
        <f t="shared" si="1"/>
        <v>0</v>
      </c>
      <c r="DX16" s="301">
        <v>0.34548935903069872</v>
      </c>
      <c r="DY16" s="197">
        <f t="shared" si="7"/>
        <v>0</v>
      </c>
      <c r="DZ16" s="197">
        <f t="shared" si="8"/>
        <v>0</v>
      </c>
      <c r="EA16" s="197">
        <f t="shared" si="9"/>
        <v>0</v>
      </c>
      <c r="EB16" s="245">
        <f t="shared" si="10"/>
        <v>0</v>
      </c>
      <c r="EC16" s="301">
        <v>0.17137045640027623</v>
      </c>
      <c r="ED16" s="197">
        <f t="shared" si="11"/>
        <v>0</v>
      </c>
      <c r="EE16" s="197">
        <f t="shared" si="12"/>
        <v>0</v>
      </c>
      <c r="EF16" s="197">
        <f t="shared" si="13"/>
        <v>0</v>
      </c>
      <c r="EG16" s="245">
        <f t="shared" si="14"/>
        <v>0</v>
      </c>
      <c r="EH16" s="309">
        <v>4.9081549375353133E-2</v>
      </c>
      <c r="EI16" s="251">
        <f t="shared" si="15"/>
        <v>0</v>
      </c>
      <c r="EJ16" s="309">
        <v>4.7690376043693888E-2</v>
      </c>
      <c r="EK16" s="232">
        <f t="shared" si="16"/>
        <v>0</v>
      </c>
    </row>
    <row r="17" spans="2:141" ht="15" customHeight="1">
      <c r="B17" s="144" t="s">
        <v>344</v>
      </c>
      <c r="C17" s="78" t="s">
        <v>402</v>
      </c>
      <c r="D17" s="155"/>
      <c r="E17" s="301">
        <v>3.6565313038570734E-3</v>
      </c>
      <c r="F17" s="302">
        <v>4.5225140726354472E-3</v>
      </c>
      <c r="G17" s="302">
        <v>3.5629550300784615E-3</v>
      </c>
      <c r="H17" s="302">
        <v>3.2520296988201441E-3</v>
      </c>
      <c r="I17" s="302">
        <v>3.2504680299339653E-3</v>
      </c>
      <c r="J17" s="302">
        <v>3.3230800262215722E-3</v>
      </c>
      <c r="K17" s="302">
        <v>4.0031339688786386E-3</v>
      </c>
      <c r="L17" s="302">
        <v>4.0478798728190877E-3</v>
      </c>
      <c r="M17" s="302">
        <v>4.187763907320923E-3</v>
      </c>
      <c r="N17" s="302">
        <v>4.2156159224696907E-3</v>
      </c>
      <c r="O17" s="302">
        <v>2.1799294840201692E-3</v>
      </c>
      <c r="P17" s="302">
        <v>3.6833282457171732E-3</v>
      </c>
      <c r="Q17" s="302">
        <v>3.8020333676666821E-3</v>
      </c>
      <c r="R17" s="302">
        <v>3.6343407913677537E-3</v>
      </c>
      <c r="S17" s="302">
        <v>5.4304071226735284E-3</v>
      </c>
      <c r="T17" s="302">
        <v>5.5257683346461922E-3</v>
      </c>
      <c r="U17" s="302">
        <v>4.0279900904129657E-3</v>
      </c>
      <c r="V17" s="302">
        <v>2.2639610934093576E-3</v>
      </c>
      <c r="W17" s="302">
        <v>4.2508170348079773E-3</v>
      </c>
      <c r="X17" s="302">
        <v>5.6274927646268154E-3</v>
      </c>
      <c r="Y17" s="302">
        <v>3.1833265762722046E-3</v>
      </c>
      <c r="Z17" s="302">
        <v>6.0228302228664612E-3</v>
      </c>
      <c r="AA17" s="302">
        <v>3.0010222733626375E-3</v>
      </c>
      <c r="AB17" s="302">
        <v>5.4428976424337385E-3</v>
      </c>
      <c r="AC17" s="302">
        <v>8.9047436496382752E-3</v>
      </c>
      <c r="AD17" s="302">
        <v>2.6395796868441271E-3</v>
      </c>
      <c r="AE17" s="302">
        <v>6.7133483674708507E-3</v>
      </c>
      <c r="AF17" s="302">
        <v>3.0644129051688438E-3</v>
      </c>
      <c r="AG17" s="302">
        <v>2.1863123553239141E-3</v>
      </c>
      <c r="AH17" s="302">
        <v>2.2672488778964421E-3</v>
      </c>
      <c r="AI17" s="302">
        <v>2.4795259081551013E-3</v>
      </c>
      <c r="AJ17" s="302">
        <v>2.5009778440137731E-3</v>
      </c>
      <c r="AK17" s="302">
        <v>2.6903032722911525E-3</v>
      </c>
      <c r="AL17" s="302">
        <v>1.7124162301355333E-3</v>
      </c>
      <c r="AM17" s="302">
        <v>1.7981313091078766E-3</v>
      </c>
      <c r="AN17" s="302">
        <v>1.5904561292096765E-3</v>
      </c>
      <c r="AO17" s="302">
        <v>3.9234360929897884E-3</v>
      </c>
      <c r="AP17" s="302">
        <v>2.6844475233806721E-3</v>
      </c>
      <c r="AQ17" s="302">
        <v>2.8710247349823322E-3</v>
      </c>
      <c r="AR17" s="302">
        <v>3.4967582137393457E-3</v>
      </c>
      <c r="AS17" s="302">
        <v>1.7048803766121898E-3</v>
      </c>
      <c r="AT17" s="302">
        <v>1.6613750982930997E-3</v>
      </c>
      <c r="AU17" s="302">
        <v>1.6633344348056347E-3</v>
      </c>
      <c r="AV17" s="302">
        <v>1.4991159060041513E-3</v>
      </c>
      <c r="AW17" s="302">
        <v>2.1110601193207895E-3</v>
      </c>
      <c r="AX17" s="302">
        <v>1.7295694607449503E-3</v>
      </c>
      <c r="AY17" s="302">
        <v>2.1329196761840129E-3</v>
      </c>
      <c r="AZ17" s="302">
        <v>2.1774374874264819E-3</v>
      </c>
      <c r="BA17" s="302">
        <v>1.9311232700354038E-3</v>
      </c>
      <c r="BB17" s="302">
        <v>1.188962294387064E-3</v>
      </c>
      <c r="BC17" s="302">
        <v>2.0096762554854494E-3</v>
      </c>
      <c r="BD17" s="302">
        <v>2.230649118893598E-3</v>
      </c>
      <c r="BE17" s="302">
        <v>2.5785089367694422E-3</v>
      </c>
      <c r="BF17" s="302">
        <v>1.1469257280423341E-3</v>
      </c>
      <c r="BG17" s="302">
        <v>1.9849169064870952E-3</v>
      </c>
      <c r="BH17" s="302">
        <v>1.593707720883304E-3</v>
      </c>
      <c r="BI17" s="302">
        <v>1.5579712325598791E-3</v>
      </c>
      <c r="BJ17" s="302">
        <v>1.8847741453922266E-3</v>
      </c>
      <c r="BK17" s="302">
        <v>2.3844288757015981E-3</v>
      </c>
      <c r="BL17" s="302">
        <v>1.2978071806721691E-3</v>
      </c>
      <c r="BM17" s="302">
        <v>4.8463858397206063E-3</v>
      </c>
      <c r="BN17" s="302">
        <v>1.9538582219026067E-3</v>
      </c>
      <c r="BO17" s="302">
        <v>2.5267875924873825E-3</v>
      </c>
      <c r="BP17" s="302">
        <v>2.0721334295510929E-3</v>
      </c>
      <c r="BQ17" s="302">
        <v>1.533656359296643E-3</v>
      </c>
      <c r="BR17" s="302">
        <v>2.1635370180105333E-3</v>
      </c>
      <c r="BS17" s="302">
        <v>2.8020073623780941E-3</v>
      </c>
      <c r="BT17" s="302">
        <v>2.1567009610140805E-3</v>
      </c>
      <c r="BU17" s="302">
        <v>1.9977754679131108E-3</v>
      </c>
      <c r="BV17" s="302">
        <v>2.0925336625770394E-3</v>
      </c>
      <c r="BW17" s="196"/>
      <c r="BX17" s="196"/>
      <c r="BY17" s="197">
        <v>0</v>
      </c>
      <c r="BZ17" s="304">
        <v>5.5627956146506286E-2</v>
      </c>
      <c r="CA17" s="197">
        <f t="shared" si="3"/>
        <v>0</v>
      </c>
      <c r="CB17" s="309">
        <v>2.7551438566309969E-4</v>
      </c>
      <c r="CC17" s="302">
        <v>2.2750800769413178E-4</v>
      </c>
      <c r="CD17" s="302">
        <v>1.0273905358678752E-4</v>
      </c>
      <c r="CE17" s="302">
        <v>1.0098530679604047</v>
      </c>
      <c r="CF17" s="302">
        <v>1.822411957712041E-4</v>
      </c>
      <c r="CG17" s="302">
        <v>7.5679298551300088E-5</v>
      </c>
      <c r="CH17" s="302">
        <v>4.7365745352429392E-5</v>
      </c>
      <c r="CI17" s="302">
        <v>1.3858070814925581E-4</v>
      </c>
      <c r="CJ17" s="302">
        <v>1.2515178007848265E-4</v>
      </c>
      <c r="CK17" s="302">
        <v>5.8728737875195133E-5</v>
      </c>
      <c r="CL17" s="302">
        <v>9.0873554440210766E-5</v>
      </c>
      <c r="CM17" s="302">
        <v>8.6410460774594553E-5</v>
      </c>
      <c r="CN17" s="302">
        <v>8.4096781522403381E-5</v>
      </c>
      <c r="CO17" s="302">
        <v>1.4982944205444633E-4</v>
      </c>
      <c r="CP17" s="302">
        <v>8.1396750319526133E-5</v>
      </c>
      <c r="CQ17" s="302">
        <v>2.0132769102817997E-4</v>
      </c>
      <c r="CR17" s="302">
        <v>2.2157418399859147E-4</v>
      </c>
      <c r="CS17" s="302">
        <v>7.6079621378284914E-5</v>
      </c>
      <c r="CT17" s="302">
        <v>1.024325643587927E-4</v>
      </c>
      <c r="CU17" s="302">
        <v>3.7788705756085857E-4</v>
      </c>
      <c r="CV17" s="302">
        <v>2.2604357241482367E-4</v>
      </c>
      <c r="CW17" s="302">
        <v>4.8846464842553954E-5</v>
      </c>
      <c r="CX17" s="302">
        <v>9.3449558288746063E-5</v>
      </c>
      <c r="CY17" s="302">
        <v>1.452222925568654E-4</v>
      </c>
      <c r="CZ17" s="302">
        <v>2.6087910105264232E-4</v>
      </c>
      <c r="DA17" s="302">
        <v>1.1190104478663401E-4</v>
      </c>
      <c r="DB17" s="302">
        <v>1.6030181429607368E-5</v>
      </c>
      <c r="DC17" s="302">
        <v>1.2068037132209304E-4</v>
      </c>
      <c r="DD17" s="302">
        <v>7.8246106562309022E-5</v>
      </c>
      <c r="DE17" s="302">
        <v>2.6977075473175942E-4</v>
      </c>
      <c r="DF17" s="302">
        <v>5.074066265168925E-5</v>
      </c>
      <c r="DG17" s="302">
        <v>2.1567765696079498E-4</v>
      </c>
      <c r="DH17" s="302">
        <v>1.271336714306185E-3</v>
      </c>
      <c r="DI17" s="302">
        <v>1.4002138617175372E-4</v>
      </c>
      <c r="DJ17" s="302">
        <v>2.5181925243239803E-4</v>
      </c>
      <c r="DK17" s="302">
        <v>1.2079124520887673E-3</v>
      </c>
      <c r="DL17" s="310">
        <v>8.1864765773131728E-5</v>
      </c>
      <c r="DM17" s="221">
        <v>0</v>
      </c>
      <c r="DN17" s="301">
        <v>0.34753151476163752</v>
      </c>
      <c r="DO17" s="197">
        <f t="shared" si="4"/>
        <v>0</v>
      </c>
      <c r="DP17" s="197">
        <f t="shared" si="5"/>
        <v>0</v>
      </c>
      <c r="DQ17" s="230" t="s">
        <v>399</v>
      </c>
      <c r="DR17" s="231" t="s">
        <v>399</v>
      </c>
      <c r="DS17" s="309">
        <v>1.2232985593641331E-2</v>
      </c>
      <c r="DT17" s="232">
        <f t="shared" si="6"/>
        <v>0</v>
      </c>
      <c r="DU17" s="233">
        <f t="shared" si="0"/>
        <v>0</v>
      </c>
      <c r="DV17" s="229">
        <v>0</v>
      </c>
      <c r="DW17" s="221">
        <f t="shared" si="1"/>
        <v>0</v>
      </c>
      <c r="DX17" s="301">
        <v>0.57490316311027767</v>
      </c>
      <c r="DY17" s="197">
        <f t="shared" si="7"/>
        <v>0</v>
      </c>
      <c r="DZ17" s="197">
        <f t="shared" si="8"/>
        <v>0</v>
      </c>
      <c r="EA17" s="197">
        <f t="shared" si="9"/>
        <v>0</v>
      </c>
      <c r="EB17" s="245">
        <f t="shared" si="10"/>
        <v>0</v>
      </c>
      <c r="EC17" s="301">
        <v>0.34753151476163752</v>
      </c>
      <c r="ED17" s="197">
        <f t="shared" si="11"/>
        <v>0</v>
      </c>
      <c r="EE17" s="197">
        <f t="shared" si="12"/>
        <v>0</v>
      </c>
      <c r="EF17" s="197">
        <f t="shared" si="13"/>
        <v>0</v>
      </c>
      <c r="EG17" s="245">
        <f t="shared" si="14"/>
        <v>0</v>
      </c>
      <c r="EH17" s="309">
        <v>0.16421894033752618</v>
      </c>
      <c r="EI17" s="251">
        <f t="shared" si="15"/>
        <v>0</v>
      </c>
      <c r="EJ17" s="309">
        <v>0.13900713102749757</v>
      </c>
      <c r="EK17" s="232">
        <f t="shared" si="16"/>
        <v>0</v>
      </c>
    </row>
    <row r="18" spans="2:141" ht="15" customHeight="1">
      <c r="B18" s="144" t="s">
        <v>345</v>
      </c>
      <c r="C18" s="78" t="s">
        <v>403</v>
      </c>
      <c r="D18" s="155"/>
      <c r="E18" s="301">
        <v>4.0972716831342008E-2</v>
      </c>
      <c r="F18" s="302">
        <v>6.9006656913052619E-2</v>
      </c>
      <c r="G18" s="302">
        <v>0.11438243023799007</v>
      </c>
      <c r="H18" s="302">
        <v>0.15206736406106997</v>
      </c>
      <c r="I18" s="302">
        <v>0.15085443518144245</v>
      </c>
      <c r="J18" s="302">
        <v>0.20725127325903889</v>
      </c>
      <c r="K18" s="302">
        <v>6.1031633402409004E-2</v>
      </c>
      <c r="L18" s="302">
        <v>2.8655783258075721E-2</v>
      </c>
      <c r="M18" s="302">
        <v>4.1786347013050874E-2</v>
      </c>
      <c r="N18" s="302">
        <v>4.1439883166013804E-2</v>
      </c>
      <c r="O18" s="302">
        <v>6.6762709936687259E-2</v>
      </c>
      <c r="P18" s="302">
        <v>9.1504051502289033E-2</v>
      </c>
      <c r="Q18" s="302">
        <v>3.5653234989577696E-2</v>
      </c>
      <c r="R18" s="302">
        <v>0.11455267214612282</v>
      </c>
      <c r="S18" s="302">
        <v>5.8866244652469729E-2</v>
      </c>
      <c r="T18" s="302">
        <v>2.1564617433159503E-2</v>
      </c>
      <c r="U18" s="302">
        <v>9.6163953302481675E-2</v>
      </c>
      <c r="V18" s="302">
        <v>6.5552387873367243E-2</v>
      </c>
      <c r="W18" s="302">
        <v>0.10003071603671332</v>
      </c>
      <c r="X18" s="302">
        <v>1.6498063056730593E-2</v>
      </c>
      <c r="Y18" s="302">
        <v>7.35018093908134E-3</v>
      </c>
      <c r="Z18" s="302">
        <v>1.6285558978075737E-2</v>
      </c>
      <c r="AA18" s="302">
        <v>9.097751480049621E-3</v>
      </c>
      <c r="AB18" s="302">
        <v>3.4486003100876669E-2</v>
      </c>
      <c r="AC18" s="302">
        <v>2.9647964321857668E-2</v>
      </c>
      <c r="AD18" s="302">
        <v>6.8141498301165027E-3</v>
      </c>
      <c r="AE18" s="302">
        <v>1.7440148837618095E-2</v>
      </c>
      <c r="AF18" s="302">
        <v>7.1528065354063922E-3</v>
      </c>
      <c r="AG18" s="302">
        <v>2.2280255637316493E-3</v>
      </c>
      <c r="AH18" s="302">
        <v>1.5313502283555939E-3</v>
      </c>
      <c r="AI18" s="302">
        <v>1.5939084938638157E-3</v>
      </c>
      <c r="AJ18" s="302">
        <v>1.5356791049341769E-3</v>
      </c>
      <c r="AK18" s="302">
        <v>1.4356651209530315E-3</v>
      </c>
      <c r="AL18" s="302">
        <v>1.4900446136280265E-3</v>
      </c>
      <c r="AM18" s="302">
        <v>3.7555907088961978E-4</v>
      </c>
      <c r="AN18" s="302">
        <v>1.057469048476309E-3</v>
      </c>
      <c r="AO18" s="302">
        <v>4.7463035211278687E-4</v>
      </c>
      <c r="AP18" s="302">
        <v>6.4309582509831089E-3</v>
      </c>
      <c r="AQ18" s="302">
        <v>9.9381625441696104E-4</v>
      </c>
      <c r="AR18" s="302">
        <v>1.1655860712464486E-3</v>
      </c>
      <c r="AS18" s="302">
        <v>1.9562294772564842E-3</v>
      </c>
      <c r="AT18" s="302">
        <v>2.0673576252781276E-3</v>
      </c>
      <c r="AU18" s="302">
        <v>2.304191046476568E-3</v>
      </c>
      <c r="AV18" s="302">
        <v>2.6907208569305283E-4</v>
      </c>
      <c r="AW18" s="302">
        <v>1.3767783386874714E-4</v>
      </c>
      <c r="AX18" s="302">
        <v>1.8531101365124467E-4</v>
      </c>
      <c r="AY18" s="302">
        <v>8.6286295991080519E-4</v>
      </c>
      <c r="AZ18" s="302">
        <v>8.7570855472586767E-4</v>
      </c>
      <c r="BA18" s="302">
        <v>8.0463469584808492E-4</v>
      </c>
      <c r="BB18" s="302">
        <v>5.097029662024544E-3</v>
      </c>
      <c r="BC18" s="302">
        <v>1.1296734452545015E-3</v>
      </c>
      <c r="BD18" s="302">
        <v>3.6690637292912553E-4</v>
      </c>
      <c r="BE18" s="302">
        <v>3.9486391467133527E-4</v>
      </c>
      <c r="BF18" s="302">
        <v>6.2456351527057801E-5</v>
      </c>
      <c r="BG18" s="302">
        <v>3.2418413658958289E-4</v>
      </c>
      <c r="BH18" s="302">
        <v>4.1275883418560389E-4</v>
      </c>
      <c r="BI18" s="302">
        <v>1.2200668758291769E-3</v>
      </c>
      <c r="BJ18" s="302">
        <v>3.190385904385782E-3</v>
      </c>
      <c r="BK18" s="302">
        <v>1.1386317664867182E-4</v>
      </c>
      <c r="BL18" s="302">
        <v>3.8578109791322101E-4</v>
      </c>
      <c r="BM18" s="302">
        <v>8.2225850877753696E-3</v>
      </c>
      <c r="BN18" s="302">
        <v>4.3301722755679389E-4</v>
      </c>
      <c r="BO18" s="302">
        <v>3.2514480786973005E-3</v>
      </c>
      <c r="BP18" s="302">
        <v>3.2108407240244072E-3</v>
      </c>
      <c r="BQ18" s="302">
        <v>3.7230111025509664E-3</v>
      </c>
      <c r="BR18" s="302">
        <v>1.8624005388932696E-3</v>
      </c>
      <c r="BS18" s="302">
        <v>2.0611584602024269E-3</v>
      </c>
      <c r="BT18" s="302">
        <v>1.3400791755793352E-3</v>
      </c>
      <c r="BU18" s="302">
        <v>1.7279847460656898E-3</v>
      </c>
      <c r="BV18" s="302">
        <v>5.6660826418173903E-3</v>
      </c>
      <c r="BW18" s="196"/>
      <c r="BX18" s="196"/>
      <c r="BY18" s="197">
        <v>0</v>
      </c>
      <c r="BZ18" s="304">
        <v>0.27756798630565793</v>
      </c>
      <c r="CA18" s="197">
        <f t="shared" si="3"/>
        <v>0</v>
      </c>
      <c r="CB18" s="309">
        <v>9.5559196183870199E-3</v>
      </c>
      <c r="CC18" s="302">
        <v>1.6514150433423968E-3</v>
      </c>
      <c r="CD18" s="302">
        <v>7.3468785831506626E-3</v>
      </c>
      <c r="CE18" s="302">
        <v>1.3152810591561587E-3</v>
      </c>
      <c r="CF18" s="302">
        <v>1.0967833932479472</v>
      </c>
      <c r="CG18" s="302">
        <v>2.3384364821265546E-3</v>
      </c>
      <c r="CH18" s="302">
        <v>5.778898363428287E-4</v>
      </c>
      <c r="CI18" s="302">
        <v>2.3331320734022911E-3</v>
      </c>
      <c r="CJ18" s="302">
        <v>4.2913427722136082E-3</v>
      </c>
      <c r="CK18" s="302">
        <v>7.8832191057022906E-4</v>
      </c>
      <c r="CL18" s="302">
        <v>1.568067120185425E-3</v>
      </c>
      <c r="CM18" s="302">
        <v>1.941029289328596E-3</v>
      </c>
      <c r="CN18" s="302">
        <v>8.6624703882434207E-4</v>
      </c>
      <c r="CO18" s="302">
        <v>8.1746802562192734E-4</v>
      </c>
      <c r="CP18" s="302">
        <v>1.2513273313155774E-3</v>
      </c>
      <c r="CQ18" s="302">
        <v>1.9786234899416633E-3</v>
      </c>
      <c r="CR18" s="302">
        <v>4.4558101318685284E-3</v>
      </c>
      <c r="CS18" s="302">
        <v>1.6679272883556564E-3</v>
      </c>
      <c r="CT18" s="302">
        <v>1.4710376680526385E-3</v>
      </c>
      <c r="CU18" s="302">
        <v>2.883883806747873E-2</v>
      </c>
      <c r="CV18" s="302">
        <v>1.240873012308436E-2</v>
      </c>
      <c r="CW18" s="302">
        <v>2.1971411114163003E-3</v>
      </c>
      <c r="CX18" s="302">
        <v>2.305557099681884E-3</v>
      </c>
      <c r="CY18" s="302">
        <v>1.8535205084818163E-3</v>
      </c>
      <c r="CZ18" s="302">
        <v>2.970167479083078E-3</v>
      </c>
      <c r="DA18" s="302">
        <v>2.5737111478867751E-3</v>
      </c>
      <c r="DB18" s="302">
        <v>5.8110975234889391E-4</v>
      </c>
      <c r="DC18" s="302">
        <v>1.8604768464893886E-3</v>
      </c>
      <c r="DD18" s="302">
        <v>4.2519347035653784E-3</v>
      </c>
      <c r="DE18" s="302">
        <v>1.2757818822971276E-3</v>
      </c>
      <c r="DF18" s="302">
        <v>3.3690415441657785E-3</v>
      </c>
      <c r="DG18" s="302">
        <v>2.8134386805385788E-3</v>
      </c>
      <c r="DH18" s="302">
        <v>7.0790618408133011E-3</v>
      </c>
      <c r="DI18" s="302">
        <v>1.8683817645996151E-3</v>
      </c>
      <c r="DJ18" s="302">
        <v>2.2411388734261718E-3</v>
      </c>
      <c r="DK18" s="302">
        <v>0.133246752037884</v>
      </c>
      <c r="DL18" s="310">
        <v>1.0776230172861569E-3</v>
      </c>
      <c r="DM18" s="221">
        <v>0</v>
      </c>
      <c r="DN18" s="301">
        <v>0.12186680762609559</v>
      </c>
      <c r="DO18" s="197">
        <f t="shared" si="4"/>
        <v>0</v>
      </c>
      <c r="DP18" s="197">
        <f t="shared" si="5"/>
        <v>0</v>
      </c>
      <c r="DQ18" s="230" t="s">
        <v>399</v>
      </c>
      <c r="DR18" s="231" t="s">
        <v>399</v>
      </c>
      <c r="DS18" s="309">
        <v>1.2056150592085698E-3</v>
      </c>
      <c r="DT18" s="232">
        <f t="shared" si="6"/>
        <v>0</v>
      </c>
      <c r="DU18" s="233">
        <f t="shared" si="0"/>
        <v>0</v>
      </c>
      <c r="DV18" s="229">
        <v>0</v>
      </c>
      <c r="DW18" s="221">
        <f t="shared" si="1"/>
        <v>0</v>
      </c>
      <c r="DX18" s="301">
        <v>0.34429578621788232</v>
      </c>
      <c r="DY18" s="197">
        <f t="shared" si="7"/>
        <v>0</v>
      </c>
      <c r="DZ18" s="197">
        <f t="shared" si="8"/>
        <v>0</v>
      </c>
      <c r="EA18" s="197">
        <f t="shared" si="9"/>
        <v>0</v>
      </c>
      <c r="EB18" s="245">
        <f t="shared" si="10"/>
        <v>0</v>
      </c>
      <c r="EC18" s="301">
        <v>0.12186680762609559</v>
      </c>
      <c r="ED18" s="197">
        <f t="shared" si="11"/>
        <v>0</v>
      </c>
      <c r="EE18" s="197">
        <f t="shared" si="12"/>
        <v>0</v>
      </c>
      <c r="EF18" s="197">
        <f t="shared" si="13"/>
        <v>0</v>
      </c>
      <c r="EG18" s="245">
        <f t="shared" si="14"/>
        <v>0</v>
      </c>
      <c r="EH18" s="309">
        <v>4.0455594208281841E-2</v>
      </c>
      <c r="EI18" s="251">
        <f t="shared" si="15"/>
        <v>0</v>
      </c>
      <c r="EJ18" s="309">
        <v>3.5780360446593759E-2</v>
      </c>
      <c r="EK18" s="232">
        <f t="shared" si="16"/>
        <v>0</v>
      </c>
    </row>
    <row r="19" spans="2:141" ht="15" customHeight="1">
      <c r="B19" s="144" t="s">
        <v>346</v>
      </c>
      <c r="C19" s="78" t="s">
        <v>404</v>
      </c>
      <c r="D19" s="155"/>
      <c r="E19" s="301">
        <v>4.795393381864123E-3</v>
      </c>
      <c r="F19" s="302">
        <v>5.613590815229828E-3</v>
      </c>
      <c r="G19" s="302">
        <v>6.8045646806090057E-3</v>
      </c>
      <c r="H19" s="302">
        <v>7.0022860512913166E-3</v>
      </c>
      <c r="I19" s="302">
        <v>6.9663336544972046E-3</v>
      </c>
      <c r="J19" s="302">
        <v>8.6379910241541017E-3</v>
      </c>
      <c r="K19" s="302">
        <v>6.5246492977972092E-3</v>
      </c>
      <c r="L19" s="302">
        <v>4.2215512865043953E-3</v>
      </c>
      <c r="M19" s="302">
        <v>7.9794966332162529E-3</v>
      </c>
      <c r="N19" s="302">
        <v>7.8803513959889073E-3</v>
      </c>
      <c r="O19" s="302">
        <v>1.5126815028244305E-2</v>
      </c>
      <c r="P19" s="302">
        <v>4.3910957058005571E-3</v>
      </c>
      <c r="Q19" s="302">
        <v>5.2872451156508434E-3</v>
      </c>
      <c r="R19" s="302">
        <v>4.0212710715781764E-3</v>
      </c>
      <c r="S19" s="302">
        <v>5.5409095931930477E-3</v>
      </c>
      <c r="T19" s="302">
        <v>4.3683838468278682E-3</v>
      </c>
      <c r="U19" s="302">
        <v>4.8252291147930157E-3</v>
      </c>
      <c r="V19" s="302">
        <v>3.5683008180073415E-3</v>
      </c>
      <c r="W19" s="302">
        <v>4.9840005931372604E-3</v>
      </c>
      <c r="X19" s="302">
        <v>4.3373563401512098E-3</v>
      </c>
      <c r="Y19" s="302">
        <v>5.150382149346067E-3</v>
      </c>
      <c r="Z19" s="302">
        <v>3.3411849972821163E-3</v>
      </c>
      <c r="AA19" s="302">
        <v>5.2830830609143327E-3</v>
      </c>
      <c r="AB19" s="302">
        <v>4.418135628582065E-3</v>
      </c>
      <c r="AC19" s="302">
        <v>4.0040940783372557E-3</v>
      </c>
      <c r="AD19" s="302">
        <v>4.9687952923659342E-3</v>
      </c>
      <c r="AE19" s="302">
        <v>4.0331932058332732E-3</v>
      </c>
      <c r="AF19" s="302">
        <v>2.130783420547378E-3</v>
      </c>
      <c r="AG19" s="302">
        <v>2.6809814117175592E-3</v>
      </c>
      <c r="AH19" s="302">
        <v>2.5923306875033814E-3</v>
      </c>
      <c r="AI19" s="302">
        <v>3.2929618687524797E-3</v>
      </c>
      <c r="AJ19" s="302">
        <v>3.3202014668003914E-3</v>
      </c>
      <c r="AK19" s="302">
        <v>3.0219378735010763E-3</v>
      </c>
      <c r="AL19" s="302">
        <v>1.6200623569224387E-3</v>
      </c>
      <c r="AM19" s="302">
        <v>7.7387929759073167E-4</v>
      </c>
      <c r="AN19" s="302">
        <v>3.7280745274700976E-3</v>
      </c>
      <c r="AO19" s="302">
        <v>4.968147321065668E-3</v>
      </c>
      <c r="AP19" s="302">
        <v>5.1192974591984352E-4</v>
      </c>
      <c r="AQ19" s="302">
        <v>4.4169611307420494E-4</v>
      </c>
      <c r="AR19" s="302">
        <v>3.6424564726451517E-4</v>
      </c>
      <c r="AS19" s="302">
        <v>4.5743747355691177E-3</v>
      </c>
      <c r="AT19" s="302">
        <v>4.6303686754918597E-3</v>
      </c>
      <c r="AU19" s="302">
        <v>3.1631169218410832E-3</v>
      </c>
      <c r="AV19" s="302">
        <v>1.2979524895574406E-2</v>
      </c>
      <c r="AW19" s="302">
        <v>3.8366223038090869E-2</v>
      </c>
      <c r="AX19" s="302">
        <v>4.3239236518623756E-4</v>
      </c>
      <c r="AY19" s="302">
        <v>4.0234621164380244E-3</v>
      </c>
      <c r="AZ19" s="302">
        <v>4.0708613895364659E-3</v>
      </c>
      <c r="BA19" s="302">
        <v>3.8086042270142687E-3</v>
      </c>
      <c r="BB19" s="302">
        <v>1.6542084095820021E-3</v>
      </c>
      <c r="BC19" s="302">
        <v>1.5461194683016783E-3</v>
      </c>
      <c r="BD19" s="302">
        <v>7.6258103806620429E-4</v>
      </c>
      <c r="BE19" s="302">
        <v>8.0264076286892761E-4</v>
      </c>
      <c r="BF19" s="302">
        <v>7.0973126735292952E-4</v>
      </c>
      <c r="BG19" s="302">
        <v>1.9962917884726946E-3</v>
      </c>
      <c r="BH19" s="302">
        <v>1.5134490586805476E-4</v>
      </c>
      <c r="BI19" s="302">
        <v>3.4564262444209239E-3</v>
      </c>
      <c r="BJ19" s="302">
        <v>1.2494429930712707E-3</v>
      </c>
      <c r="BK19" s="302">
        <v>1.1922144378507991E-3</v>
      </c>
      <c r="BL19" s="302">
        <v>1.8834031036583918E-3</v>
      </c>
      <c r="BM19" s="302">
        <v>3.4517424326067627E-3</v>
      </c>
      <c r="BN19" s="302">
        <v>9.130806727417096E-4</v>
      </c>
      <c r="BO19" s="302">
        <v>4.4382349092559432E-3</v>
      </c>
      <c r="BP19" s="302">
        <v>2.8060429307701835E-3</v>
      </c>
      <c r="BQ19" s="302">
        <v>3.9009491331875937E-3</v>
      </c>
      <c r="BR19" s="302">
        <v>1.2368994224899175E-3</v>
      </c>
      <c r="BS19" s="302">
        <v>1.8121594515873687E-3</v>
      </c>
      <c r="BT19" s="302">
        <v>5.3221700099181403E-3</v>
      </c>
      <c r="BU19" s="302">
        <v>2.8816297345788948E-3</v>
      </c>
      <c r="BV19" s="302">
        <v>2.4943989570396555E-3</v>
      </c>
      <c r="BW19" s="196"/>
      <c r="BX19" s="196"/>
      <c r="BY19" s="197">
        <v>0</v>
      </c>
      <c r="BZ19" s="304">
        <v>6.5139984501361159E-2</v>
      </c>
      <c r="CA19" s="197">
        <f t="shared" si="3"/>
        <v>0</v>
      </c>
      <c r="CB19" s="309">
        <v>3.107599759831057E-3</v>
      </c>
      <c r="CC19" s="302">
        <v>2.7293783930839021E-4</v>
      </c>
      <c r="CD19" s="302">
        <v>1.0971367234785452E-3</v>
      </c>
      <c r="CE19" s="302">
        <v>4.1816584729768916E-3</v>
      </c>
      <c r="CF19" s="302">
        <v>2.7176706313091054E-3</v>
      </c>
      <c r="CG19" s="302">
        <v>1.0213148023564891</v>
      </c>
      <c r="CH19" s="302">
        <v>1.6397297879489669E-3</v>
      </c>
      <c r="CI19" s="302">
        <v>1.2039101302422127E-2</v>
      </c>
      <c r="CJ19" s="302">
        <v>1.0400870506167561E-3</v>
      </c>
      <c r="CK19" s="302">
        <v>3.7857763766859295E-4</v>
      </c>
      <c r="CL19" s="302">
        <v>4.2459690789768082E-4</v>
      </c>
      <c r="CM19" s="302">
        <v>6.1463417790937904E-4</v>
      </c>
      <c r="CN19" s="302">
        <v>3.1596337781817025E-4</v>
      </c>
      <c r="CO19" s="302">
        <v>3.5306966493120262E-4</v>
      </c>
      <c r="CP19" s="302">
        <v>3.340831320769892E-4</v>
      </c>
      <c r="CQ19" s="302">
        <v>6.4448695460324606E-4</v>
      </c>
      <c r="CR19" s="302">
        <v>1.3945991393475728E-3</v>
      </c>
      <c r="CS19" s="302">
        <v>8.7183767097207281E-4</v>
      </c>
      <c r="CT19" s="302">
        <v>7.9917309849878522E-4</v>
      </c>
      <c r="CU19" s="302">
        <v>2.7869226089835865E-3</v>
      </c>
      <c r="CV19" s="302">
        <v>4.7583737884803861E-4</v>
      </c>
      <c r="CW19" s="302">
        <v>1.6807620730348289E-4</v>
      </c>
      <c r="CX19" s="302">
        <v>7.3919371519645194E-4</v>
      </c>
      <c r="CY19" s="302">
        <v>9.2059902534811046E-4</v>
      </c>
      <c r="CZ19" s="302">
        <v>7.6135268093595896E-5</v>
      </c>
      <c r="DA19" s="302">
        <v>9.414272461583246E-5</v>
      </c>
      <c r="DB19" s="302">
        <v>2.69775120361277E-5</v>
      </c>
      <c r="DC19" s="302">
        <v>1.6371014673391713E-4</v>
      </c>
      <c r="DD19" s="302">
        <v>1.7476439023709386E-4</v>
      </c>
      <c r="DE19" s="302">
        <v>1.5110650646078721E-4</v>
      </c>
      <c r="DF19" s="302">
        <v>7.780600020689325E-4</v>
      </c>
      <c r="DG19" s="302">
        <v>9.2617051349236073E-3</v>
      </c>
      <c r="DH19" s="302">
        <v>2.7633139941822782E-4</v>
      </c>
      <c r="DI19" s="302">
        <v>4.8878280697631324E-4</v>
      </c>
      <c r="DJ19" s="302">
        <v>6.2926827680647238E-4</v>
      </c>
      <c r="DK19" s="302">
        <v>1.1942453309372642E-3</v>
      </c>
      <c r="DL19" s="310">
        <v>3.4390524369426532E-4</v>
      </c>
      <c r="DM19" s="221">
        <v>0</v>
      </c>
      <c r="DN19" s="301">
        <v>0.10532277408669496</v>
      </c>
      <c r="DO19" s="197">
        <f t="shared" si="4"/>
        <v>0</v>
      </c>
      <c r="DP19" s="197">
        <f t="shared" si="5"/>
        <v>0</v>
      </c>
      <c r="DQ19" s="230" t="s">
        <v>399</v>
      </c>
      <c r="DR19" s="231" t="s">
        <v>399</v>
      </c>
      <c r="DS19" s="309">
        <v>8.0289106963904178E-3</v>
      </c>
      <c r="DT19" s="232">
        <f t="shared" si="6"/>
        <v>0</v>
      </c>
      <c r="DU19" s="233">
        <f t="shared" si="0"/>
        <v>0</v>
      </c>
      <c r="DV19" s="229">
        <v>0</v>
      </c>
      <c r="DW19" s="221">
        <f t="shared" si="1"/>
        <v>0</v>
      </c>
      <c r="DX19" s="301">
        <v>0.43916312893830073</v>
      </c>
      <c r="DY19" s="197">
        <f t="shared" si="7"/>
        <v>0</v>
      </c>
      <c r="DZ19" s="197">
        <f t="shared" si="8"/>
        <v>0</v>
      </c>
      <c r="EA19" s="197">
        <f t="shared" si="9"/>
        <v>0</v>
      </c>
      <c r="EB19" s="245">
        <f t="shared" si="10"/>
        <v>0</v>
      </c>
      <c r="EC19" s="301">
        <v>0.10532277408669496</v>
      </c>
      <c r="ED19" s="197">
        <f t="shared" si="11"/>
        <v>0</v>
      </c>
      <c r="EE19" s="197">
        <f t="shared" si="12"/>
        <v>0</v>
      </c>
      <c r="EF19" s="197">
        <f t="shared" si="13"/>
        <v>0</v>
      </c>
      <c r="EG19" s="245">
        <f t="shared" si="14"/>
        <v>0</v>
      </c>
      <c r="EH19" s="309">
        <v>1.6687924765367703E-2</v>
      </c>
      <c r="EI19" s="251">
        <f t="shared" si="15"/>
        <v>0</v>
      </c>
      <c r="EJ19" s="309">
        <v>1.6606065221115955E-2</v>
      </c>
      <c r="EK19" s="232">
        <f t="shared" si="16"/>
        <v>0</v>
      </c>
    </row>
    <row r="20" spans="2:141" ht="15" customHeight="1">
      <c r="B20" s="144" t="s">
        <v>347</v>
      </c>
      <c r="C20" s="78" t="s">
        <v>405</v>
      </c>
      <c r="D20" s="155"/>
      <c r="E20" s="301">
        <v>1.1319451536507361E-2</v>
      </c>
      <c r="F20" s="302">
        <v>2.7466637143337192E-3</v>
      </c>
      <c r="G20" s="302">
        <v>1.5199077148949558E-3</v>
      </c>
      <c r="H20" s="302">
        <v>5.5353697001193946E-4</v>
      </c>
      <c r="I20" s="302">
        <v>5.539550316639942E-4</v>
      </c>
      <c r="J20" s="302">
        <v>5.3451666582623168E-4</v>
      </c>
      <c r="K20" s="302">
        <v>2.8880048308444445E-3</v>
      </c>
      <c r="L20" s="302">
        <v>2.4447591311085579E-3</v>
      </c>
      <c r="M20" s="302">
        <v>3.6441611854688975E-3</v>
      </c>
      <c r="N20" s="302">
        <v>3.6763052776976508E-3</v>
      </c>
      <c r="O20" s="302">
        <v>1.3269135989687985E-3</v>
      </c>
      <c r="P20" s="302">
        <v>1.749372516313782E-3</v>
      </c>
      <c r="Q20" s="302">
        <v>2.8263864920467113E-3</v>
      </c>
      <c r="R20" s="302">
        <v>1.3049083507965997E-3</v>
      </c>
      <c r="S20" s="302">
        <v>2.6678453596855416E-3</v>
      </c>
      <c r="T20" s="302">
        <v>4.0292822196052172E-3</v>
      </c>
      <c r="U20" s="302">
        <v>1.2392208164020175E-3</v>
      </c>
      <c r="V20" s="302">
        <v>4.5838224607300578E-3</v>
      </c>
      <c r="W20" s="302">
        <v>8.1674059306664911E-4</v>
      </c>
      <c r="X20" s="302">
        <v>4.2187744938751515E-3</v>
      </c>
      <c r="Y20" s="302">
        <v>6.4567473009294711E-3</v>
      </c>
      <c r="Z20" s="302">
        <v>2.7275472609772301E-3</v>
      </c>
      <c r="AA20" s="302">
        <v>5.7195953915852617E-3</v>
      </c>
      <c r="AB20" s="302">
        <v>4.5613159498787059E-3</v>
      </c>
      <c r="AC20" s="302">
        <v>4.2058396086054536E-3</v>
      </c>
      <c r="AD20" s="302">
        <v>5.7927203535477539E-3</v>
      </c>
      <c r="AE20" s="302">
        <v>3.0145522829384168E-3</v>
      </c>
      <c r="AF20" s="302">
        <v>3.4935812972932273E-3</v>
      </c>
      <c r="AG20" s="302">
        <v>2.685263436402302E-2</v>
      </c>
      <c r="AH20" s="302">
        <v>3.5742805502932809E-2</v>
      </c>
      <c r="AI20" s="302">
        <v>5.5562138849731907E-2</v>
      </c>
      <c r="AJ20" s="302">
        <v>5.5692770690938739E-2</v>
      </c>
      <c r="AK20" s="302">
        <v>5.5931802822276402E-2</v>
      </c>
      <c r="AL20" s="302">
        <v>3.3653441832796151E-2</v>
      </c>
      <c r="AM20" s="302">
        <v>0.13105873516257155</v>
      </c>
      <c r="AN20" s="302">
        <v>1.0242991078136473E-2</v>
      </c>
      <c r="AO20" s="302">
        <v>8.61372798803407E-2</v>
      </c>
      <c r="AP20" s="302">
        <v>4.1815236659263635E-2</v>
      </c>
      <c r="AQ20" s="302">
        <v>0.20340106007067138</v>
      </c>
      <c r="AR20" s="302">
        <v>5.4636847089677282E-3</v>
      </c>
      <c r="AS20" s="302">
        <v>5.4687660727016092E-2</v>
      </c>
      <c r="AT20" s="302">
        <v>5.4426293478068072E-2</v>
      </c>
      <c r="AU20" s="302">
        <v>5.7740513152580615E-2</v>
      </c>
      <c r="AV20" s="302">
        <v>2.0077902775286368E-2</v>
      </c>
      <c r="AW20" s="302">
        <v>7.4483708122992195E-2</v>
      </c>
      <c r="AX20" s="302">
        <v>9.0184693310272415E-3</v>
      </c>
      <c r="AY20" s="302">
        <v>5.7259198216103542E-2</v>
      </c>
      <c r="AZ20" s="302">
        <v>5.8033442599671019E-2</v>
      </c>
      <c r="BA20" s="302">
        <v>5.3749597682652077E-2</v>
      </c>
      <c r="BB20" s="302">
        <v>4.7703235011320989E-2</v>
      </c>
      <c r="BC20" s="302">
        <v>1.8823294582130806E-2</v>
      </c>
      <c r="BD20" s="302">
        <v>1.2819151007863924E-2</v>
      </c>
      <c r="BE20" s="302">
        <v>1.5598823699718566E-2</v>
      </c>
      <c r="BF20" s="302">
        <v>1.0123606797522186E-2</v>
      </c>
      <c r="BG20" s="302">
        <v>8.468599638278753E-3</v>
      </c>
      <c r="BH20" s="302">
        <v>6.2831066981586369E-3</v>
      </c>
      <c r="BI20" s="302">
        <v>2.4329113684610562E-2</v>
      </c>
      <c r="BJ20" s="302">
        <v>1.8400887716140533E-2</v>
      </c>
      <c r="BK20" s="302">
        <v>6.1707143909659617E-2</v>
      </c>
      <c r="BL20" s="302">
        <v>1.4121566548228572E-2</v>
      </c>
      <c r="BM20" s="302">
        <v>5.5332477177241747E-2</v>
      </c>
      <c r="BN20" s="302">
        <v>1.6127251377542055E-2</v>
      </c>
      <c r="BO20" s="302">
        <v>2.4007380770574974E-2</v>
      </c>
      <c r="BP20" s="302">
        <v>1.4311075148062905E-2</v>
      </c>
      <c r="BQ20" s="302">
        <v>4.6596299671107944E-3</v>
      </c>
      <c r="BR20" s="302">
        <v>7.6428936146207983E-3</v>
      </c>
      <c r="BS20" s="302">
        <v>2.935729052189885E-3</v>
      </c>
      <c r="BT20" s="302">
        <v>8.8351978117926968E-3</v>
      </c>
      <c r="BU20" s="302">
        <v>2.6568593049661356E-2</v>
      </c>
      <c r="BV20" s="302">
        <v>2.8347490667350733E-2</v>
      </c>
      <c r="BW20" s="196"/>
      <c r="BX20" s="196"/>
      <c r="BY20" s="197">
        <v>0</v>
      </c>
      <c r="BZ20" s="304">
        <v>4.820622709513267E-2</v>
      </c>
      <c r="CA20" s="197">
        <f t="shared" si="3"/>
        <v>0</v>
      </c>
      <c r="CB20" s="309">
        <v>8.6810831436890659E-4</v>
      </c>
      <c r="CC20" s="302">
        <v>7.9348252604884563E-4</v>
      </c>
      <c r="CD20" s="302">
        <v>4.4723540671841322E-4</v>
      </c>
      <c r="CE20" s="302">
        <v>2.8453610789318869E-4</v>
      </c>
      <c r="CF20" s="302">
        <v>7.3314243856008115E-4</v>
      </c>
      <c r="CG20" s="302">
        <v>7.050514082228398E-4</v>
      </c>
      <c r="CH20" s="302">
        <v>1.0086744103527026</v>
      </c>
      <c r="CI20" s="302">
        <v>2.237401493653294E-4</v>
      </c>
      <c r="CJ20" s="302">
        <v>1.2819328171421659E-3</v>
      </c>
      <c r="CK20" s="302">
        <v>8.6819847523786017E-4</v>
      </c>
      <c r="CL20" s="302">
        <v>3.4615410248578521E-4</v>
      </c>
      <c r="CM20" s="302">
        <v>3.6518045748787961E-4</v>
      </c>
      <c r="CN20" s="302">
        <v>2.0588981999537068E-4</v>
      </c>
      <c r="CO20" s="302">
        <v>1.7429452006012831E-4</v>
      </c>
      <c r="CP20" s="302">
        <v>1.583802439044766E-4</v>
      </c>
      <c r="CQ20" s="302">
        <v>1.7972504282835023E-4</v>
      </c>
      <c r="CR20" s="302">
        <v>2.0708524115138779E-4</v>
      </c>
      <c r="CS20" s="302">
        <v>1.4458156958093701E-4</v>
      </c>
      <c r="CT20" s="302">
        <v>2.4909514130454414E-4</v>
      </c>
      <c r="CU20" s="302">
        <v>5.4189181687778673E-4</v>
      </c>
      <c r="CV20" s="302">
        <v>9.8508223020838791E-4</v>
      </c>
      <c r="CW20" s="302">
        <v>2.073139914660052E-3</v>
      </c>
      <c r="CX20" s="302">
        <v>7.8230961550757061E-4</v>
      </c>
      <c r="CY20" s="302">
        <v>8.4459952202296101E-4</v>
      </c>
      <c r="CZ20" s="302">
        <v>3.6536779333888614E-4</v>
      </c>
      <c r="DA20" s="302">
        <v>2.3499491673877558E-4</v>
      </c>
      <c r="DB20" s="302">
        <v>6.5135993918991793E-5</v>
      </c>
      <c r="DC20" s="302">
        <v>5.3309970637843811E-3</v>
      </c>
      <c r="DD20" s="302">
        <v>2.1269291719758435E-4</v>
      </c>
      <c r="DE20" s="302">
        <v>5.686202117816399E-4</v>
      </c>
      <c r="DF20" s="302">
        <v>3.1877882637289435E-4</v>
      </c>
      <c r="DG20" s="302">
        <v>2.4397965160086543E-4</v>
      </c>
      <c r="DH20" s="302">
        <v>3.8597964326197797E-4</v>
      </c>
      <c r="DI20" s="302">
        <v>2.2933449764693219E-4</v>
      </c>
      <c r="DJ20" s="302">
        <v>4.5756900129266504E-4</v>
      </c>
      <c r="DK20" s="302">
        <v>4.0004359514124081E-4</v>
      </c>
      <c r="DL20" s="310">
        <v>1.0535373381778015E-3</v>
      </c>
      <c r="DM20" s="221">
        <v>0</v>
      </c>
      <c r="DN20" s="301">
        <v>9.5148590297180591E-2</v>
      </c>
      <c r="DO20" s="197">
        <f t="shared" si="4"/>
        <v>0</v>
      </c>
      <c r="DP20" s="197">
        <f t="shared" si="5"/>
        <v>0</v>
      </c>
      <c r="DQ20" s="230" t="s">
        <v>399</v>
      </c>
      <c r="DR20" s="231" t="s">
        <v>399</v>
      </c>
      <c r="DS20" s="309">
        <v>2.0422616315746954E-2</v>
      </c>
      <c r="DT20" s="232">
        <f t="shared" si="6"/>
        <v>0</v>
      </c>
      <c r="DU20" s="233">
        <f t="shared" si="0"/>
        <v>0</v>
      </c>
      <c r="DV20" s="229">
        <v>0</v>
      </c>
      <c r="DW20" s="221">
        <f t="shared" si="1"/>
        <v>0</v>
      </c>
      <c r="DX20" s="301">
        <v>0.43627127254254511</v>
      </c>
      <c r="DY20" s="197">
        <f t="shared" si="7"/>
        <v>0</v>
      </c>
      <c r="DZ20" s="197">
        <f t="shared" si="8"/>
        <v>0</v>
      </c>
      <c r="EA20" s="197">
        <f t="shared" si="9"/>
        <v>0</v>
      </c>
      <c r="EB20" s="245">
        <f t="shared" si="10"/>
        <v>0</v>
      </c>
      <c r="EC20" s="301">
        <v>9.5148590297180591E-2</v>
      </c>
      <c r="ED20" s="197">
        <f t="shared" si="11"/>
        <v>0</v>
      </c>
      <c r="EE20" s="197">
        <f t="shared" si="12"/>
        <v>0</v>
      </c>
      <c r="EF20" s="197">
        <f t="shared" si="13"/>
        <v>0</v>
      </c>
      <c r="EG20" s="245">
        <f t="shared" si="14"/>
        <v>0</v>
      </c>
      <c r="EH20" s="309">
        <v>2.0167640335280672E-2</v>
      </c>
      <c r="EI20" s="251">
        <f t="shared" si="15"/>
        <v>0</v>
      </c>
      <c r="EJ20" s="309">
        <v>2.0167640335280672E-2</v>
      </c>
      <c r="EK20" s="232">
        <f t="shared" si="16"/>
        <v>0</v>
      </c>
    </row>
    <row r="21" spans="2:141" ht="15" customHeight="1">
      <c r="B21" s="144" t="s">
        <v>348</v>
      </c>
      <c r="C21" s="78" t="s">
        <v>406</v>
      </c>
      <c r="D21" s="155"/>
      <c r="E21" s="301">
        <v>1.3998379328599306E-2</v>
      </c>
      <c r="F21" s="302">
        <v>1.2703283131978249E-2</v>
      </c>
      <c r="G21" s="302">
        <v>1.443670811657668E-2</v>
      </c>
      <c r="H21" s="302">
        <v>1.4149354989527371E-2</v>
      </c>
      <c r="I21" s="302">
        <v>1.4194571218522625E-2</v>
      </c>
      <c r="J21" s="302">
        <v>1.209217891180475E-2</v>
      </c>
      <c r="K21" s="302">
        <v>1.4843515738244507E-2</v>
      </c>
      <c r="L21" s="302">
        <v>1.5510193176049377E-2</v>
      </c>
      <c r="M21" s="302">
        <v>1.5563480789894177E-2</v>
      </c>
      <c r="N21" s="302">
        <v>1.551878870461054E-2</v>
      </c>
      <c r="O21" s="302">
        <v>1.878530537968685E-2</v>
      </c>
      <c r="P21" s="302">
        <v>1.3734181913306227E-2</v>
      </c>
      <c r="Q21" s="302">
        <v>1.3165797462231052E-2</v>
      </c>
      <c r="R21" s="302">
        <v>1.3968743884118307E-2</v>
      </c>
      <c r="S21" s="302">
        <v>1.4349535100320457E-2</v>
      </c>
      <c r="T21" s="302">
        <v>1.0890923572487143E-2</v>
      </c>
      <c r="U21" s="302">
        <v>8.299435872412499E-3</v>
      </c>
      <c r="V21" s="302">
        <v>6.0465462947435107E-3</v>
      </c>
      <c r="W21" s="302">
        <v>8.5840142447091341E-3</v>
      </c>
      <c r="X21" s="302">
        <v>1.1066929339767363E-2</v>
      </c>
      <c r="Y21" s="302">
        <v>7.4102437046713815E-3</v>
      </c>
      <c r="Z21" s="302">
        <v>1.0854623422117533E-2</v>
      </c>
      <c r="AA21" s="302">
        <v>6.0790761344907329E-3</v>
      </c>
      <c r="AB21" s="302">
        <v>1.0846932054801245E-2</v>
      </c>
      <c r="AC21" s="302">
        <v>1.4720438630119088E-2</v>
      </c>
      <c r="AD21" s="302">
        <v>9.0512957081647031E-3</v>
      </c>
      <c r="AE21" s="302">
        <v>1.1687076392404379E-2</v>
      </c>
      <c r="AF21" s="302">
        <v>6.7763430335428983E-3</v>
      </c>
      <c r="AG21" s="302">
        <v>1.4851584891582191E-2</v>
      </c>
      <c r="AH21" s="302">
        <v>1.5686710729780666E-2</v>
      </c>
      <c r="AI21" s="302">
        <v>1.25245809968039E-2</v>
      </c>
      <c r="AJ21" s="302">
        <v>1.2438553931964054E-2</v>
      </c>
      <c r="AK21" s="302">
        <v>9.3559673062314757E-3</v>
      </c>
      <c r="AL21" s="302">
        <v>5.8657608075959253E-3</v>
      </c>
      <c r="AM21" s="302">
        <v>3.9604411111996266E-2</v>
      </c>
      <c r="AN21" s="302">
        <v>1.5876210915462013E-2</v>
      </c>
      <c r="AO21" s="302">
        <v>1.1275748696602118E-2</v>
      </c>
      <c r="AP21" s="302">
        <v>4.2940972717455533E-3</v>
      </c>
      <c r="AQ21" s="302">
        <v>1.3250883392226149E-2</v>
      </c>
      <c r="AR21" s="302">
        <v>1.6536752385808991E-2</v>
      </c>
      <c r="AS21" s="302">
        <v>2.5400570857637122E-2</v>
      </c>
      <c r="AT21" s="302">
        <v>2.6934772797594059E-2</v>
      </c>
      <c r="AU21" s="302">
        <v>2.8984297900415779E-2</v>
      </c>
      <c r="AV21" s="302">
        <v>1.3197345155421161E-2</v>
      </c>
      <c r="AW21" s="302">
        <v>9.1785222579164757E-4</v>
      </c>
      <c r="AX21" s="302">
        <v>1.4392488726913337E-2</v>
      </c>
      <c r="AY21" s="302">
        <v>1.0305880071743661E-2</v>
      </c>
      <c r="AZ21" s="302">
        <v>1.0449333159769475E-2</v>
      </c>
      <c r="BA21" s="302">
        <v>9.6556163501770199E-3</v>
      </c>
      <c r="BB21" s="302">
        <v>1.7700029982527423E-2</v>
      </c>
      <c r="BC21" s="302">
        <v>1.9201001440243361E-2</v>
      </c>
      <c r="BD21" s="302">
        <v>7.1101940664733436E-3</v>
      </c>
      <c r="BE21" s="302">
        <v>8.1140796510517591E-3</v>
      </c>
      <c r="BF21" s="302">
        <v>4.7296491656399217E-3</v>
      </c>
      <c r="BG21" s="302">
        <v>7.5074221104956037E-3</v>
      </c>
      <c r="BH21" s="302">
        <v>4.5242954436010918E-3</v>
      </c>
      <c r="BI21" s="302">
        <v>4.9166373615602409E-2</v>
      </c>
      <c r="BJ21" s="302">
        <v>2.1186858505885864E-2</v>
      </c>
      <c r="BK21" s="302">
        <v>4.078980857590655E-3</v>
      </c>
      <c r="BL21" s="302">
        <v>1.8701480608070146E-2</v>
      </c>
      <c r="BM21" s="302">
        <v>3.0013888323929174E-2</v>
      </c>
      <c r="BN21" s="302">
        <v>1.1064502284621936E-2</v>
      </c>
      <c r="BO21" s="302">
        <v>1.3448042257230456E-2</v>
      </c>
      <c r="BP21" s="302">
        <v>1.367345457340376E-2</v>
      </c>
      <c r="BQ21" s="302">
        <v>1.3684281879912035E-2</v>
      </c>
      <c r="BR21" s="302">
        <v>7.5914598358184007E-3</v>
      </c>
      <c r="BS21" s="302">
        <v>2.0316474665887905E-2</v>
      </c>
      <c r="BT21" s="302">
        <v>1.5435282017084067E-2</v>
      </c>
      <c r="BU21" s="302">
        <v>1.2446786676641751E-2</v>
      </c>
      <c r="BV21" s="302">
        <v>1.6787868173649408E-2</v>
      </c>
      <c r="BW21" s="196"/>
      <c r="BX21" s="196"/>
      <c r="BY21" s="197">
        <v>0</v>
      </c>
      <c r="BZ21" s="304">
        <v>0.21389584463240974</v>
      </c>
      <c r="CA21" s="197">
        <f t="shared" si="3"/>
        <v>0</v>
      </c>
      <c r="CB21" s="309">
        <v>2.4267008353167272E-3</v>
      </c>
      <c r="CC21" s="302">
        <v>2.1288498421713877E-3</v>
      </c>
      <c r="CD21" s="302">
        <v>3.6094531638422357E-3</v>
      </c>
      <c r="CE21" s="302">
        <v>9.4440334106071213E-4</v>
      </c>
      <c r="CF21" s="302">
        <v>3.2351837236576685E-3</v>
      </c>
      <c r="CG21" s="302">
        <v>2.8101411412381288E-3</v>
      </c>
      <c r="CH21" s="302">
        <v>4.4582401565116173E-4</v>
      </c>
      <c r="CI21" s="302">
        <v>1.0510780457197184</v>
      </c>
      <c r="CJ21" s="302">
        <v>1.7879496950589807E-3</v>
      </c>
      <c r="CK21" s="302">
        <v>4.0319871062929983E-4</v>
      </c>
      <c r="CL21" s="302">
        <v>1.6822486965549974E-3</v>
      </c>
      <c r="CM21" s="302">
        <v>1.6443808903890199E-3</v>
      </c>
      <c r="CN21" s="302">
        <v>2.2888941421369585E-3</v>
      </c>
      <c r="CO21" s="302">
        <v>4.3500243663947679E-3</v>
      </c>
      <c r="CP21" s="302">
        <v>5.0619898831698769E-3</v>
      </c>
      <c r="CQ21" s="302">
        <v>2.5927778441429028E-3</v>
      </c>
      <c r="CR21" s="302">
        <v>1.5295423350878983E-2</v>
      </c>
      <c r="CS21" s="302">
        <v>8.6826146920359008E-3</v>
      </c>
      <c r="CT21" s="302">
        <v>7.9741265671717989E-3</v>
      </c>
      <c r="CU21" s="302">
        <v>1.0522255864281283E-2</v>
      </c>
      <c r="CV21" s="302">
        <v>3.7050309276772538E-3</v>
      </c>
      <c r="CW21" s="302">
        <v>5.9748085756777868E-4</v>
      </c>
      <c r="CX21" s="302">
        <v>8.6864233060081376E-3</v>
      </c>
      <c r="CY21" s="302">
        <v>4.0677458858220956E-3</v>
      </c>
      <c r="CZ21" s="302">
        <v>1.6534729118326378E-3</v>
      </c>
      <c r="DA21" s="302">
        <v>1.1934624659292222E-3</v>
      </c>
      <c r="DB21" s="302">
        <v>3.4595682547002585E-4</v>
      </c>
      <c r="DC21" s="302">
        <v>1.5847524940889326E-3</v>
      </c>
      <c r="DD21" s="302">
        <v>1.3492075084065062E-3</v>
      </c>
      <c r="DE21" s="302">
        <v>9.115821319419942E-4</v>
      </c>
      <c r="DF21" s="302">
        <v>1.4945629894685425E-3</v>
      </c>
      <c r="DG21" s="302">
        <v>8.5950527056625895E-4</v>
      </c>
      <c r="DH21" s="302">
        <v>2.2553786494610446E-3</v>
      </c>
      <c r="DI21" s="302">
        <v>3.5554345517949345E-3</v>
      </c>
      <c r="DJ21" s="302">
        <v>1.0645781941395417E-3</v>
      </c>
      <c r="DK21" s="302">
        <v>1.146651414409088E-2</v>
      </c>
      <c r="DL21" s="310">
        <v>1.1921314957914352E-3</v>
      </c>
      <c r="DM21" s="221">
        <v>0</v>
      </c>
      <c r="DN21" s="301">
        <v>0.2345015517371887</v>
      </c>
      <c r="DO21" s="197">
        <f t="shared" si="4"/>
        <v>0</v>
      </c>
      <c r="DP21" s="197">
        <f t="shared" si="5"/>
        <v>0</v>
      </c>
      <c r="DQ21" s="230" t="s">
        <v>399</v>
      </c>
      <c r="DR21" s="231" t="s">
        <v>399</v>
      </c>
      <c r="DS21" s="309">
        <v>2.513291632073185E-3</v>
      </c>
      <c r="DT21" s="232">
        <f t="shared" si="6"/>
        <v>0</v>
      </c>
      <c r="DU21" s="233">
        <f t="shared" si="0"/>
        <v>0</v>
      </c>
      <c r="DV21" s="229">
        <v>0</v>
      </c>
      <c r="DW21" s="221">
        <f t="shared" si="1"/>
        <v>0</v>
      </c>
      <c r="DX21" s="301">
        <v>0.39497388539853151</v>
      </c>
      <c r="DY21" s="197">
        <f t="shared" si="7"/>
        <v>0</v>
      </c>
      <c r="DZ21" s="197">
        <f t="shared" si="8"/>
        <v>0</v>
      </c>
      <c r="EA21" s="197">
        <f t="shared" si="9"/>
        <v>0</v>
      </c>
      <c r="EB21" s="245">
        <f t="shared" si="10"/>
        <v>0</v>
      </c>
      <c r="EC21" s="301">
        <v>0.2345015517371887</v>
      </c>
      <c r="ED21" s="197">
        <f t="shared" si="11"/>
        <v>0</v>
      </c>
      <c r="EE21" s="197">
        <f t="shared" si="12"/>
        <v>0</v>
      </c>
      <c r="EF21" s="197">
        <f t="shared" si="13"/>
        <v>0</v>
      </c>
      <c r="EG21" s="245">
        <f t="shared" si="14"/>
        <v>0</v>
      </c>
      <c r="EH21" s="309">
        <v>6.2984702830286052E-2</v>
      </c>
      <c r="EI21" s="251">
        <f t="shared" si="15"/>
        <v>0</v>
      </c>
      <c r="EJ21" s="309">
        <v>6.0590004197603922E-2</v>
      </c>
      <c r="EK21" s="232">
        <f t="shared" si="16"/>
        <v>0</v>
      </c>
    </row>
    <row r="22" spans="2:141" ht="15" customHeight="1">
      <c r="B22" s="144" t="s">
        <v>349</v>
      </c>
      <c r="C22" s="78" t="s">
        <v>407</v>
      </c>
      <c r="D22" s="155"/>
      <c r="E22" s="301">
        <v>5.1655125455105935E-2</v>
      </c>
      <c r="F22" s="302">
        <v>4.5665846588619559E-2</v>
      </c>
      <c r="G22" s="302">
        <v>4.3999593233696774E-2</v>
      </c>
      <c r="H22" s="302">
        <v>4.1689662924833386E-2</v>
      </c>
      <c r="I22" s="302">
        <v>4.1804984553432775E-2</v>
      </c>
      <c r="J22" s="302">
        <v>3.644294286722808E-2</v>
      </c>
      <c r="K22" s="302">
        <v>4.7269776039140524E-2</v>
      </c>
      <c r="L22" s="302">
        <v>3.1795228043925511E-2</v>
      </c>
      <c r="M22" s="302">
        <v>5.4136969731235655E-2</v>
      </c>
      <c r="N22" s="302">
        <v>5.3364407022555599E-2</v>
      </c>
      <c r="O22" s="302">
        <v>0.10983053417750313</v>
      </c>
      <c r="P22" s="302">
        <v>3.7746671647105476E-2</v>
      </c>
      <c r="Q22" s="302">
        <v>3.5234712374409241E-2</v>
      </c>
      <c r="R22" s="302">
        <v>3.8783311753091375E-2</v>
      </c>
      <c r="S22" s="302">
        <v>2.6283801916428561E-2</v>
      </c>
      <c r="T22" s="302">
        <v>4.7407975739381762E-2</v>
      </c>
      <c r="U22" s="302">
        <v>5.0811188095121168E-2</v>
      </c>
      <c r="V22" s="302">
        <v>8.8145415245868039E-2</v>
      </c>
      <c r="W22" s="302">
        <v>4.6095238543565578E-2</v>
      </c>
      <c r="X22" s="302">
        <v>4.7176840163522311E-2</v>
      </c>
      <c r="Y22" s="302">
        <v>5.4003934111146144E-2</v>
      </c>
      <c r="Z22" s="302">
        <v>3.7472972156791691E-2</v>
      </c>
      <c r="AA22" s="302">
        <v>6.1827478130250788E-2</v>
      </c>
      <c r="AB22" s="302">
        <v>4.6746329470191902E-2</v>
      </c>
      <c r="AC22" s="302">
        <v>4.6020168800608441E-2</v>
      </c>
      <c r="AD22" s="302">
        <v>5.3095027838717598E-2</v>
      </c>
      <c r="AE22" s="302">
        <v>4.3119032500550603E-2</v>
      </c>
      <c r="AF22" s="302">
        <v>2.2557693031660581E-2</v>
      </c>
      <c r="AG22" s="302">
        <v>5.9977704245824527E-2</v>
      </c>
      <c r="AH22" s="302">
        <v>6.9911204085315815E-2</v>
      </c>
      <c r="AI22" s="302">
        <v>6.4702305597342094E-2</v>
      </c>
      <c r="AJ22" s="302">
        <v>6.4074045304595831E-2</v>
      </c>
      <c r="AK22" s="302">
        <v>6.3806582361846748E-2</v>
      </c>
      <c r="AL22" s="302">
        <v>9.2466864823338393E-2</v>
      </c>
      <c r="AM22" s="302">
        <v>0.10256176808658343</v>
      </c>
      <c r="AN22" s="302">
        <v>4.9797436558944683E-2</v>
      </c>
      <c r="AO22" s="302">
        <v>2.1855547694581399E-2</v>
      </c>
      <c r="AP22" s="302">
        <v>0.13065924326086514</v>
      </c>
      <c r="AQ22" s="302">
        <v>5.3997349823321557E-2</v>
      </c>
      <c r="AR22" s="302">
        <v>5.0484446710861802E-2</v>
      </c>
      <c r="AS22" s="302">
        <v>6.5198704434030696E-2</v>
      </c>
      <c r="AT22" s="302">
        <v>6.4717753458241933E-2</v>
      </c>
      <c r="AU22" s="302">
        <v>7.0577672155113999E-2</v>
      </c>
      <c r="AV22" s="302">
        <v>2.1602644594213669E-2</v>
      </c>
      <c r="AW22" s="302">
        <v>4.4056906837999085E-3</v>
      </c>
      <c r="AX22" s="302">
        <v>2.8414355426524183E-2</v>
      </c>
      <c r="AY22" s="302">
        <v>6.9930680110524016E-2</v>
      </c>
      <c r="AZ22" s="302">
        <v>7.0944226832183474E-2</v>
      </c>
      <c r="BA22" s="302">
        <v>6.5336337302864506E-2</v>
      </c>
      <c r="BB22" s="302">
        <v>0.10249888857872481</v>
      </c>
      <c r="BC22" s="302">
        <v>7.2191911196702055E-2</v>
      </c>
      <c r="BD22" s="302">
        <v>7.6262529697729342E-2</v>
      </c>
      <c r="BE22" s="302">
        <v>6.5570517190172845E-2</v>
      </c>
      <c r="BF22" s="302">
        <v>4.8392316733192144E-2</v>
      </c>
      <c r="BG22" s="302">
        <v>0.11151365554582371</v>
      </c>
      <c r="BH22" s="302">
        <v>0.10938109105918503</v>
      </c>
      <c r="BI22" s="302">
        <v>5.9699015778327862E-2</v>
      </c>
      <c r="BJ22" s="302">
        <v>9.7455305264760844E-2</v>
      </c>
      <c r="BK22" s="302">
        <v>1.883430898447442E-2</v>
      </c>
      <c r="BL22" s="302">
        <v>3.9096441317749094E-2</v>
      </c>
      <c r="BM22" s="302">
        <v>5.3804180443612827E-2</v>
      </c>
      <c r="BN22" s="302">
        <v>8.4627504370977671E-2</v>
      </c>
      <c r="BO22" s="302">
        <v>8.3923966137236614E-2</v>
      </c>
      <c r="BP22" s="302">
        <v>4.5964298371841787E-2</v>
      </c>
      <c r="BQ22" s="302">
        <v>4.2018143161248356E-2</v>
      </c>
      <c r="BR22" s="302">
        <v>2.094640641727644E-2</v>
      </c>
      <c r="BS22" s="302">
        <v>1.562853036788835E-2</v>
      </c>
      <c r="BT22" s="302">
        <v>5.1747401079975247E-2</v>
      </c>
      <c r="BU22" s="302">
        <v>0.11108095045781664</v>
      </c>
      <c r="BV22" s="302">
        <v>5.998148367503995E-2</v>
      </c>
      <c r="BW22" s="196"/>
      <c r="BX22" s="196"/>
      <c r="BY22" s="197">
        <v>0</v>
      </c>
      <c r="BZ22" s="304">
        <v>0.46618945689946534</v>
      </c>
      <c r="CA22" s="197">
        <f t="shared" si="3"/>
        <v>0</v>
      </c>
      <c r="CB22" s="309">
        <v>1.2282112022673193E-3</v>
      </c>
      <c r="CC22" s="302">
        <v>1.3701349170654193E-3</v>
      </c>
      <c r="CD22" s="302">
        <v>9.5889528479019119E-4</v>
      </c>
      <c r="CE22" s="302">
        <v>2.3171297661752559E-4</v>
      </c>
      <c r="CF22" s="302">
        <v>1.4219967204106459E-3</v>
      </c>
      <c r="CG22" s="302">
        <v>2.7676087511051355E-3</v>
      </c>
      <c r="CH22" s="302">
        <v>8.5612083628946543E-3</v>
      </c>
      <c r="CI22" s="302">
        <v>1.8928546052919776E-3</v>
      </c>
      <c r="CJ22" s="302">
        <v>1.0424929064833388</v>
      </c>
      <c r="CK22" s="302">
        <v>4.7556334745911264E-3</v>
      </c>
      <c r="CL22" s="302">
        <v>1.3004468343200137E-3</v>
      </c>
      <c r="CM22" s="302">
        <v>3.4215093915993581E-3</v>
      </c>
      <c r="CN22" s="302">
        <v>4.7692026498062567E-3</v>
      </c>
      <c r="CO22" s="302">
        <v>2.811583585216455E-3</v>
      </c>
      <c r="CP22" s="302">
        <v>4.8074577703061516E-3</v>
      </c>
      <c r="CQ22" s="302">
        <v>1.9759224363809551E-2</v>
      </c>
      <c r="CR22" s="302">
        <v>5.6442643461496076E-3</v>
      </c>
      <c r="CS22" s="302">
        <v>1.6220329942436742E-3</v>
      </c>
      <c r="CT22" s="302">
        <v>4.4743432027835057E-3</v>
      </c>
      <c r="CU22" s="302">
        <v>1.6809052456936433E-3</v>
      </c>
      <c r="CV22" s="302">
        <v>2.5807828195255976E-2</v>
      </c>
      <c r="CW22" s="302">
        <v>8.8951510380057112E-4</v>
      </c>
      <c r="CX22" s="302">
        <v>3.8519741214235073E-3</v>
      </c>
      <c r="CY22" s="302">
        <v>4.2922389578166765E-4</v>
      </c>
      <c r="CZ22" s="302">
        <v>3.594069618178999E-4</v>
      </c>
      <c r="DA22" s="302">
        <v>2.7830701118227802E-4</v>
      </c>
      <c r="DB22" s="302">
        <v>5.0869585015439944E-4</v>
      </c>
      <c r="DC22" s="302">
        <v>5.5236311920296016E-4</v>
      </c>
      <c r="DD22" s="302">
        <v>3.3914138145344663E-4</v>
      </c>
      <c r="DE22" s="302">
        <v>4.9689608926606463E-4</v>
      </c>
      <c r="DF22" s="302">
        <v>1.1573265673967858E-3</v>
      </c>
      <c r="DG22" s="302">
        <v>5.4008243761714109E-4</v>
      </c>
      <c r="DH22" s="302">
        <v>4.3884948129065674E-4</v>
      </c>
      <c r="DI22" s="302">
        <v>9.4621722518978247E-4</v>
      </c>
      <c r="DJ22" s="302">
        <v>7.4148684092973955E-4</v>
      </c>
      <c r="DK22" s="302">
        <v>2.9688600896208574E-3</v>
      </c>
      <c r="DL22" s="310">
        <v>1.9642818636463645E-3</v>
      </c>
      <c r="DM22" s="221">
        <v>0</v>
      </c>
      <c r="DN22" s="301">
        <v>0.20130095561767983</v>
      </c>
      <c r="DO22" s="197">
        <f t="shared" si="4"/>
        <v>0</v>
      </c>
      <c r="DP22" s="197">
        <f t="shared" si="5"/>
        <v>0</v>
      </c>
      <c r="DQ22" s="230" t="s">
        <v>399</v>
      </c>
      <c r="DR22" s="231" t="s">
        <v>399</v>
      </c>
      <c r="DS22" s="309">
        <v>3.186467889514007E-4</v>
      </c>
      <c r="DT22" s="232">
        <f t="shared" si="6"/>
        <v>0</v>
      </c>
      <c r="DU22" s="233">
        <f t="shared" si="0"/>
        <v>0</v>
      </c>
      <c r="DV22" s="229">
        <v>0</v>
      </c>
      <c r="DW22" s="221">
        <f t="shared" si="1"/>
        <v>0</v>
      </c>
      <c r="DX22" s="301">
        <v>0.43395640336932889</v>
      </c>
      <c r="DY22" s="197">
        <f t="shared" si="7"/>
        <v>0</v>
      </c>
      <c r="DZ22" s="197">
        <f t="shared" si="8"/>
        <v>0</v>
      </c>
      <c r="EA22" s="197">
        <f t="shared" si="9"/>
        <v>0</v>
      </c>
      <c r="EB22" s="245">
        <f t="shared" si="10"/>
        <v>0</v>
      </c>
      <c r="EC22" s="301">
        <v>0.20130095561767983</v>
      </c>
      <c r="ED22" s="197">
        <f t="shared" si="11"/>
        <v>0</v>
      </c>
      <c r="EE22" s="197">
        <f t="shared" si="12"/>
        <v>0</v>
      </c>
      <c r="EF22" s="197">
        <f t="shared" si="13"/>
        <v>0</v>
      </c>
      <c r="EG22" s="245">
        <f t="shared" si="14"/>
        <v>0</v>
      </c>
      <c r="EH22" s="309">
        <v>5.0631292367848857E-2</v>
      </c>
      <c r="EI22" s="251">
        <f t="shared" si="15"/>
        <v>0</v>
      </c>
      <c r="EJ22" s="309">
        <v>4.9635476621169766E-2</v>
      </c>
      <c r="EK22" s="232">
        <f t="shared" si="16"/>
        <v>0</v>
      </c>
    </row>
    <row r="23" spans="2:141" ht="15" customHeight="1">
      <c r="B23" s="144" t="s">
        <v>350</v>
      </c>
      <c r="C23" s="78" t="s">
        <v>408</v>
      </c>
      <c r="D23" s="155"/>
      <c r="E23" s="301">
        <v>1.9810750936042187E-2</v>
      </c>
      <c r="F23" s="302">
        <v>1.8392826350715062E-2</v>
      </c>
      <c r="G23" s="302">
        <v>1.8571106245451684E-2</v>
      </c>
      <c r="H23" s="302">
        <v>8.5226690416121201E-3</v>
      </c>
      <c r="I23" s="302">
        <v>8.5585941556746634E-3</v>
      </c>
      <c r="J23" s="302">
        <v>6.888205335081438E-3</v>
      </c>
      <c r="K23" s="302">
        <v>3.2796741728691216E-2</v>
      </c>
      <c r="L23" s="302">
        <v>2.3365484810430971E-2</v>
      </c>
      <c r="M23" s="302">
        <v>2.7006110602924405E-2</v>
      </c>
      <c r="N23" s="302">
        <v>2.7209286976633992E-2</v>
      </c>
      <c r="O23" s="302">
        <v>1.2359252378966524E-2</v>
      </c>
      <c r="P23" s="302">
        <v>4.2571637141953222E-2</v>
      </c>
      <c r="Q23" s="302">
        <v>1.1317775525123586E-2</v>
      </c>
      <c r="R23" s="302">
        <v>5.546953989503535E-2</v>
      </c>
      <c r="S23" s="302">
        <v>7.6720286674980664E-3</v>
      </c>
      <c r="T23" s="302">
        <v>1.8206428165410359E-2</v>
      </c>
      <c r="U23" s="302">
        <v>8.4039232936942883E-3</v>
      </c>
      <c r="V23" s="302">
        <v>1.6509214228483053E-2</v>
      </c>
      <c r="W23" s="302">
        <v>7.3800868287045478E-3</v>
      </c>
      <c r="X23" s="302">
        <v>1.887218374324497E-2</v>
      </c>
      <c r="Y23" s="302">
        <v>2.0736669819961862E-2</v>
      </c>
      <c r="Z23" s="302">
        <v>1.9189466690825632E-2</v>
      </c>
      <c r="AA23" s="302">
        <v>2.5527947220523782E-2</v>
      </c>
      <c r="AB23" s="302">
        <v>2.2452719812474688E-2</v>
      </c>
      <c r="AC23" s="302">
        <v>2.4366422476506507E-2</v>
      </c>
      <c r="AD23" s="302">
        <v>1.8863156665056273E-2</v>
      </c>
      <c r="AE23" s="302">
        <v>1.569881187741496E-2</v>
      </c>
      <c r="AF23" s="302">
        <v>1.0390392651432444E-2</v>
      </c>
      <c r="AG23" s="302">
        <v>2.4614202638958232E-2</v>
      </c>
      <c r="AH23" s="302">
        <v>1.9165979008159962E-2</v>
      </c>
      <c r="AI23" s="302">
        <v>2.056106458008735E-2</v>
      </c>
      <c r="AJ23" s="302">
        <v>2.0763976295273833E-2</v>
      </c>
      <c r="AK23" s="302">
        <v>1.3813570300685583E-2</v>
      </c>
      <c r="AL23" s="302">
        <v>1.6160895925439983E-2</v>
      </c>
      <c r="AM23" s="302">
        <v>4.7457009866961044E-3</v>
      </c>
      <c r="AN23" s="302">
        <v>4.9411871436712038E-2</v>
      </c>
      <c r="AO23" s="302">
        <v>6.8483128595456027E-3</v>
      </c>
      <c r="AP23" s="302">
        <v>4.3654108681920982E-3</v>
      </c>
      <c r="AQ23" s="302">
        <v>3.7544169611307418E-3</v>
      </c>
      <c r="AR23" s="302">
        <v>7.0080862533692723E-2</v>
      </c>
      <c r="AS23" s="302">
        <v>4.9989847643087858E-2</v>
      </c>
      <c r="AT23" s="302">
        <v>5.3001413055688583E-2</v>
      </c>
      <c r="AU23" s="302">
        <v>5.6936104593139497E-2</v>
      </c>
      <c r="AV23" s="302">
        <v>7.8159034415601052E-4</v>
      </c>
      <c r="AW23" s="302">
        <v>0.11638366223038091</v>
      </c>
      <c r="AX23" s="302">
        <v>9.8832540613997166E-4</v>
      </c>
      <c r="AY23" s="302">
        <v>2.0359687818120122E-2</v>
      </c>
      <c r="AZ23" s="302">
        <v>2.0661988331775204E-2</v>
      </c>
      <c r="BA23" s="302">
        <v>1.8989378822014805E-2</v>
      </c>
      <c r="BB23" s="302">
        <v>8.3537524683891112E-3</v>
      </c>
      <c r="BC23" s="302">
        <v>1.6712994987217716E-2</v>
      </c>
      <c r="BD23" s="302">
        <v>1.4994476487896072E-2</v>
      </c>
      <c r="BE23" s="302">
        <v>1.7077014774434837E-2</v>
      </c>
      <c r="BF23" s="302">
        <v>2.285334680876433E-2</v>
      </c>
      <c r="BG23" s="302">
        <v>1.2034625140764164E-2</v>
      </c>
      <c r="BH23" s="302">
        <v>5.9872962003256211E-3</v>
      </c>
      <c r="BI23" s="302">
        <v>1.0315110859283041E-2</v>
      </c>
      <c r="BJ23" s="302">
        <v>2.6549103359266659E-2</v>
      </c>
      <c r="BK23" s="302">
        <v>1.7086174331221282E-2</v>
      </c>
      <c r="BL23" s="302">
        <v>5.765350130967737E-2</v>
      </c>
      <c r="BM23" s="302">
        <v>1.2086909528319979E-3</v>
      </c>
      <c r="BN23" s="302">
        <v>2.6585913594340629E-3</v>
      </c>
      <c r="BO23" s="302">
        <v>2.4707195754400554E-2</v>
      </c>
      <c r="BP23" s="302">
        <v>3.2300131089580728E-2</v>
      </c>
      <c r="BQ23" s="302">
        <v>5.3203471160351498E-2</v>
      </c>
      <c r="BR23" s="302">
        <v>1.6460883159460891E-2</v>
      </c>
      <c r="BS23" s="302">
        <v>7.090323621859654E-3</v>
      </c>
      <c r="BT23" s="302">
        <v>5.4531403204887301E-2</v>
      </c>
      <c r="BU23" s="302">
        <v>6.2995305972471417E-3</v>
      </c>
      <c r="BV23" s="302">
        <v>3.4754807667851433E-2</v>
      </c>
      <c r="BW23" s="196"/>
      <c r="BX23" s="196"/>
      <c r="BY23" s="197">
        <v>0</v>
      </c>
      <c r="BZ23" s="304">
        <v>0.20307912804271944</v>
      </c>
      <c r="CA23" s="197">
        <f t="shared" si="3"/>
        <v>0</v>
      </c>
      <c r="CB23" s="309">
        <v>1.2178692140892849E-4</v>
      </c>
      <c r="CC23" s="302">
        <v>2.2775871046941732E-3</v>
      </c>
      <c r="CD23" s="302">
        <v>1.5627550103241468E-4</v>
      </c>
      <c r="CE23" s="302">
        <v>6.9730088827140154E-5</v>
      </c>
      <c r="CF23" s="302">
        <v>2.470572785526154E-3</v>
      </c>
      <c r="CG23" s="302">
        <v>2.6512032341278471E-4</v>
      </c>
      <c r="CH23" s="302">
        <v>2.0513673634206829E-4</v>
      </c>
      <c r="CI23" s="302">
        <v>5.5148324898222196E-4</v>
      </c>
      <c r="CJ23" s="302">
        <v>2.733602232349701E-3</v>
      </c>
      <c r="CK23" s="302">
        <v>1.0933227210283742</v>
      </c>
      <c r="CL23" s="302">
        <v>3.3008104001668346E-4</v>
      </c>
      <c r="CM23" s="302">
        <v>3.8962075333283969E-2</v>
      </c>
      <c r="CN23" s="302">
        <v>2.1423774195938154E-2</v>
      </c>
      <c r="CO23" s="302">
        <v>1.6422732193683374E-2</v>
      </c>
      <c r="CP23" s="302">
        <v>4.6465993595696123E-3</v>
      </c>
      <c r="CQ23" s="302">
        <v>2.0126797706764045E-3</v>
      </c>
      <c r="CR23" s="302">
        <v>1.2663638101505784E-2</v>
      </c>
      <c r="CS23" s="302">
        <v>2.1942329973238064E-3</v>
      </c>
      <c r="CT23" s="302">
        <v>1.699176287357116E-2</v>
      </c>
      <c r="CU23" s="302">
        <v>7.9156718357769012E-4</v>
      </c>
      <c r="CV23" s="302">
        <v>5.5396917184581795E-3</v>
      </c>
      <c r="CW23" s="302">
        <v>3.1635729242740929E-4</v>
      </c>
      <c r="CX23" s="302">
        <v>3.9997357535775978E-4</v>
      </c>
      <c r="CY23" s="302">
        <v>6.1913487625231699E-5</v>
      </c>
      <c r="CZ23" s="302">
        <v>1.1086114301128902E-4</v>
      </c>
      <c r="DA23" s="302">
        <v>7.1029956695205289E-5</v>
      </c>
      <c r="DB23" s="302">
        <v>1.0765940564276716E-4</v>
      </c>
      <c r="DC23" s="302">
        <v>1.5956338994722825E-4</v>
      </c>
      <c r="DD23" s="302">
        <v>9.1799851577029263E-5</v>
      </c>
      <c r="DE23" s="302">
        <v>1.5107024697426304E-4</v>
      </c>
      <c r="DF23" s="302">
        <v>9.1808308433080765E-5</v>
      </c>
      <c r="DG23" s="302">
        <v>6.5231121003667724E-5</v>
      </c>
      <c r="DH23" s="302">
        <v>1.0614961856304256E-4</v>
      </c>
      <c r="DI23" s="302">
        <v>2.2990976744364293E-4</v>
      </c>
      <c r="DJ23" s="302">
        <v>1.0567449032108167E-4</v>
      </c>
      <c r="DK23" s="302">
        <v>3.9041296288108197E-4</v>
      </c>
      <c r="DL23" s="310">
        <v>7.4587426233059756E-4</v>
      </c>
      <c r="DM23" s="221">
        <v>0</v>
      </c>
      <c r="DN23" s="301">
        <v>0.1416231846448994</v>
      </c>
      <c r="DO23" s="197">
        <f t="shared" si="4"/>
        <v>0</v>
      </c>
      <c r="DP23" s="197">
        <f t="shared" si="5"/>
        <v>0</v>
      </c>
      <c r="DQ23" s="230" t="s">
        <v>399</v>
      </c>
      <c r="DR23" s="231" t="s">
        <v>399</v>
      </c>
      <c r="DS23" s="309">
        <v>-1.0764803861406051E-4</v>
      </c>
      <c r="DT23" s="232">
        <f t="shared" si="6"/>
        <v>0</v>
      </c>
      <c r="DU23" s="233">
        <f t="shared" si="0"/>
        <v>0</v>
      </c>
      <c r="DV23" s="229">
        <v>0</v>
      </c>
      <c r="DW23" s="221">
        <f t="shared" si="1"/>
        <v>0</v>
      </c>
      <c r="DX23" s="301">
        <v>0.35134245915161399</v>
      </c>
      <c r="DY23" s="197">
        <f t="shared" si="7"/>
        <v>0</v>
      </c>
      <c r="DZ23" s="197">
        <f t="shared" si="8"/>
        <v>0</v>
      </c>
      <c r="EA23" s="197">
        <f t="shared" si="9"/>
        <v>0</v>
      </c>
      <c r="EB23" s="245">
        <f t="shared" si="10"/>
        <v>0</v>
      </c>
      <c r="EC23" s="301">
        <v>0.1416231846448994</v>
      </c>
      <c r="ED23" s="197">
        <f t="shared" si="11"/>
        <v>0</v>
      </c>
      <c r="EE23" s="197">
        <f t="shared" si="12"/>
        <v>0</v>
      </c>
      <c r="EF23" s="197">
        <f t="shared" si="13"/>
        <v>0</v>
      </c>
      <c r="EG23" s="245">
        <f t="shared" si="14"/>
        <v>0</v>
      </c>
      <c r="EH23" s="309">
        <v>3.1135599032428476E-2</v>
      </c>
      <c r="EI23" s="251">
        <f t="shared" si="15"/>
        <v>0</v>
      </c>
      <c r="EJ23" s="309">
        <v>3.0839025384850647E-2</v>
      </c>
      <c r="EK23" s="232">
        <f t="shared" si="16"/>
        <v>0</v>
      </c>
    </row>
    <row r="24" spans="2:141" ht="15" customHeight="1">
      <c r="B24" s="144" t="s">
        <v>351</v>
      </c>
      <c r="C24" s="78" t="s">
        <v>409</v>
      </c>
      <c r="D24" s="155"/>
      <c r="E24" s="301">
        <v>8.9839159249338937E-3</v>
      </c>
      <c r="F24" s="302">
        <v>5.9952045380683968E-3</v>
      </c>
      <c r="G24" s="302">
        <v>4.9448164308163612E-3</v>
      </c>
      <c r="H24" s="302">
        <v>3.7063334541845671E-3</v>
      </c>
      <c r="I24" s="302">
        <v>3.7445719777447072E-3</v>
      </c>
      <c r="J24" s="302">
        <v>1.9666179214361352E-3</v>
      </c>
      <c r="K24" s="302">
        <v>6.6981445375023782E-3</v>
      </c>
      <c r="L24" s="302">
        <v>1.6525502979132713E-2</v>
      </c>
      <c r="M24" s="302">
        <v>7.357310120943825E-3</v>
      </c>
      <c r="N24" s="302">
        <v>7.406252374768045E-3</v>
      </c>
      <c r="O24" s="302">
        <v>3.8290935284528188E-3</v>
      </c>
      <c r="P24" s="302">
        <v>5.4303190431523795E-3</v>
      </c>
      <c r="Q24" s="302">
        <v>8.564766374697318E-3</v>
      </c>
      <c r="R24" s="302">
        <v>4.1367893871192595E-3</v>
      </c>
      <c r="S24" s="302">
        <v>5.3830489210223058E-3</v>
      </c>
      <c r="T24" s="302">
        <v>7.0934239270055007E-3</v>
      </c>
      <c r="U24" s="302">
        <v>5.0509219447616802E-3</v>
      </c>
      <c r="V24" s="302">
        <v>3.5869342426444557E-3</v>
      </c>
      <c r="W24" s="302">
        <v>5.2358485569935472E-3</v>
      </c>
      <c r="X24" s="302">
        <v>7.2321442954432283E-3</v>
      </c>
      <c r="Y24" s="302">
        <v>5.2554919891286394E-3</v>
      </c>
      <c r="Z24" s="302">
        <v>8.6513257232590443E-3</v>
      </c>
      <c r="AA24" s="302">
        <v>5.4178883395038843E-3</v>
      </c>
      <c r="AB24" s="302">
        <v>7.343105049356302E-3</v>
      </c>
      <c r="AC24" s="302">
        <v>7.6342809620837558E-3</v>
      </c>
      <c r="AD24" s="302">
        <v>7.2165836389124285E-3</v>
      </c>
      <c r="AE24" s="302">
        <v>7.0836227979872313E-3</v>
      </c>
      <c r="AF24" s="302">
        <v>1.2513646801942552E-2</v>
      </c>
      <c r="AG24" s="302">
        <v>1.3504584799698001E-2</v>
      </c>
      <c r="AH24" s="302">
        <v>3.2971286331921696E-3</v>
      </c>
      <c r="AI24" s="302">
        <v>3.3081757582898372E-3</v>
      </c>
      <c r="AJ24" s="302">
        <v>3.3066250736390437E-3</v>
      </c>
      <c r="AK24" s="302">
        <v>3.4852477910348894E-3</v>
      </c>
      <c r="AL24" s="302">
        <v>1.3982066838407034E-4</v>
      </c>
      <c r="AM24" s="302">
        <v>1.2746247254435581E-3</v>
      </c>
      <c r="AN24" s="302">
        <v>2.2992155450785165E-3</v>
      </c>
      <c r="AO24" s="302">
        <v>7.2820358442939733E-3</v>
      </c>
      <c r="AP24" s="302">
        <v>3.0664846472014508E-3</v>
      </c>
      <c r="AQ24" s="302">
        <v>3.7544169611307418E-3</v>
      </c>
      <c r="AR24" s="302">
        <v>4.8808916733445035E-3</v>
      </c>
      <c r="AS24" s="302">
        <v>2.5555316033478628E-3</v>
      </c>
      <c r="AT24" s="302">
        <v>4.4539830630396267E-4</v>
      </c>
      <c r="AU24" s="302">
        <v>5.0289442443621863E-4</v>
      </c>
      <c r="AV24" s="302">
        <v>0</v>
      </c>
      <c r="AW24" s="302">
        <v>0</v>
      </c>
      <c r="AX24" s="302">
        <v>0</v>
      </c>
      <c r="AY24" s="302">
        <v>2.3316690096466138E-2</v>
      </c>
      <c r="AZ24" s="302">
        <v>2.3644130977598429E-2</v>
      </c>
      <c r="BA24" s="302">
        <v>2.1832421414011371E-2</v>
      </c>
      <c r="BB24" s="302">
        <v>3.4014660422029921E-3</v>
      </c>
      <c r="BC24" s="302">
        <v>3.770995067979027E-3</v>
      </c>
      <c r="BD24" s="302">
        <v>3.5575312733465755E-3</v>
      </c>
      <c r="BE24" s="302">
        <v>1.0676957141973627E-3</v>
      </c>
      <c r="BF24" s="302">
        <v>3.5730710923615884E-2</v>
      </c>
      <c r="BG24" s="302">
        <v>6.5974315516476511E-4</v>
      </c>
      <c r="BH24" s="302">
        <v>1.3300006879313903E-4</v>
      </c>
      <c r="BI24" s="302">
        <v>4.249168781076668E-3</v>
      </c>
      <c r="BJ24" s="302">
        <v>4.6657521559444652E-3</v>
      </c>
      <c r="BK24" s="302">
        <v>6.2289855460743993E-4</v>
      </c>
      <c r="BL24" s="302">
        <v>8.8254845014916865E-3</v>
      </c>
      <c r="BM24" s="302">
        <v>5.99115563639322E-3</v>
      </c>
      <c r="BN24" s="302">
        <v>6.4328501654778696E-4</v>
      </c>
      <c r="BO24" s="302">
        <v>8.5220073178286359E-4</v>
      </c>
      <c r="BP24" s="302">
        <v>2.790446686678822E-2</v>
      </c>
      <c r="BQ24" s="302">
        <v>4.5343563792413451E-2</v>
      </c>
      <c r="BR24" s="302">
        <v>5.3167594894284922E-2</v>
      </c>
      <c r="BS24" s="302">
        <v>6.4894982362570228E-2</v>
      </c>
      <c r="BT24" s="302">
        <v>3.9291093171176924E-3</v>
      </c>
      <c r="BU24" s="302">
        <v>3.7472772654144845E-3</v>
      </c>
      <c r="BV24" s="302">
        <v>4.9430157919253415E-3</v>
      </c>
      <c r="BW24" s="196"/>
      <c r="BX24" s="196"/>
      <c r="BY24" s="197">
        <v>0</v>
      </c>
      <c r="BZ24" s="304">
        <v>2.7976942626325774E-2</v>
      </c>
      <c r="CA24" s="197">
        <f t="shared" si="3"/>
        <v>0</v>
      </c>
      <c r="CB24" s="309">
        <v>8.5977077201489668E-6</v>
      </c>
      <c r="CC24" s="302">
        <v>8.0333506167418897E-5</v>
      </c>
      <c r="CD24" s="302">
        <v>8.678367793315441E-5</v>
      </c>
      <c r="CE24" s="302">
        <v>5.4677620561930862E-6</v>
      </c>
      <c r="CF24" s="302">
        <v>8.1031918545697149E-5</v>
      </c>
      <c r="CG24" s="302">
        <v>2.2025931350484529E-4</v>
      </c>
      <c r="CH24" s="302">
        <v>9.6600002219508679E-6</v>
      </c>
      <c r="CI24" s="302">
        <v>9.1032778810356231E-5</v>
      </c>
      <c r="CJ24" s="302">
        <v>9.2072050019219461E-5</v>
      </c>
      <c r="CK24" s="302">
        <v>2.2768385034729571E-4</v>
      </c>
      <c r="CL24" s="302">
        <v>1.0144018193928299</v>
      </c>
      <c r="CM24" s="302">
        <v>1.729980883165139E-3</v>
      </c>
      <c r="CN24" s="302">
        <v>9.1403570431247379E-4</v>
      </c>
      <c r="CO24" s="302">
        <v>5.8035266742073415E-4</v>
      </c>
      <c r="CP24" s="302">
        <v>8.7725649362700253E-4</v>
      </c>
      <c r="CQ24" s="302">
        <v>1.6127024515970351E-3</v>
      </c>
      <c r="CR24" s="302">
        <v>2.2453478714076812E-3</v>
      </c>
      <c r="CS24" s="302">
        <v>6.9325262559289259E-4</v>
      </c>
      <c r="CT24" s="302">
        <v>7.6190032089663178E-4</v>
      </c>
      <c r="CU24" s="302">
        <v>2.1218605797931959E-4</v>
      </c>
      <c r="CV24" s="302">
        <v>3.2494910084502395E-4</v>
      </c>
      <c r="CW24" s="302">
        <v>2.984949854945606E-5</v>
      </c>
      <c r="CX24" s="302">
        <v>3.0846168633295644E-5</v>
      </c>
      <c r="CY24" s="302">
        <v>5.2519401487751385E-6</v>
      </c>
      <c r="CZ24" s="302">
        <v>7.5336001033321439E-6</v>
      </c>
      <c r="DA24" s="302">
        <v>6.1432818657588287E-6</v>
      </c>
      <c r="DB24" s="302">
        <v>6.5494047231985037E-6</v>
      </c>
      <c r="DC24" s="302">
        <v>9.7355010961295977E-6</v>
      </c>
      <c r="DD24" s="302">
        <v>9.9898180151321586E-6</v>
      </c>
      <c r="DE24" s="302">
        <v>1.3362208278617504E-5</v>
      </c>
      <c r="DF24" s="302">
        <v>1.034050706353466E-5</v>
      </c>
      <c r="DG24" s="302">
        <v>4.7998954993930205E-5</v>
      </c>
      <c r="DH24" s="302">
        <v>1.4361283000024568E-5</v>
      </c>
      <c r="DI24" s="302">
        <v>2.2308546994778381E-5</v>
      </c>
      <c r="DJ24" s="302">
        <v>1.6683854969429048E-5</v>
      </c>
      <c r="DK24" s="302">
        <v>5.1489074105616759E-5</v>
      </c>
      <c r="DL24" s="310">
        <v>7.3783336226995405E-5</v>
      </c>
      <c r="DM24" s="221">
        <v>0</v>
      </c>
      <c r="DN24" s="301">
        <v>0.17213737114154717</v>
      </c>
      <c r="DO24" s="197">
        <f t="shared" si="4"/>
        <v>0</v>
      </c>
      <c r="DP24" s="197">
        <f t="shared" si="5"/>
        <v>0</v>
      </c>
      <c r="DQ24" s="230" t="s">
        <v>399</v>
      </c>
      <c r="DR24" s="231" t="s">
        <v>399</v>
      </c>
      <c r="DS24" s="309">
        <v>6.0635282428917912E-4</v>
      </c>
      <c r="DT24" s="232">
        <f t="shared" si="6"/>
        <v>0</v>
      </c>
      <c r="DU24" s="233">
        <f t="shared" si="0"/>
        <v>0</v>
      </c>
      <c r="DV24" s="229">
        <v>0</v>
      </c>
      <c r="DW24" s="221">
        <f t="shared" si="1"/>
        <v>0</v>
      </c>
      <c r="DX24" s="301">
        <v>0.2546505855211284</v>
      </c>
      <c r="DY24" s="197">
        <f t="shared" si="7"/>
        <v>0</v>
      </c>
      <c r="DZ24" s="197">
        <f t="shared" si="8"/>
        <v>0</v>
      </c>
      <c r="EA24" s="197">
        <f t="shared" si="9"/>
        <v>0</v>
      </c>
      <c r="EB24" s="245">
        <f t="shared" si="10"/>
        <v>0</v>
      </c>
      <c r="EC24" s="301">
        <v>0.17213737114154717</v>
      </c>
      <c r="ED24" s="197">
        <f t="shared" si="11"/>
        <v>0</v>
      </c>
      <c r="EE24" s="197">
        <f t="shared" si="12"/>
        <v>0</v>
      </c>
      <c r="EF24" s="197">
        <f t="shared" si="13"/>
        <v>0</v>
      </c>
      <c r="EG24" s="245">
        <f t="shared" si="14"/>
        <v>0</v>
      </c>
      <c r="EH24" s="309">
        <v>3.5613118009520196E-2</v>
      </c>
      <c r="EI24" s="251">
        <f t="shared" si="15"/>
        <v>0</v>
      </c>
      <c r="EJ24" s="309">
        <v>3.4810034167567096E-2</v>
      </c>
      <c r="EK24" s="232">
        <f t="shared" si="16"/>
        <v>0</v>
      </c>
    </row>
    <row r="25" spans="2:141" ht="15" customHeight="1">
      <c r="B25" s="144" t="s">
        <v>352</v>
      </c>
      <c r="C25" s="78" t="s">
        <v>410</v>
      </c>
      <c r="D25" s="155"/>
      <c r="E25" s="301">
        <v>8.8111186640925709E-2</v>
      </c>
      <c r="F25" s="302">
        <v>9.1111177815816791E-2</v>
      </c>
      <c r="G25" s="302">
        <v>6.3309043876737095E-2</v>
      </c>
      <c r="H25" s="302">
        <v>4.9070119707792348E-2</v>
      </c>
      <c r="I25" s="302">
        <v>4.8418972660579075E-2</v>
      </c>
      <c r="J25" s="302">
        <v>7.86949725177752E-2</v>
      </c>
      <c r="K25" s="302">
        <v>8.3467178001663409E-2</v>
      </c>
      <c r="L25" s="302">
        <v>8.3976808186603261E-2</v>
      </c>
      <c r="M25" s="302">
        <v>5.7253348693914061E-2</v>
      </c>
      <c r="N25" s="302">
        <v>5.7262379230308261E-2</v>
      </c>
      <c r="O25" s="302">
        <v>5.6602342950297604E-2</v>
      </c>
      <c r="P25" s="302">
        <v>0.12475483181293662</v>
      </c>
      <c r="Q25" s="302">
        <v>0.10396074583991238</v>
      </c>
      <c r="R25" s="302">
        <v>0.13333617456051169</v>
      </c>
      <c r="S25" s="302">
        <v>3.6497387405875575E-2</v>
      </c>
      <c r="T25" s="302">
        <v>0.12017933113449994</v>
      </c>
      <c r="U25" s="302">
        <v>7.3114028167719031E-2</v>
      </c>
      <c r="V25" s="302">
        <v>5.8564853634449472E-2</v>
      </c>
      <c r="W25" s="302">
        <v>7.4951837019061593E-2</v>
      </c>
      <c r="X25" s="302">
        <v>0.12337585981596183</v>
      </c>
      <c r="Y25" s="302">
        <v>0.1520488910911903</v>
      </c>
      <c r="Z25" s="302">
        <v>0.11443619013106239</v>
      </c>
      <c r="AA25" s="302">
        <v>0.10899488221388784</v>
      </c>
      <c r="AB25" s="302">
        <v>7.8810539707993968E-2</v>
      </c>
      <c r="AC25" s="302">
        <v>8.6179034160736537E-2</v>
      </c>
      <c r="AD25" s="302">
        <v>0.14776919010319731</v>
      </c>
      <c r="AE25" s="302">
        <v>0.12824472925420344</v>
      </c>
      <c r="AF25" s="302">
        <v>7.9975906335880739E-2</v>
      </c>
      <c r="AG25" s="302">
        <v>5.0634255533254881E-2</v>
      </c>
      <c r="AH25" s="302">
        <v>3.7925076058625204E-2</v>
      </c>
      <c r="AI25" s="302">
        <v>4.76150791282847E-2</v>
      </c>
      <c r="AJ25" s="302">
        <v>4.7944430963525214E-2</v>
      </c>
      <c r="AK25" s="302">
        <v>4.0809775541448261E-2</v>
      </c>
      <c r="AL25" s="302">
        <v>3.2387832609378719E-2</v>
      </c>
      <c r="AM25" s="302">
        <v>6.498309984180997E-3</v>
      </c>
      <c r="AN25" s="302">
        <v>8.5209892013415403E-2</v>
      </c>
      <c r="AO25" s="302">
        <v>3.4857272621905265E-2</v>
      </c>
      <c r="AP25" s="302">
        <v>7.5966808614682454E-2</v>
      </c>
      <c r="AQ25" s="302">
        <v>1.0600706713780919E-2</v>
      </c>
      <c r="AR25" s="302">
        <v>0.14985065928462155</v>
      </c>
      <c r="AS25" s="302">
        <v>7.7945055623287629E-2</v>
      </c>
      <c r="AT25" s="302">
        <v>8.0737311567939993E-2</v>
      </c>
      <c r="AU25" s="302">
        <v>6.9728759664306847E-2</v>
      </c>
      <c r="AV25" s="302">
        <v>0.20534044025318401</v>
      </c>
      <c r="AW25" s="302">
        <v>2.4552547039926573E-2</v>
      </c>
      <c r="AX25" s="302">
        <v>0.16684168262400395</v>
      </c>
      <c r="AY25" s="302">
        <v>5.0472635610063502E-2</v>
      </c>
      <c r="AZ25" s="302">
        <v>5.1157947055134136E-2</v>
      </c>
      <c r="BA25" s="302">
        <v>4.7366162428923934E-2</v>
      </c>
      <c r="BB25" s="302">
        <v>2.7801040083537523E-2</v>
      </c>
      <c r="BC25" s="302">
        <v>2.8701289193447305E-2</v>
      </c>
      <c r="BD25" s="302">
        <v>3.4827337136058976E-2</v>
      </c>
      <c r="BE25" s="302">
        <v>2.498652637330747E-2</v>
      </c>
      <c r="BF25" s="302">
        <v>7.5725487301488162E-2</v>
      </c>
      <c r="BG25" s="302">
        <v>6.1208239964510365E-2</v>
      </c>
      <c r="BH25" s="302">
        <v>4.087688321218097E-2</v>
      </c>
      <c r="BI25" s="302">
        <v>3.649624994948631E-2</v>
      </c>
      <c r="BJ25" s="302">
        <v>3.1940056693007736E-2</v>
      </c>
      <c r="BK25" s="302">
        <v>7.2336606341509152E-3</v>
      </c>
      <c r="BL25" s="302">
        <v>2.0042811810045344E-2</v>
      </c>
      <c r="BM25" s="302">
        <v>4.2158907994212229E-2</v>
      </c>
      <c r="BN25" s="302">
        <v>9.2719453803014606E-3</v>
      </c>
      <c r="BO25" s="302">
        <v>3.6988327582979839E-2</v>
      </c>
      <c r="BP25" s="302">
        <v>6.8563373485744539E-2</v>
      </c>
      <c r="BQ25" s="302">
        <v>4.2804199076807964E-2</v>
      </c>
      <c r="BR25" s="302">
        <v>7.7883599551530638E-2</v>
      </c>
      <c r="BS25" s="302">
        <v>4.5991039109751691E-2</v>
      </c>
      <c r="BT25" s="302">
        <v>0.11276091631180823</v>
      </c>
      <c r="BU25" s="302">
        <v>1.2423614467403322E-2</v>
      </c>
      <c r="BV25" s="302">
        <v>6.9685840170978064E-2</v>
      </c>
      <c r="BW25" s="196"/>
      <c r="BX25" s="196"/>
      <c r="BY25" s="197">
        <v>0</v>
      </c>
      <c r="BZ25" s="304">
        <v>0.42732380685033433</v>
      </c>
      <c r="CA25" s="197">
        <f t="shared" si="3"/>
        <v>0</v>
      </c>
      <c r="CB25" s="309">
        <v>1.4586225516918733E-3</v>
      </c>
      <c r="CC25" s="302">
        <v>1.0262073844926422E-2</v>
      </c>
      <c r="CD25" s="302">
        <v>2.967897261595675E-3</v>
      </c>
      <c r="CE25" s="302">
        <v>9.0690595818013317E-4</v>
      </c>
      <c r="CF25" s="302">
        <v>5.5544457302924757E-3</v>
      </c>
      <c r="CG25" s="302">
        <v>5.0070375267365934E-3</v>
      </c>
      <c r="CH25" s="302">
        <v>1.0962221913610555E-3</v>
      </c>
      <c r="CI25" s="302">
        <v>2.3666968078705302E-3</v>
      </c>
      <c r="CJ25" s="302">
        <v>4.5846322296359448E-3</v>
      </c>
      <c r="CK25" s="302">
        <v>2.5861828686775386E-3</v>
      </c>
      <c r="CL25" s="302">
        <v>1.5152370256072047E-3</v>
      </c>
      <c r="CM25" s="302">
        <v>1.0374484128324655</v>
      </c>
      <c r="CN25" s="302">
        <v>1.3362702777545372E-2</v>
      </c>
      <c r="CO25" s="302">
        <v>1.3417424472467094E-2</v>
      </c>
      <c r="CP25" s="302">
        <v>1.2433408327015253E-2</v>
      </c>
      <c r="CQ25" s="302">
        <v>1.0399135449471528E-2</v>
      </c>
      <c r="CR25" s="302">
        <v>1.3592078075160122E-2</v>
      </c>
      <c r="CS25" s="302">
        <v>1.6308332543752229E-2</v>
      </c>
      <c r="CT25" s="302">
        <v>9.2102640334298727E-3</v>
      </c>
      <c r="CU25" s="302">
        <v>2.5664297409082066E-3</v>
      </c>
      <c r="CV25" s="302">
        <v>3.7608259906139675E-2</v>
      </c>
      <c r="CW25" s="302">
        <v>1.9583609793625435E-3</v>
      </c>
      <c r="CX25" s="302">
        <v>2.6703321838431895E-3</v>
      </c>
      <c r="CY25" s="302">
        <v>4.1059913902178355E-4</v>
      </c>
      <c r="CZ25" s="302">
        <v>1.5555239996611356E-3</v>
      </c>
      <c r="DA25" s="302">
        <v>4.2696816820506198E-4</v>
      </c>
      <c r="DB25" s="302">
        <v>8.4500657784999033E-4</v>
      </c>
      <c r="DC25" s="302">
        <v>1.2660148752991671E-3</v>
      </c>
      <c r="DD25" s="302">
        <v>6.585291608029399E-4</v>
      </c>
      <c r="DE25" s="302">
        <v>1.8279776320203271E-3</v>
      </c>
      <c r="DF25" s="302">
        <v>6.1889625987689785E-4</v>
      </c>
      <c r="DG25" s="302">
        <v>5.5603242459440969E-4</v>
      </c>
      <c r="DH25" s="302">
        <v>1.3416326914118689E-3</v>
      </c>
      <c r="DI25" s="302">
        <v>8.8205018721641468E-4</v>
      </c>
      <c r="DJ25" s="302">
        <v>1.4198901776644763E-3</v>
      </c>
      <c r="DK25" s="302">
        <v>1.2892467580246194E-3</v>
      </c>
      <c r="DL25" s="310">
        <v>2.3819027718192348E-3</v>
      </c>
      <c r="DM25" s="221">
        <v>0</v>
      </c>
      <c r="DN25" s="301">
        <v>0.25048810723710535</v>
      </c>
      <c r="DO25" s="197">
        <f t="shared" si="4"/>
        <v>0</v>
      </c>
      <c r="DP25" s="197">
        <f t="shared" si="5"/>
        <v>0</v>
      </c>
      <c r="DQ25" s="234" t="s">
        <v>399</v>
      </c>
      <c r="DR25" s="231" t="s">
        <v>399</v>
      </c>
      <c r="DS25" s="309">
        <v>8.6247350697971829E-4</v>
      </c>
      <c r="DT25" s="232">
        <f t="shared" si="6"/>
        <v>0</v>
      </c>
      <c r="DU25" s="233">
        <f t="shared" si="0"/>
        <v>0</v>
      </c>
      <c r="DV25" s="229">
        <v>0</v>
      </c>
      <c r="DW25" s="221">
        <f t="shared" si="1"/>
        <v>0</v>
      </c>
      <c r="DX25" s="301">
        <v>0.50944621418998248</v>
      </c>
      <c r="DY25" s="197">
        <f t="shared" si="7"/>
        <v>0</v>
      </c>
      <c r="DZ25" s="197">
        <f t="shared" si="8"/>
        <v>0</v>
      </c>
      <c r="EA25" s="197">
        <f t="shared" si="9"/>
        <v>0</v>
      </c>
      <c r="EB25" s="245">
        <f t="shared" si="10"/>
        <v>0</v>
      </c>
      <c r="EC25" s="301">
        <v>0.25048810723710535</v>
      </c>
      <c r="ED25" s="197">
        <f t="shared" si="11"/>
        <v>0</v>
      </c>
      <c r="EE25" s="197">
        <f t="shared" si="12"/>
        <v>0</v>
      </c>
      <c r="EF25" s="197">
        <f t="shared" si="13"/>
        <v>0</v>
      </c>
      <c r="EG25" s="245">
        <f t="shared" si="14"/>
        <v>0</v>
      </c>
      <c r="EH25" s="309">
        <v>6.3439729414774187E-2</v>
      </c>
      <c r="EI25" s="251">
        <f t="shared" si="15"/>
        <v>0</v>
      </c>
      <c r="EJ25" s="309">
        <v>5.7877602600906471E-2</v>
      </c>
      <c r="EK25" s="232">
        <f t="shared" si="16"/>
        <v>0</v>
      </c>
    </row>
    <row r="26" spans="2:141" ht="15" customHeight="1">
      <c r="B26" s="144" t="s">
        <v>353</v>
      </c>
      <c r="C26" s="78" t="s">
        <v>411</v>
      </c>
      <c r="D26" s="155"/>
      <c r="E26" s="301">
        <v>7.0806369598530195E-3</v>
      </c>
      <c r="F26" s="302">
        <v>1.0208743713460495E-2</v>
      </c>
      <c r="G26" s="302">
        <v>4.0672181316079659E-3</v>
      </c>
      <c r="H26" s="302">
        <v>2.8081372971236573E-3</v>
      </c>
      <c r="I26" s="302">
        <v>2.8552292058215598E-3</v>
      </c>
      <c r="J26" s="302">
        <v>6.6562452725530731E-4</v>
      </c>
      <c r="K26" s="302">
        <v>5.8497067546609957E-3</v>
      </c>
      <c r="L26" s="302">
        <v>2.6304539503566943E-2</v>
      </c>
      <c r="M26" s="302">
        <v>7.2784669780797907E-3</v>
      </c>
      <c r="N26" s="302">
        <v>7.2708330758613649E-3</v>
      </c>
      <c r="O26" s="302">
        <v>7.8287902339159113E-3</v>
      </c>
      <c r="P26" s="302">
        <v>3.1355329036447839E-3</v>
      </c>
      <c r="Q26" s="302">
        <v>7.1379847320775843E-3</v>
      </c>
      <c r="R26" s="302">
        <v>1.4837935093286647E-3</v>
      </c>
      <c r="S26" s="302">
        <v>2.6520592924684674E-3</v>
      </c>
      <c r="T26" s="302">
        <v>1.6629934533384065E-2</v>
      </c>
      <c r="U26" s="302">
        <v>1.1874995428675319E-2</v>
      </c>
      <c r="V26" s="302">
        <v>1.5372575325619095E-3</v>
      </c>
      <c r="W26" s="302">
        <v>1.3180828014908458E-2</v>
      </c>
      <c r="X26" s="302">
        <v>1.6952875176888135E-2</v>
      </c>
      <c r="Y26" s="302">
        <v>1.5000675706112888E-2</v>
      </c>
      <c r="Z26" s="302">
        <v>2.7350365404360692E-2</v>
      </c>
      <c r="AA26" s="302">
        <v>1.1289942081874949E-2</v>
      </c>
      <c r="AB26" s="302">
        <v>1.9464341963697653E-2</v>
      </c>
      <c r="AC26" s="302">
        <v>1.6638048385234527E-2</v>
      </c>
      <c r="AD26" s="302">
        <v>1.6594330880780592E-2</v>
      </c>
      <c r="AE26" s="302">
        <v>1.6939068140966584E-2</v>
      </c>
      <c r="AF26" s="302">
        <v>2.1112073184504761E-2</v>
      </c>
      <c r="AG26" s="302">
        <v>5.7003623336813122E-3</v>
      </c>
      <c r="AH26" s="302">
        <v>5.304448270865186E-3</v>
      </c>
      <c r="AI26" s="302">
        <v>5.0019887934489669E-4</v>
      </c>
      <c r="AJ26" s="302">
        <v>5.0473249006173645E-4</v>
      </c>
      <c r="AK26" s="302">
        <v>4.8245495544843315E-4</v>
      </c>
      <c r="AL26" s="302">
        <v>5.3090578511885017E-4</v>
      </c>
      <c r="AM26" s="302">
        <v>4.8936484994708033E-4</v>
      </c>
      <c r="AN26" s="302">
        <v>5.1597685475251542E-4</v>
      </c>
      <c r="AO26" s="302">
        <v>5.0819537148871872E-4</v>
      </c>
      <c r="AP26" s="302">
        <v>1.0187656635220767E-4</v>
      </c>
      <c r="AQ26" s="302">
        <v>2.2084805653710247E-4</v>
      </c>
      <c r="AR26" s="302">
        <v>2.185473883587091E-4</v>
      </c>
      <c r="AS26" s="302">
        <v>5.9840764530616735E-4</v>
      </c>
      <c r="AT26" s="302">
        <v>6.168569463413288E-4</v>
      </c>
      <c r="AU26" s="302">
        <v>1.4352517865546947E-4</v>
      </c>
      <c r="AV26" s="302">
        <v>2.9469799861620071E-4</v>
      </c>
      <c r="AW26" s="302">
        <v>2.1569527306103717E-2</v>
      </c>
      <c r="AX26" s="302">
        <v>2.4708135153499292E-4</v>
      </c>
      <c r="AY26" s="302">
        <v>4.1688884579960253E-4</v>
      </c>
      <c r="AZ26" s="302">
        <v>4.1418647858655904E-4</v>
      </c>
      <c r="BA26" s="302">
        <v>4.2913850445231198E-4</v>
      </c>
      <c r="BB26" s="302">
        <v>2.274536563175253E-4</v>
      </c>
      <c r="BC26" s="302">
        <v>1.0897195776905745E-2</v>
      </c>
      <c r="BD26" s="302">
        <v>3.7115522839368479E-3</v>
      </c>
      <c r="BE26" s="302">
        <v>5.3677025784409742E-3</v>
      </c>
      <c r="BF26" s="302">
        <v>1.3853954338729183E-3</v>
      </c>
      <c r="BG26" s="302">
        <v>9.5549008679034957E-4</v>
      </c>
      <c r="BH26" s="302">
        <v>1.7427595221169943E-4</v>
      </c>
      <c r="BI26" s="302">
        <v>4.1188219605159192E-2</v>
      </c>
      <c r="BJ26" s="302">
        <v>3.4674851496023875E-3</v>
      </c>
      <c r="BK26" s="302">
        <v>1.3395667841020214E-5</v>
      </c>
      <c r="BL26" s="302">
        <v>1.2319276393362191E-2</v>
      </c>
      <c r="BM26" s="302">
        <v>2.0338549687076886E-3</v>
      </c>
      <c r="BN26" s="302">
        <v>7.0953377198330534E-4</v>
      </c>
      <c r="BO26" s="302">
        <v>6.2445029325974648E-4</v>
      </c>
      <c r="BP26" s="302">
        <v>6.2588869768693076E-3</v>
      </c>
      <c r="BQ26" s="302">
        <v>4.3663255210064644E-3</v>
      </c>
      <c r="BR26" s="302">
        <v>3.7438813505680738E-3</v>
      </c>
      <c r="BS26" s="302">
        <v>3.2170057100698582E-3</v>
      </c>
      <c r="BT26" s="302">
        <v>1.6110619756595845E-2</v>
      </c>
      <c r="BU26" s="302">
        <v>3.9889303046152419E-4</v>
      </c>
      <c r="BV26" s="302">
        <v>6.4552792237096163E-3</v>
      </c>
      <c r="BW26" s="196"/>
      <c r="BX26" s="196"/>
      <c r="BY26" s="197">
        <v>0</v>
      </c>
      <c r="BZ26" s="304">
        <v>8.8292543489505326E-2</v>
      </c>
      <c r="CA26" s="197">
        <f t="shared" si="3"/>
        <v>0</v>
      </c>
      <c r="CB26" s="309">
        <v>2.6433831242701474E-5</v>
      </c>
      <c r="CC26" s="302">
        <v>1.6871100442243463E-4</v>
      </c>
      <c r="CD26" s="302">
        <v>2.7015443751979879E-5</v>
      </c>
      <c r="CE26" s="302">
        <v>1.8332404021247081E-5</v>
      </c>
      <c r="CF26" s="302">
        <v>3.3366423809705414E-5</v>
      </c>
      <c r="CG26" s="302">
        <v>2.55393790468657E-5</v>
      </c>
      <c r="CH26" s="302">
        <v>2.8316225340469095E-5</v>
      </c>
      <c r="CI26" s="302">
        <v>6.8500631173311368E-5</v>
      </c>
      <c r="CJ26" s="302">
        <v>1.4388201194437782E-4</v>
      </c>
      <c r="CK26" s="302">
        <v>7.4703363159300476E-5</v>
      </c>
      <c r="CL26" s="302">
        <v>2.2058470091307031E-5</v>
      </c>
      <c r="CM26" s="302">
        <v>1.0317282405423856E-4</v>
      </c>
      <c r="CN26" s="302">
        <v>1.0120833977839239</v>
      </c>
      <c r="CO26" s="302">
        <v>3.1690967728675227E-3</v>
      </c>
      <c r="CP26" s="302">
        <v>8.2306273023531162E-4</v>
      </c>
      <c r="CQ26" s="302">
        <v>1.7939160055382595E-4</v>
      </c>
      <c r="CR26" s="302">
        <v>1.3962203855035541E-3</v>
      </c>
      <c r="CS26" s="302">
        <v>1.3768011792982655E-4</v>
      </c>
      <c r="CT26" s="302">
        <v>1.4719300136144693E-3</v>
      </c>
      <c r="CU26" s="302">
        <v>4.7738250648749351E-5</v>
      </c>
      <c r="CV26" s="302">
        <v>5.758224534437497E-4</v>
      </c>
      <c r="CW26" s="302">
        <v>6.0653421400560995E-5</v>
      </c>
      <c r="CX26" s="302">
        <v>9.7916775084047592E-4</v>
      </c>
      <c r="CY26" s="302">
        <v>3.4609847909237086E-5</v>
      </c>
      <c r="CZ26" s="302">
        <v>4.1998755571426328E-5</v>
      </c>
      <c r="DA26" s="302">
        <v>5.7566977662519149E-5</v>
      </c>
      <c r="DB26" s="302">
        <v>2.0222103279685863E-5</v>
      </c>
      <c r="DC26" s="302">
        <v>8.605830852779757E-5</v>
      </c>
      <c r="DD26" s="302">
        <v>7.2773097319008296E-5</v>
      </c>
      <c r="DE26" s="302">
        <v>6.6108573060335823E-5</v>
      </c>
      <c r="DF26" s="302">
        <v>4.8905090206792184E-5</v>
      </c>
      <c r="DG26" s="302">
        <v>3.057204029982302E-5</v>
      </c>
      <c r="DH26" s="302">
        <v>4.0061173679397444E-5</v>
      </c>
      <c r="DI26" s="302">
        <v>5.9953750312642488E-4</v>
      </c>
      <c r="DJ26" s="302">
        <v>3.2494974603340656E-5</v>
      </c>
      <c r="DK26" s="302">
        <v>1.8926940191595254E-5</v>
      </c>
      <c r="DL26" s="310">
        <v>4.3763007170295249E-5</v>
      </c>
      <c r="DM26" s="221">
        <v>0</v>
      </c>
      <c r="DN26" s="301">
        <v>0.27106268114589943</v>
      </c>
      <c r="DO26" s="197">
        <f t="shared" si="4"/>
        <v>0</v>
      </c>
      <c r="DP26" s="197">
        <f t="shared" si="5"/>
        <v>0</v>
      </c>
      <c r="DQ26" s="234" t="s">
        <v>399</v>
      </c>
      <c r="DR26" s="231" t="s">
        <v>399</v>
      </c>
      <c r="DS26" s="309">
        <v>4.4907066008659973E-5</v>
      </c>
      <c r="DT26" s="232">
        <f t="shared" si="6"/>
        <v>0</v>
      </c>
      <c r="DU26" s="233">
        <f t="shared" si="0"/>
        <v>0</v>
      </c>
      <c r="DV26" s="229">
        <v>0</v>
      </c>
      <c r="DW26" s="221">
        <f t="shared" si="1"/>
        <v>0</v>
      </c>
      <c r="DX26" s="301">
        <v>0.52390192932044632</v>
      </c>
      <c r="DY26" s="197">
        <f t="shared" si="7"/>
        <v>0</v>
      </c>
      <c r="DZ26" s="197">
        <f t="shared" si="8"/>
        <v>0</v>
      </c>
      <c r="EA26" s="197">
        <f t="shared" si="9"/>
        <v>0</v>
      </c>
      <c r="EB26" s="245">
        <f t="shared" si="10"/>
        <v>0</v>
      </c>
      <c r="EC26" s="301">
        <v>0.27106268114589943</v>
      </c>
      <c r="ED26" s="197">
        <f t="shared" si="11"/>
        <v>0</v>
      </c>
      <c r="EE26" s="197">
        <f t="shared" si="12"/>
        <v>0</v>
      </c>
      <c r="EF26" s="197">
        <f t="shared" si="13"/>
        <v>0</v>
      </c>
      <c r="EG26" s="245">
        <f t="shared" si="14"/>
        <v>0</v>
      </c>
      <c r="EH26" s="309">
        <v>5.6100807304300233E-2</v>
      </c>
      <c r="EI26" s="251">
        <f t="shared" si="15"/>
        <v>0</v>
      </c>
      <c r="EJ26" s="309">
        <v>5.508079262604023E-2</v>
      </c>
      <c r="EK26" s="232">
        <f t="shared" si="16"/>
        <v>0</v>
      </c>
    </row>
    <row r="27" spans="2:141" ht="15" customHeight="1">
      <c r="B27" s="144" t="s">
        <v>354</v>
      </c>
      <c r="C27" s="78" t="s">
        <v>412</v>
      </c>
      <c r="D27" s="155"/>
      <c r="E27" s="301">
        <v>5.6301278761081155E-5</v>
      </c>
      <c r="F27" s="302">
        <v>2.358487807787532E-5</v>
      </c>
      <c r="G27" s="302">
        <v>1.6461323833645294E-5</v>
      </c>
      <c r="H27" s="302">
        <v>1.4207159692704559E-5</v>
      </c>
      <c r="I27" s="302">
        <v>1.4186923580030265E-5</v>
      </c>
      <c r="J27" s="302">
        <v>1.5127830164893349E-5</v>
      </c>
      <c r="K27" s="302">
        <v>1.9652558125895209E-5</v>
      </c>
      <c r="L27" s="302">
        <v>2.671867902850883E-5</v>
      </c>
      <c r="M27" s="302">
        <v>1.9710785716008555E-5</v>
      </c>
      <c r="N27" s="302">
        <v>1.9721257122332011E-5</v>
      </c>
      <c r="O27" s="302">
        <v>1.8955908556697122E-5</v>
      </c>
      <c r="P27" s="302">
        <v>1.9450704175034108E-5</v>
      </c>
      <c r="Q27" s="302">
        <v>1.6306075915654103E-5</v>
      </c>
      <c r="R27" s="302">
        <v>2.0748435315631366E-5</v>
      </c>
      <c r="S27" s="302">
        <v>1.578606721707421E-5</v>
      </c>
      <c r="T27" s="302">
        <v>3.1032815973540638E-5</v>
      </c>
      <c r="U27" s="302">
        <v>2.2987232681993578E-5</v>
      </c>
      <c r="V27" s="302">
        <v>2.7950136955671083E-5</v>
      </c>
      <c r="W27" s="302">
        <v>2.2360333239576849E-5</v>
      </c>
      <c r="X27" s="302">
        <v>3.1579246913731815E-5</v>
      </c>
      <c r="Y27" s="302">
        <v>3.7539228493775998E-5</v>
      </c>
      <c r="Z27" s="302">
        <v>3.1406655795131968E-5</v>
      </c>
      <c r="AA27" s="302">
        <v>3.5306144392501615E-5</v>
      </c>
      <c r="AB27" s="302">
        <v>3.0681497420708782E-5</v>
      </c>
      <c r="AC27" s="302">
        <v>3.3281849188847376E-5</v>
      </c>
      <c r="AD27" s="302">
        <v>3.0194910623064556E-5</v>
      </c>
      <c r="AE27" s="302">
        <v>3.1242441517840209E-5</v>
      </c>
      <c r="AF27" s="302">
        <v>3.7646350186349433E-5</v>
      </c>
      <c r="AG27" s="302">
        <v>7.7492690778701909E-5</v>
      </c>
      <c r="AH27" s="302">
        <v>1.2478116946970273E-4</v>
      </c>
      <c r="AI27" s="302">
        <v>2.3733667678277624E-4</v>
      </c>
      <c r="AJ27" s="302">
        <v>2.3801651301855807E-4</v>
      </c>
      <c r="AK27" s="302">
        <v>2.422910909416955E-4</v>
      </c>
      <c r="AL27" s="302">
        <v>2.3011076789407887E-4</v>
      </c>
      <c r="AM27" s="302">
        <v>2.5037271392641317E-4</v>
      </c>
      <c r="AN27" s="302">
        <v>1.9845263644327515E-4</v>
      </c>
      <c r="AO27" s="302">
        <v>2.6170226044671893E-4</v>
      </c>
      <c r="AP27" s="302">
        <v>2.3940993092768802E-4</v>
      </c>
      <c r="AQ27" s="302">
        <v>2.2084805653710247E-4</v>
      </c>
      <c r="AR27" s="302">
        <v>4.3709477671741821E-4</v>
      </c>
      <c r="AS27" s="302">
        <v>2.2004227316190907E-4</v>
      </c>
      <c r="AT27" s="302">
        <v>2.1974296970306121E-4</v>
      </c>
      <c r="AU27" s="302">
        <v>2.1918186197773245E-4</v>
      </c>
      <c r="AV27" s="302">
        <v>1.9219434692360914E-4</v>
      </c>
      <c r="AW27" s="302">
        <v>3.2124827902707662E-4</v>
      </c>
      <c r="AX27" s="302">
        <v>2.4708135153499292E-4</v>
      </c>
      <c r="AY27" s="302">
        <v>2.2298705705560133E-4</v>
      </c>
      <c r="AZ27" s="302">
        <v>2.3667798776374804E-4</v>
      </c>
      <c r="BA27" s="302">
        <v>1.6092693916961701E-4</v>
      </c>
      <c r="BB27" s="302">
        <v>1.9643724863786276E-4</v>
      </c>
      <c r="BC27" s="302">
        <v>1.3460218324741227E-5</v>
      </c>
      <c r="BD27" s="302">
        <v>1.3277673326747607E-5</v>
      </c>
      <c r="BE27" s="302">
        <v>1.3592561606586412E-5</v>
      </c>
      <c r="BF27" s="302">
        <v>1.1355700277646872E-5</v>
      </c>
      <c r="BG27" s="302">
        <v>1.1374881985599399E-5</v>
      </c>
      <c r="BH27" s="302">
        <v>1.3758627806186795E-5</v>
      </c>
      <c r="BI27" s="302">
        <v>1.3756920375804673E-5</v>
      </c>
      <c r="BJ27" s="302">
        <v>1.2481947982729977E-5</v>
      </c>
      <c r="BK27" s="302">
        <v>1.3395667841020214E-5</v>
      </c>
      <c r="BL27" s="302">
        <v>1.3848552232782293E-5</v>
      </c>
      <c r="BM27" s="302">
        <v>1.1622028392615363E-5</v>
      </c>
      <c r="BN27" s="302">
        <v>1.4401903355547468E-5</v>
      </c>
      <c r="BO27" s="302">
        <v>1.3499389628824759E-4</v>
      </c>
      <c r="BP27" s="302">
        <v>1.0781797763364092E-5</v>
      </c>
      <c r="BQ27" s="302">
        <v>5.214301264076984E-6</v>
      </c>
      <c r="BR27" s="302">
        <v>7.4661936971222388E-6</v>
      </c>
      <c r="BS27" s="302">
        <v>1.9981401925899739E-5</v>
      </c>
      <c r="BT27" s="302">
        <v>1.4834824821911461E-5</v>
      </c>
      <c r="BU27" s="302">
        <v>1.1586104619214397E-5</v>
      </c>
      <c r="BV27" s="302">
        <v>1.2353905978055103E-5</v>
      </c>
      <c r="BW27" s="196"/>
      <c r="BX27" s="196"/>
      <c r="BY27" s="197">
        <v>0</v>
      </c>
      <c r="BZ27" s="304">
        <v>0.10393255726768513</v>
      </c>
      <c r="CA27" s="197">
        <f t="shared" si="3"/>
        <v>0</v>
      </c>
      <c r="CB27" s="309">
        <v>4.0109842315392577E-5</v>
      </c>
      <c r="CC27" s="302">
        <v>2.7462800738612124E-4</v>
      </c>
      <c r="CD27" s="302">
        <v>4.3086842221983019E-5</v>
      </c>
      <c r="CE27" s="302">
        <v>2.6434257460030412E-5</v>
      </c>
      <c r="CF27" s="302">
        <v>3.8117012177938787E-5</v>
      </c>
      <c r="CG27" s="302">
        <v>3.3102958661205482E-5</v>
      </c>
      <c r="CH27" s="302">
        <v>4.6453042096312422E-5</v>
      </c>
      <c r="CI27" s="302">
        <v>4.0541244609885037E-4</v>
      </c>
      <c r="CJ27" s="302">
        <v>2.5648831287153383E-4</v>
      </c>
      <c r="CK27" s="302">
        <v>1.0383499850413268E-4</v>
      </c>
      <c r="CL27" s="302">
        <v>4.2374139820199463E-5</v>
      </c>
      <c r="CM27" s="302">
        <v>7.1665962892185811E-5</v>
      </c>
      <c r="CN27" s="302">
        <v>5.3547509982553162E-4</v>
      </c>
      <c r="CO27" s="302">
        <v>1.0139746515759716</v>
      </c>
      <c r="CP27" s="302">
        <v>1.9575686925993118E-4</v>
      </c>
      <c r="CQ27" s="302">
        <v>2.3603593513629633E-4</v>
      </c>
      <c r="CR27" s="302">
        <v>2.1946433677307316E-4</v>
      </c>
      <c r="CS27" s="302">
        <v>1.3446508948623793E-4</v>
      </c>
      <c r="CT27" s="302">
        <v>1.7623246300300124E-4</v>
      </c>
      <c r="CU27" s="302">
        <v>5.5375576715852758E-5</v>
      </c>
      <c r="CV27" s="302">
        <v>9.6424610264172214E-5</v>
      </c>
      <c r="CW27" s="302">
        <v>8.0395912196156195E-5</v>
      </c>
      <c r="CX27" s="302">
        <v>1.3903094531080598E-4</v>
      </c>
      <c r="CY27" s="302">
        <v>4.7347510911941666E-5</v>
      </c>
      <c r="CZ27" s="302">
        <v>6.403500095365208E-5</v>
      </c>
      <c r="DA27" s="302">
        <v>9.4637222546562079E-5</v>
      </c>
      <c r="DB27" s="302">
        <v>1.9553898389978818E-5</v>
      </c>
      <c r="DC27" s="302">
        <v>1.2724656760930509E-4</v>
      </c>
      <c r="DD27" s="302">
        <v>1.1855028943304706E-4</v>
      </c>
      <c r="DE27" s="302">
        <v>6.5891970084359952E-5</v>
      </c>
      <c r="DF27" s="302">
        <v>6.6710173950027522E-5</v>
      </c>
      <c r="DG27" s="302">
        <v>4.0738224615759493E-5</v>
      </c>
      <c r="DH27" s="302">
        <v>6.4105896880404509E-5</v>
      </c>
      <c r="DI27" s="302">
        <v>1.0657403318081687E-3</v>
      </c>
      <c r="DJ27" s="302">
        <v>3.9200320694049804E-5</v>
      </c>
      <c r="DK27" s="302">
        <v>2.6862700446778705E-5</v>
      </c>
      <c r="DL27" s="310">
        <v>5.1881626225768412E-5</v>
      </c>
      <c r="DM27" s="221">
        <v>0</v>
      </c>
      <c r="DN27" s="301">
        <v>0.24157654761208863</v>
      </c>
      <c r="DO27" s="197">
        <f t="shared" si="4"/>
        <v>0</v>
      </c>
      <c r="DP27" s="197">
        <f t="shared" si="5"/>
        <v>0</v>
      </c>
      <c r="DQ27" s="234" t="s">
        <v>399</v>
      </c>
      <c r="DR27" s="231" t="s">
        <v>399</v>
      </c>
      <c r="DS27" s="309">
        <v>3.1585352647239315E-5</v>
      </c>
      <c r="DT27" s="232">
        <f t="shared" si="6"/>
        <v>0</v>
      </c>
      <c r="DU27" s="233">
        <f t="shared" si="0"/>
        <v>0</v>
      </c>
      <c r="DV27" s="229">
        <v>0</v>
      </c>
      <c r="DW27" s="221">
        <f t="shared" si="1"/>
        <v>0</v>
      </c>
      <c r="DX27" s="301">
        <v>0.51083182323025667</v>
      </c>
      <c r="DY27" s="197">
        <f t="shared" si="7"/>
        <v>0</v>
      </c>
      <c r="DZ27" s="197">
        <f t="shared" si="8"/>
        <v>0</v>
      </c>
      <c r="EA27" s="197">
        <f t="shared" si="9"/>
        <v>0</v>
      </c>
      <c r="EB27" s="245">
        <f t="shared" si="10"/>
        <v>0</v>
      </c>
      <c r="EC27" s="301">
        <v>0.24157654761208863</v>
      </c>
      <c r="ED27" s="197">
        <f t="shared" si="11"/>
        <v>0</v>
      </c>
      <c r="EE27" s="197">
        <f t="shared" si="12"/>
        <v>0</v>
      </c>
      <c r="EF27" s="197">
        <f t="shared" si="13"/>
        <v>0</v>
      </c>
      <c r="EG27" s="245">
        <f t="shared" si="14"/>
        <v>0</v>
      </c>
      <c r="EH27" s="309">
        <v>5.3451803355351608E-2</v>
      </c>
      <c r="EI27" s="251">
        <f t="shared" si="15"/>
        <v>0</v>
      </c>
      <c r="EJ27" s="309">
        <v>5.1958262699479743E-2</v>
      </c>
      <c r="EK27" s="232">
        <f t="shared" si="16"/>
        <v>0</v>
      </c>
    </row>
    <row r="28" spans="2:141" ht="15" customHeight="1">
      <c r="B28" s="144" t="s">
        <v>355</v>
      </c>
      <c r="C28" s="78" t="s">
        <v>413</v>
      </c>
      <c r="D28" s="155"/>
      <c r="E28" s="301">
        <v>1.8965303625135358E-4</v>
      </c>
      <c r="F28" s="302">
        <v>3.7466170643544907E-4</v>
      </c>
      <c r="G28" s="302">
        <v>1.1141583274278069E-4</v>
      </c>
      <c r="H28" s="302">
        <v>1.0747553630129937E-4</v>
      </c>
      <c r="I28" s="302">
        <v>1.0828612763819976E-4</v>
      </c>
      <c r="J28" s="302">
        <v>7.0596540769502297E-5</v>
      </c>
      <c r="K28" s="302">
        <v>1.1699413509321991E-4</v>
      </c>
      <c r="L28" s="302">
        <v>8.2827904988377378E-4</v>
      </c>
      <c r="M28" s="302">
        <v>1.0607514944536184E-4</v>
      </c>
      <c r="N28" s="302">
        <v>1.0649478846059285E-4</v>
      </c>
      <c r="O28" s="302">
        <v>7.5823634226788487E-5</v>
      </c>
      <c r="P28" s="302">
        <v>1.1432250617162905E-4</v>
      </c>
      <c r="Q28" s="302">
        <v>2.622560543101035E-4</v>
      </c>
      <c r="R28" s="302">
        <v>5.3273009594188646E-5</v>
      </c>
      <c r="S28" s="302">
        <v>4.7358201651222633E-5</v>
      </c>
      <c r="T28" s="302">
        <v>6.4989494694052982E-4</v>
      </c>
      <c r="U28" s="302">
        <v>1.2120540868687522E-4</v>
      </c>
      <c r="V28" s="302">
        <v>4.6583561592785138E-5</v>
      </c>
      <c r="W28" s="302">
        <v>1.3063142050489631E-4</v>
      </c>
      <c r="X28" s="302">
        <v>6.8580189252652642E-4</v>
      </c>
      <c r="Y28" s="302">
        <v>8.4838656395933747E-4</v>
      </c>
      <c r="Z28" s="302">
        <v>1.0484991242374825E-3</v>
      </c>
      <c r="AA28" s="302">
        <v>4.1725443372956457E-5</v>
      </c>
      <c r="AB28" s="302">
        <v>6.9340184170801845E-4</v>
      </c>
      <c r="AC28" s="302">
        <v>5.7606361188597551E-4</v>
      </c>
      <c r="AD28" s="302">
        <v>6.2592564726008412E-4</v>
      </c>
      <c r="AE28" s="302">
        <v>8.1831164129419923E-4</v>
      </c>
      <c r="AF28" s="302">
        <v>4.065805820125739E-4</v>
      </c>
      <c r="AG28" s="302">
        <v>2.3159244158434915E-5</v>
      </c>
      <c r="AH28" s="302">
        <v>3.9575834828777762E-5</v>
      </c>
      <c r="AI28" s="302">
        <v>3.5668118804249138E-5</v>
      </c>
      <c r="AJ28" s="302">
        <v>3.626099945625686E-5</v>
      </c>
      <c r="AK28" s="302">
        <v>4.1693638125173235E-5</v>
      </c>
      <c r="AL28" s="302">
        <v>4.3339247764804095E-5</v>
      </c>
      <c r="AM28" s="302">
        <v>4.5522311622984215E-5</v>
      </c>
      <c r="AN28" s="302">
        <v>3.9690527288655028E-5</v>
      </c>
      <c r="AO28" s="302">
        <v>4.9298622208399964E-5</v>
      </c>
      <c r="AP28" s="302">
        <v>0</v>
      </c>
      <c r="AQ28" s="302">
        <v>0</v>
      </c>
      <c r="AR28" s="302">
        <v>0</v>
      </c>
      <c r="AS28" s="302">
        <v>1.3417211778165187E-5</v>
      </c>
      <c r="AT28" s="302">
        <v>1.3795522761627163E-5</v>
      </c>
      <c r="AU28" s="302">
        <v>1.4463777693962041E-5</v>
      </c>
      <c r="AV28" s="302">
        <v>1.2812956461573944E-5</v>
      </c>
      <c r="AW28" s="302">
        <v>0</v>
      </c>
      <c r="AX28" s="302">
        <v>0</v>
      </c>
      <c r="AY28" s="302">
        <v>9.6950894372000584E-6</v>
      </c>
      <c r="AZ28" s="302">
        <v>1.1833899388187401E-5</v>
      </c>
      <c r="BA28" s="302">
        <v>0</v>
      </c>
      <c r="BB28" s="302">
        <v>0</v>
      </c>
      <c r="BC28" s="302">
        <v>3.2009055772250477E-5</v>
      </c>
      <c r="BD28" s="302">
        <v>0</v>
      </c>
      <c r="BE28" s="302">
        <v>0</v>
      </c>
      <c r="BF28" s="302">
        <v>0</v>
      </c>
      <c r="BG28" s="302">
        <v>0</v>
      </c>
      <c r="BH28" s="302">
        <v>0</v>
      </c>
      <c r="BI28" s="302">
        <v>1.1091517052992517E-4</v>
      </c>
      <c r="BJ28" s="302">
        <v>0</v>
      </c>
      <c r="BK28" s="302">
        <v>0</v>
      </c>
      <c r="BL28" s="302">
        <v>1.305720639090902E-4</v>
      </c>
      <c r="BM28" s="302">
        <v>0</v>
      </c>
      <c r="BN28" s="302">
        <v>0</v>
      </c>
      <c r="BO28" s="302">
        <v>9.689745929892618E-5</v>
      </c>
      <c r="BP28" s="302">
        <v>0</v>
      </c>
      <c r="BQ28" s="302">
        <v>0</v>
      </c>
      <c r="BR28" s="302">
        <v>0</v>
      </c>
      <c r="BS28" s="302">
        <v>0</v>
      </c>
      <c r="BT28" s="302">
        <v>0</v>
      </c>
      <c r="BU28" s="302">
        <v>0</v>
      </c>
      <c r="BV28" s="302">
        <v>0</v>
      </c>
      <c r="BW28" s="196"/>
      <c r="BX28" s="196"/>
      <c r="BY28" s="197">
        <v>0</v>
      </c>
      <c r="BZ28" s="304">
        <v>0.10685113279168157</v>
      </c>
      <c r="CA28" s="197">
        <f t="shared" si="3"/>
        <v>0</v>
      </c>
      <c r="CB28" s="309">
        <v>1.9325814037438062E-5</v>
      </c>
      <c r="CC28" s="302">
        <v>2.8605368362781394E-5</v>
      </c>
      <c r="CD28" s="302">
        <v>2.0613929170240688E-5</v>
      </c>
      <c r="CE28" s="302">
        <v>1.5191208695331293E-5</v>
      </c>
      <c r="CF28" s="302">
        <v>1.6344278871786582E-5</v>
      </c>
      <c r="CG28" s="302">
        <v>1.4628871969829694E-5</v>
      </c>
      <c r="CH28" s="302">
        <v>1.2081150648529633E-5</v>
      </c>
      <c r="CI28" s="302">
        <v>1.7505171098813624E-5</v>
      </c>
      <c r="CJ28" s="302">
        <v>2.5676405696313786E-5</v>
      </c>
      <c r="CK28" s="302">
        <v>1.1085568375223075E-5</v>
      </c>
      <c r="CL28" s="302">
        <v>1.0263606322565761E-5</v>
      </c>
      <c r="CM28" s="302">
        <v>1.5704048082252671E-5</v>
      </c>
      <c r="CN28" s="302">
        <v>1.9288102731173867E-4</v>
      </c>
      <c r="CO28" s="302">
        <v>4.6033208577010774E-4</v>
      </c>
      <c r="CP28" s="302">
        <v>1.0020424709752216</v>
      </c>
      <c r="CQ28" s="302">
        <v>1.8676820519719039E-5</v>
      </c>
      <c r="CR28" s="302">
        <v>1.2780185195601892E-4</v>
      </c>
      <c r="CS28" s="302">
        <v>1.3219857530401321E-4</v>
      </c>
      <c r="CT28" s="302">
        <v>4.2898675369851442E-5</v>
      </c>
      <c r="CU28" s="302">
        <v>2.7184993657690671E-5</v>
      </c>
      <c r="CV28" s="302">
        <v>4.7811081828777092E-5</v>
      </c>
      <c r="CW28" s="302">
        <v>2.3878433070103799E-5</v>
      </c>
      <c r="CX28" s="302">
        <v>5.0023905177056775E-5</v>
      </c>
      <c r="CY28" s="302">
        <v>2.439175630661632E-5</v>
      </c>
      <c r="CZ28" s="302">
        <v>1.2075547706337829E-4</v>
      </c>
      <c r="DA28" s="302">
        <v>4.2832068251359641E-5</v>
      </c>
      <c r="DB28" s="302">
        <v>8.1327979507517111E-6</v>
      </c>
      <c r="DC28" s="302">
        <v>5.3476434479964181E-5</v>
      </c>
      <c r="DD28" s="302">
        <v>5.7806637225729752E-5</v>
      </c>
      <c r="DE28" s="302">
        <v>2.8825852184240035E-4</v>
      </c>
      <c r="DF28" s="302">
        <v>3.3779313627778231E-5</v>
      </c>
      <c r="DG28" s="302">
        <v>1.1157410683267669E-3</v>
      </c>
      <c r="DH28" s="302">
        <v>3.6004847807992548E-5</v>
      </c>
      <c r="DI28" s="302">
        <v>3.4110084192000956E-4</v>
      </c>
      <c r="DJ28" s="302">
        <v>9.1985427752978228E-5</v>
      </c>
      <c r="DK28" s="302">
        <v>2.5346732039756193E-3</v>
      </c>
      <c r="DL28" s="310">
        <v>4.9056226179107262E-5</v>
      </c>
      <c r="DM28" s="221">
        <v>0</v>
      </c>
      <c r="DN28" s="301">
        <v>0.21795421112015653</v>
      </c>
      <c r="DO28" s="197">
        <f t="shared" si="4"/>
        <v>0</v>
      </c>
      <c r="DP28" s="197">
        <f t="shared" si="5"/>
        <v>0</v>
      </c>
      <c r="DQ28" s="234" t="s">
        <v>399</v>
      </c>
      <c r="DR28" s="231" t="s">
        <v>399</v>
      </c>
      <c r="DS28" s="309">
        <v>2.0627169075748122E-4</v>
      </c>
      <c r="DT28" s="232">
        <f t="shared" si="6"/>
        <v>0</v>
      </c>
      <c r="DU28" s="233">
        <f t="shared" si="0"/>
        <v>0</v>
      </c>
      <c r="DV28" s="229">
        <v>0</v>
      </c>
      <c r="DW28" s="221">
        <f t="shared" si="1"/>
        <v>0</v>
      </c>
      <c r="DX28" s="301">
        <v>0.62756187782966999</v>
      </c>
      <c r="DY28" s="197">
        <f t="shared" si="7"/>
        <v>0</v>
      </c>
      <c r="DZ28" s="197">
        <f t="shared" si="8"/>
        <v>0</v>
      </c>
      <c r="EA28" s="197">
        <f t="shared" si="9"/>
        <v>0</v>
      </c>
      <c r="EB28" s="245">
        <f t="shared" si="10"/>
        <v>0</v>
      </c>
      <c r="EC28" s="301">
        <v>0.21795421112015653</v>
      </c>
      <c r="ED28" s="197">
        <f t="shared" si="11"/>
        <v>0</v>
      </c>
      <c r="EE28" s="197">
        <f t="shared" si="12"/>
        <v>0</v>
      </c>
      <c r="EF28" s="197">
        <f t="shared" si="13"/>
        <v>0</v>
      </c>
      <c r="EG28" s="245">
        <f t="shared" si="14"/>
        <v>0</v>
      </c>
      <c r="EH28" s="309">
        <v>3.5869860176814206E-2</v>
      </c>
      <c r="EI28" s="251">
        <f t="shared" si="15"/>
        <v>0</v>
      </c>
      <c r="EJ28" s="309">
        <v>3.5248582487110276E-2</v>
      </c>
      <c r="EK28" s="232">
        <f t="shared" si="16"/>
        <v>0</v>
      </c>
    </row>
    <row r="29" spans="2:141" ht="15" customHeight="1">
      <c r="B29" s="144" t="s">
        <v>356</v>
      </c>
      <c r="C29" s="78" t="s">
        <v>414</v>
      </c>
      <c r="D29" s="155"/>
      <c r="E29" s="301">
        <v>3.5350721886532991E-4</v>
      </c>
      <c r="F29" s="302">
        <v>6.3425779558187018E-4</v>
      </c>
      <c r="G29" s="302">
        <v>7.7546182275793911E-4</v>
      </c>
      <c r="H29" s="302">
        <v>5.3477484308951282E-4</v>
      </c>
      <c r="I29" s="302">
        <v>5.3466968242239061E-4</v>
      </c>
      <c r="J29" s="302">
        <v>5.3955927588119615E-4</v>
      </c>
      <c r="K29" s="302">
        <v>1.1162038873067045E-3</v>
      </c>
      <c r="L29" s="302">
        <v>1.6431987602532931E-3</v>
      </c>
      <c r="M29" s="302">
        <v>1.3950567942948686E-3</v>
      </c>
      <c r="N29" s="302">
        <v>1.4052053074898967E-3</v>
      </c>
      <c r="O29" s="302">
        <v>6.6345679948439924E-4</v>
      </c>
      <c r="P29" s="302">
        <v>6.7124777061189139E-4</v>
      </c>
      <c r="Q29" s="302">
        <v>4.6744084291541765E-4</v>
      </c>
      <c r="R29" s="302">
        <v>7.553551991933906E-4</v>
      </c>
      <c r="S29" s="302">
        <v>1.2155271757147141E-3</v>
      </c>
      <c r="T29" s="302">
        <v>4.8662379309258693E-4</v>
      </c>
      <c r="U29" s="302">
        <v>4.8168701210904723E-4</v>
      </c>
      <c r="V29" s="302">
        <v>2.5155123260103975E-4</v>
      </c>
      <c r="W29" s="302">
        <v>5.1075708557770272E-4</v>
      </c>
      <c r="X29" s="302">
        <v>4.8695908386972515E-4</v>
      </c>
      <c r="Y29" s="302">
        <v>1.1261768548132799E-4</v>
      </c>
      <c r="Z29" s="302">
        <v>3.9137524913933683E-4</v>
      </c>
      <c r="AA29" s="302">
        <v>1.4443422706023388E-4</v>
      </c>
      <c r="AB29" s="302">
        <v>9.4703555371921115E-4</v>
      </c>
      <c r="AC29" s="302">
        <v>8.2300671512668263E-4</v>
      </c>
      <c r="AD29" s="302">
        <v>2.4155928498451645E-4</v>
      </c>
      <c r="AE29" s="302">
        <v>5.1515696151120032E-4</v>
      </c>
      <c r="AF29" s="302">
        <v>1.1444490456650228E-3</v>
      </c>
      <c r="AG29" s="302">
        <v>3.4141065480216671E-5</v>
      </c>
      <c r="AH29" s="302">
        <v>5.0548102611134885E-5</v>
      </c>
      <c r="AI29" s="302">
        <v>3.2625340896777644E-5</v>
      </c>
      <c r="AJ29" s="302">
        <v>3.2652084818430347E-5</v>
      </c>
      <c r="AK29" s="302">
        <v>3.297200974184618E-5</v>
      </c>
      <c r="AL29" s="302">
        <v>3.1988492397831594E-5</v>
      </c>
      <c r="AM29" s="302">
        <v>3.4141733717238161E-5</v>
      </c>
      <c r="AN29" s="302">
        <v>2.5515338971278234E-5</v>
      </c>
      <c r="AO29" s="302">
        <v>3.5138379659178697E-5</v>
      </c>
      <c r="AP29" s="302">
        <v>3.310988406446749E-5</v>
      </c>
      <c r="AQ29" s="302">
        <v>0</v>
      </c>
      <c r="AR29" s="302">
        <v>7.2849129452903034E-5</v>
      </c>
      <c r="AS29" s="302">
        <v>3.1306827482385437E-5</v>
      </c>
      <c r="AT29" s="302">
        <v>3.054722897217443E-5</v>
      </c>
      <c r="AU29" s="302">
        <v>3.0040153672075008E-5</v>
      </c>
      <c r="AV29" s="302">
        <v>2.5625912923147888E-5</v>
      </c>
      <c r="AW29" s="302">
        <v>4.5892611289582376E-5</v>
      </c>
      <c r="AX29" s="302">
        <v>6.1770337883748229E-5</v>
      </c>
      <c r="AY29" s="302">
        <v>3.8780357748800234E-5</v>
      </c>
      <c r="AZ29" s="302">
        <v>3.5501698164562205E-5</v>
      </c>
      <c r="BA29" s="302">
        <v>5.3642313056538997E-5</v>
      </c>
      <c r="BB29" s="302">
        <v>3.1016407679662539E-5</v>
      </c>
      <c r="BC29" s="302">
        <v>5.1542787243521283E-5</v>
      </c>
      <c r="BD29" s="302">
        <v>5.178292597431567E-5</v>
      </c>
      <c r="BE29" s="302">
        <v>5.3010990265687006E-5</v>
      </c>
      <c r="BF29" s="302">
        <v>5.1100651249410921E-5</v>
      </c>
      <c r="BG29" s="302">
        <v>4.5499527942397596E-5</v>
      </c>
      <c r="BH29" s="302">
        <v>5.0448301956018256E-5</v>
      </c>
      <c r="BI29" s="302">
        <v>5.1588451409267525E-5</v>
      </c>
      <c r="BJ29" s="302">
        <v>4.867959713264691E-5</v>
      </c>
      <c r="BK29" s="302">
        <v>4.6884837443570748E-5</v>
      </c>
      <c r="BL29" s="302">
        <v>4.7480750512396431E-5</v>
      </c>
      <c r="BM29" s="302">
        <v>5.2299127766769131E-5</v>
      </c>
      <c r="BN29" s="302">
        <v>5.5687359641450217E-5</v>
      </c>
      <c r="BO29" s="302">
        <v>1.3333752946262492E-4</v>
      </c>
      <c r="BP29" s="302">
        <v>1.0995298709173282E-5</v>
      </c>
      <c r="BQ29" s="302">
        <v>1.7598266766259822E-5</v>
      </c>
      <c r="BR29" s="302">
        <v>2.4057735246282769E-5</v>
      </c>
      <c r="BS29" s="302">
        <v>1.9981401925899739E-5</v>
      </c>
      <c r="BT29" s="302">
        <v>7.0642022961483139E-7</v>
      </c>
      <c r="BU29" s="302">
        <v>0</v>
      </c>
      <c r="BV29" s="302">
        <v>1.4534007033006004E-6</v>
      </c>
      <c r="BW29" s="196"/>
      <c r="BX29" s="196"/>
      <c r="BY29" s="197">
        <v>0</v>
      </c>
      <c r="BZ29" s="304">
        <v>2.4384539635647462E-2</v>
      </c>
      <c r="CA29" s="197">
        <f t="shared" si="3"/>
        <v>0</v>
      </c>
      <c r="CB29" s="309">
        <v>1.018365258905143E-5</v>
      </c>
      <c r="CC29" s="302">
        <v>2.0638467341129979E-5</v>
      </c>
      <c r="CD29" s="302">
        <v>1.1322110593448952E-5</v>
      </c>
      <c r="CE29" s="302">
        <v>7.572725477075454E-6</v>
      </c>
      <c r="CF29" s="302">
        <v>8.8036418136919419E-6</v>
      </c>
      <c r="CG29" s="302">
        <v>8.8309382157164449E-6</v>
      </c>
      <c r="CH29" s="302">
        <v>7.5469616501928706E-6</v>
      </c>
      <c r="CI29" s="302">
        <v>1.0279879580804323E-5</v>
      </c>
      <c r="CJ29" s="302">
        <v>1.6782742730463246E-5</v>
      </c>
      <c r="CK29" s="302">
        <v>6.6239407794378864E-6</v>
      </c>
      <c r="CL29" s="302">
        <v>9.0759208066247259E-6</v>
      </c>
      <c r="CM29" s="302">
        <v>1.3649138153297303E-4</v>
      </c>
      <c r="CN29" s="302">
        <v>1.1719825828546037E-4</v>
      </c>
      <c r="CO29" s="302">
        <v>2.8615549260692353E-4</v>
      </c>
      <c r="CP29" s="302">
        <v>2.267829191732807E-3</v>
      </c>
      <c r="CQ29" s="302">
        <v>1.0060190818054475</v>
      </c>
      <c r="CR29" s="302">
        <v>3.0456974999077927E-3</v>
      </c>
      <c r="CS29" s="302">
        <v>8.1159839752573196E-3</v>
      </c>
      <c r="CT29" s="302">
        <v>2.388465111263708E-4</v>
      </c>
      <c r="CU29" s="302">
        <v>4.3067160413127605E-5</v>
      </c>
      <c r="CV29" s="302">
        <v>3.4909308675456032E-5</v>
      </c>
      <c r="CW29" s="302">
        <v>1.7429712462578814E-5</v>
      </c>
      <c r="CX29" s="302">
        <v>2.8565732564685306E-5</v>
      </c>
      <c r="CY29" s="302">
        <v>1.3200067380550867E-5</v>
      </c>
      <c r="CZ29" s="302">
        <v>1.8716504313300361E-5</v>
      </c>
      <c r="DA29" s="302">
        <v>2.7815518962117759E-5</v>
      </c>
      <c r="DB29" s="302">
        <v>5.4791271585478002E-6</v>
      </c>
      <c r="DC29" s="302">
        <v>3.1938567729206283E-5</v>
      </c>
      <c r="DD29" s="302">
        <v>4.8719576193342691E-5</v>
      </c>
      <c r="DE29" s="302">
        <v>4.9739560489262918E-5</v>
      </c>
      <c r="DF29" s="302">
        <v>4.6740383085940204E-5</v>
      </c>
      <c r="DG29" s="302">
        <v>1.4704452585067436E-5</v>
      </c>
      <c r="DH29" s="302">
        <v>2.0389632368457458E-5</v>
      </c>
      <c r="DI29" s="302">
        <v>2.5846622532886717E-4</v>
      </c>
      <c r="DJ29" s="302">
        <v>1.1538920438602434E-5</v>
      </c>
      <c r="DK29" s="302">
        <v>7.990770788709287E-4</v>
      </c>
      <c r="DL29" s="310">
        <v>1.7402768624300126E-5</v>
      </c>
      <c r="DM29" s="221">
        <v>0</v>
      </c>
      <c r="DN29" s="301">
        <v>0.28874387707173055</v>
      </c>
      <c r="DO29" s="197">
        <f t="shared" si="4"/>
        <v>0</v>
      </c>
      <c r="DP29" s="197">
        <f t="shared" si="5"/>
        <v>0</v>
      </c>
      <c r="DQ29" s="234" t="s">
        <v>399</v>
      </c>
      <c r="DR29" s="231" t="s">
        <v>399</v>
      </c>
      <c r="DS29" s="309">
        <v>9.7549320420725486E-5</v>
      </c>
      <c r="DT29" s="232">
        <f t="shared" si="6"/>
        <v>0</v>
      </c>
      <c r="DU29" s="233">
        <f t="shared" si="0"/>
        <v>0</v>
      </c>
      <c r="DV29" s="229">
        <v>0</v>
      </c>
      <c r="DW29" s="221">
        <f t="shared" si="1"/>
        <v>0</v>
      </c>
      <c r="DX29" s="301">
        <v>0.45888747232100918</v>
      </c>
      <c r="DY29" s="197">
        <f t="shared" si="7"/>
        <v>0</v>
      </c>
      <c r="DZ29" s="197">
        <f t="shared" si="8"/>
        <v>0</v>
      </c>
      <c r="EA29" s="197">
        <f t="shared" si="9"/>
        <v>0</v>
      </c>
      <c r="EB29" s="245">
        <f t="shared" si="10"/>
        <v>0</v>
      </c>
      <c r="EC29" s="301">
        <v>0.28874387707173055</v>
      </c>
      <c r="ED29" s="197">
        <f t="shared" si="11"/>
        <v>0</v>
      </c>
      <c r="EE29" s="197">
        <f t="shared" si="12"/>
        <v>0</v>
      </c>
      <c r="EF29" s="197">
        <f t="shared" si="13"/>
        <v>0</v>
      </c>
      <c r="EG29" s="245">
        <f t="shared" si="14"/>
        <v>0</v>
      </c>
      <c r="EH29" s="309">
        <v>5.4760786418841842E-2</v>
      </c>
      <c r="EI29" s="251">
        <f t="shared" si="15"/>
        <v>0</v>
      </c>
      <c r="EJ29" s="309">
        <v>5.418036636918741E-2</v>
      </c>
      <c r="EK29" s="232">
        <f t="shared" si="16"/>
        <v>0</v>
      </c>
    </row>
    <row r="30" spans="2:141" ht="15" customHeight="1">
      <c r="B30" s="144" t="s">
        <v>357</v>
      </c>
      <c r="C30" s="78" t="s">
        <v>415</v>
      </c>
      <c r="D30" s="155"/>
      <c r="E30" s="301">
        <v>7.9157804603132136E-3</v>
      </c>
      <c r="F30" s="302">
        <v>1.0374942385976211E-2</v>
      </c>
      <c r="G30" s="302">
        <v>9.1163319848606671E-3</v>
      </c>
      <c r="H30" s="302">
        <v>9.07945955964529E-3</v>
      </c>
      <c r="I30" s="302">
        <v>9.181599604450837E-3</v>
      </c>
      <c r="J30" s="302">
        <v>4.4324542383137513E-3</v>
      </c>
      <c r="K30" s="302">
        <v>9.1685325081715483E-3</v>
      </c>
      <c r="L30" s="302">
        <v>2.7760707510620673E-2</v>
      </c>
      <c r="M30" s="302">
        <v>7.9182894565191734E-3</v>
      </c>
      <c r="N30" s="302">
        <v>7.8040958684492227E-3</v>
      </c>
      <c r="O30" s="302">
        <v>1.6150434090305948E-2</v>
      </c>
      <c r="P30" s="302">
        <v>1.0633977839693647E-2</v>
      </c>
      <c r="Q30" s="302">
        <v>1.6239492772331849E-2</v>
      </c>
      <c r="R30" s="302">
        <v>8.3206833300902214E-3</v>
      </c>
      <c r="S30" s="302">
        <v>5.0199693750295985E-3</v>
      </c>
      <c r="T30" s="302">
        <v>1.1690865839488175E-2</v>
      </c>
      <c r="U30" s="302">
        <v>1.8691754793099234E-2</v>
      </c>
      <c r="V30" s="302">
        <v>1.0695585741703468E-2</v>
      </c>
      <c r="W30" s="302">
        <v>1.9701807303355579E-2</v>
      </c>
      <c r="X30" s="302">
        <v>1.1215387282561806E-2</v>
      </c>
      <c r="Y30" s="302">
        <v>4.6548643332282235E-3</v>
      </c>
      <c r="Z30" s="302">
        <v>1.2625475629643052E-2</v>
      </c>
      <c r="AA30" s="302">
        <v>6.5284270631225721E-3</v>
      </c>
      <c r="AB30" s="302">
        <v>1.2704185365334818E-2</v>
      </c>
      <c r="AC30" s="302">
        <v>1.1856966938797144E-2</v>
      </c>
      <c r="AD30" s="302">
        <v>9.8630933052438162E-3</v>
      </c>
      <c r="AE30" s="302">
        <v>1.1981476322091719E-2</v>
      </c>
      <c r="AF30" s="302">
        <v>2.5689869367164855E-2</v>
      </c>
      <c r="AG30" s="302">
        <v>4.6444690698995142E-3</v>
      </c>
      <c r="AH30" s="302">
        <v>3.143668225863754E-3</v>
      </c>
      <c r="AI30" s="302">
        <v>1.4314579622482545E-3</v>
      </c>
      <c r="AJ30" s="302">
        <v>1.3985403486967694E-3</v>
      </c>
      <c r="AK30" s="302">
        <v>1.6013760602362455E-3</v>
      </c>
      <c r="AL30" s="302">
        <v>3.5238935980191899E-4</v>
      </c>
      <c r="AM30" s="302">
        <v>5.4626773947581057E-4</v>
      </c>
      <c r="AN30" s="302">
        <v>4.0257534821350102E-4</v>
      </c>
      <c r="AO30" s="302">
        <v>2.7617717505258959E-3</v>
      </c>
      <c r="AP30" s="302">
        <v>3.3619266896228531E-3</v>
      </c>
      <c r="AQ30" s="302">
        <v>4.5273851590106008E-3</v>
      </c>
      <c r="AR30" s="302">
        <v>2.0397756246812852E-3</v>
      </c>
      <c r="AS30" s="302">
        <v>5.4563327897871763E-4</v>
      </c>
      <c r="AT30" s="302">
        <v>1.8525416279899332E-4</v>
      </c>
      <c r="AU30" s="302">
        <v>1.7690312717999726E-4</v>
      </c>
      <c r="AV30" s="302">
        <v>2.5625912923147887E-4</v>
      </c>
      <c r="AW30" s="302">
        <v>2.7535566773749428E-4</v>
      </c>
      <c r="AX30" s="302">
        <v>1.8531101365124467E-4</v>
      </c>
      <c r="AY30" s="302">
        <v>4.0913277424984244E-3</v>
      </c>
      <c r="AZ30" s="302">
        <v>4.1300308864774034E-3</v>
      </c>
      <c r="BA30" s="302">
        <v>3.9158888531273467E-3</v>
      </c>
      <c r="BB30" s="302">
        <v>3.4118048447628795E-3</v>
      </c>
      <c r="BC30" s="302">
        <v>5.263437811985701E-3</v>
      </c>
      <c r="BD30" s="302">
        <v>3.1552177715461231E-3</v>
      </c>
      <c r="BE30" s="302">
        <v>3.2486222239741522E-3</v>
      </c>
      <c r="BF30" s="302">
        <v>1.0589190508905708E-2</v>
      </c>
      <c r="BG30" s="302">
        <v>4.9480736637357383E-4</v>
      </c>
      <c r="BH30" s="302">
        <v>9.1036253984269307E-4</v>
      </c>
      <c r="BI30" s="302">
        <v>1.1617719257367046E-2</v>
      </c>
      <c r="BJ30" s="302">
        <v>2.7273056342265001E-3</v>
      </c>
      <c r="BK30" s="302">
        <v>6.4299205636897025E-4</v>
      </c>
      <c r="BL30" s="302">
        <v>1.1438904144278174E-2</v>
      </c>
      <c r="BM30" s="302">
        <v>1.1221068413070133E-2</v>
      </c>
      <c r="BN30" s="302">
        <v>1.3729814532288586E-3</v>
      </c>
      <c r="BO30" s="302">
        <v>8.3729343035225949E-4</v>
      </c>
      <c r="BP30" s="302">
        <v>6.7616817042499494E-3</v>
      </c>
      <c r="BQ30" s="302">
        <v>3.0634019926452281E-3</v>
      </c>
      <c r="BR30" s="302">
        <v>8.5180974313390154E-3</v>
      </c>
      <c r="BS30" s="302">
        <v>6.9489167774609787E-3</v>
      </c>
      <c r="BT30" s="302">
        <v>1.4362936108528753E-2</v>
      </c>
      <c r="BU30" s="302">
        <v>1.3688155028700436E-3</v>
      </c>
      <c r="BV30" s="302">
        <v>4.5146259346274895E-3</v>
      </c>
      <c r="BW30" s="198"/>
      <c r="BY30" s="197">
        <v>0</v>
      </c>
      <c r="BZ30" s="304">
        <v>0.10686079920052183</v>
      </c>
      <c r="CA30" s="197">
        <f t="shared" si="3"/>
        <v>0</v>
      </c>
      <c r="CB30" s="309">
        <v>4.4926476602764737E-5</v>
      </c>
      <c r="CC30" s="302">
        <v>6.8460154411844129E-5</v>
      </c>
      <c r="CD30" s="302">
        <v>3.4952491493097442E-5</v>
      </c>
      <c r="CE30" s="302">
        <v>2.2628706241175514E-5</v>
      </c>
      <c r="CF30" s="302">
        <v>3.7894860650668314E-5</v>
      </c>
      <c r="CG30" s="302">
        <v>2.8993844213556309E-5</v>
      </c>
      <c r="CH30" s="302">
        <v>2.7517851067584748E-5</v>
      </c>
      <c r="CI30" s="302">
        <v>4.0249680984583116E-5</v>
      </c>
      <c r="CJ30" s="302">
        <v>6.102776840028355E-5</v>
      </c>
      <c r="CK30" s="302">
        <v>2.5790004852625248E-5</v>
      </c>
      <c r="CL30" s="302">
        <v>2.3384054683501019E-5</v>
      </c>
      <c r="CM30" s="302">
        <v>1.0308917877288984E-4</v>
      </c>
      <c r="CN30" s="302">
        <v>1.7969654937971544E-3</v>
      </c>
      <c r="CO30" s="302">
        <v>2.0856090509055189E-3</v>
      </c>
      <c r="CP30" s="302">
        <v>1.767787681361701E-3</v>
      </c>
      <c r="CQ30" s="302">
        <v>7.1701208169345305E-4</v>
      </c>
      <c r="CR30" s="302">
        <v>1.0120332051061312</v>
      </c>
      <c r="CS30" s="302">
        <v>1.2678559768504647E-3</v>
      </c>
      <c r="CT30" s="302">
        <v>3.3068478433066675E-3</v>
      </c>
      <c r="CU30" s="302">
        <v>1.3459065398701872E-4</v>
      </c>
      <c r="CV30" s="302">
        <v>8.386501598405036E-4</v>
      </c>
      <c r="CW30" s="302">
        <v>7.0601639864691882E-5</v>
      </c>
      <c r="CX30" s="302">
        <v>1.4515716159067515E-4</v>
      </c>
      <c r="CY30" s="302">
        <v>3.7348108613446472E-5</v>
      </c>
      <c r="CZ30" s="302">
        <v>7.163557654466947E-5</v>
      </c>
      <c r="DA30" s="302">
        <v>7.2700497260932929E-5</v>
      </c>
      <c r="DB30" s="302">
        <v>2.8533336468891861E-5</v>
      </c>
      <c r="DC30" s="302">
        <v>1.1265876963920331E-4</v>
      </c>
      <c r="DD30" s="302">
        <v>1.068919110491191E-4</v>
      </c>
      <c r="DE30" s="302">
        <v>1.9368510275038272E-4</v>
      </c>
      <c r="DF30" s="302">
        <v>1.2231104830828473E-4</v>
      </c>
      <c r="DG30" s="302">
        <v>4.0907123605768653E-5</v>
      </c>
      <c r="DH30" s="302">
        <v>5.0340928813389077E-5</v>
      </c>
      <c r="DI30" s="302">
        <v>7.4839064573703343E-4</v>
      </c>
      <c r="DJ30" s="302">
        <v>4.6024708186086811E-5</v>
      </c>
      <c r="DK30" s="302">
        <v>3.0469061463500474E-5</v>
      </c>
      <c r="DL30" s="310">
        <v>9.3307808634451587E-5</v>
      </c>
      <c r="DM30" s="221">
        <v>0</v>
      </c>
      <c r="DN30" s="301">
        <v>0.19713225669153489</v>
      </c>
      <c r="DO30" s="197">
        <f t="shared" si="4"/>
        <v>0</v>
      </c>
      <c r="DP30" s="197">
        <f t="shared" si="5"/>
        <v>0</v>
      </c>
      <c r="DQ30" s="234" t="s">
        <v>399</v>
      </c>
      <c r="DR30" s="231" t="s">
        <v>399</v>
      </c>
      <c r="DS30" s="309">
        <v>9.8092932272409276E-3</v>
      </c>
      <c r="DT30" s="232">
        <f t="shared" si="6"/>
        <v>0</v>
      </c>
      <c r="DU30" s="233">
        <f t="shared" si="0"/>
        <v>0</v>
      </c>
      <c r="DV30" s="229">
        <v>0</v>
      </c>
      <c r="DW30" s="221">
        <f t="shared" si="1"/>
        <v>0</v>
      </c>
      <c r="DX30" s="301">
        <v>0.30791500365394348</v>
      </c>
      <c r="DY30" s="197">
        <f t="shared" si="7"/>
        <v>0</v>
      </c>
      <c r="DZ30" s="197">
        <f t="shared" si="8"/>
        <v>0</v>
      </c>
      <c r="EA30" s="197">
        <f t="shared" si="9"/>
        <v>0</v>
      </c>
      <c r="EB30" s="245">
        <f t="shared" si="10"/>
        <v>0</v>
      </c>
      <c r="EC30" s="301">
        <v>0.19713225669153489</v>
      </c>
      <c r="ED30" s="197">
        <f t="shared" si="11"/>
        <v>0</v>
      </c>
      <c r="EE30" s="197">
        <f t="shared" si="12"/>
        <v>0</v>
      </c>
      <c r="EF30" s="197">
        <f t="shared" si="13"/>
        <v>0</v>
      </c>
      <c r="EG30" s="245">
        <f t="shared" si="14"/>
        <v>0</v>
      </c>
      <c r="EH30" s="309">
        <v>3.9221669892309054E-2</v>
      </c>
      <c r="EI30" s="251">
        <f t="shared" si="15"/>
        <v>0</v>
      </c>
      <c r="EJ30" s="309">
        <v>3.8350344916200221E-2</v>
      </c>
      <c r="EK30" s="232">
        <f t="shared" si="16"/>
        <v>0</v>
      </c>
    </row>
    <row r="31" spans="2:141" ht="15" customHeight="1">
      <c r="B31" s="144" t="s">
        <v>358</v>
      </c>
      <c r="C31" s="78" t="s">
        <v>416</v>
      </c>
      <c r="D31" s="155"/>
      <c r="E31" s="301">
        <v>1.8743811028053485E-3</v>
      </c>
      <c r="F31" s="302">
        <v>1.4237339760894818E-3</v>
      </c>
      <c r="G31" s="302">
        <v>8.8357267928701499E-4</v>
      </c>
      <c r="H31" s="302">
        <v>4.7772930111727926E-4</v>
      </c>
      <c r="I31" s="302">
        <v>4.7869783548555247E-4</v>
      </c>
      <c r="J31" s="302">
        <v>4.3366446472694269E-4</v>
      </c>
      <c r="K31" s="302">
        <v>1.4581276915752092E-3</v>
      </c>
      <c r="L31" s="302">
        <v>3.3131161995350951E-3</v>
      </c>
      <c r="M31" s="302">
        <v>1.9142803864455151E-3</v>
      </c>
      <c r="N31" s="302">
        <v>1.9350497488432167E-3</v>
      </c>
      <c r="O31" s="302">
        <v>4.1702998824733669E-4</v>
      </c>
      <c r="P31" s="302">
        <v>7.260273048191303E-4</v>
      </c>
      <c r="Q31" s="302">
        <v>1.3493277820203773E-3</v>
      </c>
      <c r="R31" s="302">
        <v>4.6880248442886008E-4</v>
      </c>
      <c r="S31" s="302">
        <v>6.1565662146589417E-4</v>
      </c>
      <c r="T31" s="302">
        <v>1.9884924736450322E-3</v>
      </c>
      <c r="U31" s="302">
        <v>8.7142509349012016E-4</v>
      </c>
      <c r="V31" s="302">
        <v>1.3975068477835542E-4</v>
      </c>
      <c r="W31" s="302">
        <v>9.6384804859018104E-4</v>
      </c>
      <c r="X31" s="302">
        <v>2.0643602083605809E-3</v>
      </c>
      <c r="Y31" s="302">
        <v>9.9854347793444155E-4</v>
      </c>
      <c r="Z31" s="302">
        <v>2.32167663224014E-3</v>
      </c>
      <c r="AA31" s="302">
        <v>2.1456506842170301E-3</v>
      </c>
      <c r="AB31" s="302">
        <v>2.1824771831930848E-3</v>
      </c>
      <c r="AC31" s="302">
        <v>2.2442649415985723E-3</v>
      </c>
      <c r="AD31" s="302">
        <v>1.9898941099134346E-3</v>
      </c>
      <c r="AE31" s="302">
        <v>2.0050094336723826E-3</v>
      </c>
      <c r="AF31" s="302">
        <v>3.0870007152806536E-3</v>
      </c>
      <c r="AG31" s="302">
        <v>3.1623660068348554E-3</v>
      </c>
      <c r="AH31" s="302">
        <v>2.7850642464114063E-3</v>
      </c>
      <c r="AI31" s="302">
        <v>5.612234807114082E-4</v>
      </c>
      <c r="AJ31" s="302">
        <v>5.64881067358845E-4</v>
      </c>
      <c r="AK31" s="302">
        <v>6.0370686224102876E-4</v>
      </c>
      <c r="AL31" s="302">
        <v>3.8437785219975058E-4</v>
      </c>
      <c r="AM31" s="302">
        <v>4.3246196041835002E-4</v>
      </c>
      <c r="AN31" s="302">
        <v>3.3169940662661706E-4</v>
      </c>
      <c r="AO31" s="302">
        <v>4.5784784242482092E-4</v>
      </c>
      <c r="AP31" s="302">
        <v>2.6768067809042565E-3</v>
      </c>
      <c r="AQ31" s="302">
        <v>4.4169611307420494E-4</v>
      </c>
      <c r="AR31" s="302">
        <v>7.2849129452903034E-4</v>
      </c>
      <c r="AS31" s="302">
        <v>4.0162187255974463E-4</v>
      </c>
      <c r="AT31" s="302">
        <v>3.6459595870014645E-4</v>
      </c>
      <c r="AU31" s="302">
        <v>3.6604483548565472E-4</v>
      </c>
      <c r="AV31" s="302">
        <v>3.0751095507777467E-4</v>
      </c>
      <c r="AW31" s="302">
        <v>5.0481872418540617E-4</v>
      </c>
      <c r="AX31" s="302">
        <v>3.7062202730248935E-4</v>
      </c>
      <c r="AY31" s="302">
        <v>7.6591206553880463E-4</v>
      </c>
      <c r="AZ31" s="302">
        <v>7.9287125900855593E-4</v>
      </c>
      <c r="BA31" s="302">
        <v>6.4370775667846802E-4</v>
      </c>
      <c r="BB31" s="302">
        <v>3.4118048447628798E-4</v>
      </c>
      <c r="BC31" s="302">
        <v>5.4901275864548179E-3</v>
      </c>
      <c r="BD31" s="302">
        <v>5.4186184846456986E-3</v>
      </c>
      <c r="BE31" s="302">
        <v>1.4380930179768423E-3</v>
      </c>
      <c r="BF31" s="302">
        <v>5.5597508559359084E-2</v>
      </c>
      <c r="BG31" s="302">
        <v>9.6117752778314923E-4</v>
      </c>
      <c r="BH31" s="302">
        <v>3.8065536930450135E-4</v>
      </c>
      <c r="BI31" s="302">
        <v>9.3572852781176399E-3</v>
      </c>
      <c r="BJ31" s="302">
        <v>4.6220653380049104E-3</v>
      </c>
      <c r="BK31" s="302">
        <v>2.0629328475171129E-3</v>
      </c>
      <c r="BL31" s="302">
        <v>1.1223262402367706E-2</v>
      </c>
      <c r="BM31" s="302">
        <v>1.1622028392615363E-3</v>
      </c>
      <c r="BN31" s="302">
        <v>4.1861532420124642E-4</v>
      </c>
      <c r="BO31" s="302">
        <v>3.2299153099642058E-5</v>
      </c>
      <c r="BP31" s="302">
        <v>3.6946338672280317E-3</v>
      </c>
      <c r="BQ31" s="302">
        <v>3.3162956039529618E-3</v>
      </c>
      <c r="BR31" s="302">
        <v>2.4580368805081324E-3</v>
      </c>
      <c r="BS31" s="302">
        <v>2.257744714534933E-2</v>
      </c>
      <c r="BT31" s="302">
        <v>4.688511063953636E-3</v>
      </c>
      <c r="BU31" s="302">
        <v>6.4882185867600622E-4</v>
      </c>
      <c r="BV31" s="302">
        <v>6.8237163019963182E-4</v>
      </c>
      <c r="BW31" s="198"/>
      <c r="BY31" s="197">
        <v>0</v>
      </c>
      <c r="BZ31" s="304">
        <v>5.704792820316984E-2</v>
      </c>
      <c r="CA31" s="197">
        <f t="shared" si="3"/>
        <v>0</v>
      </c>
      <c r="CB31" s="309">
        <v>3.8640095952202726E-6</v>
      </c>
      <c r="CC31" s="302">
        <v>6.1193378279960168E-6</v>
      </c>
      <c r="CD31" s="302">
        <v>3.9945950119510584E-6</v>
      </c>
      <c r="CE31" s="302">
        <v>2.5908456642386578E-6</v>
      </c>
      <c r="CF31" s="302">
        <v>3.8181886234018155E-6</v>
      </c>
      <c r="CG31" s="302">
        <v>4.0565031787531414E-6</v>
      </c>
      <c r="CH31" s="302">
        <v>5.8789295640786121E-6</v>
      </c>
      <c r="CI31" s="302">
        <v>3.7148245363376676E-6</v>
      </c>
      <c r="CJ31" s="302">
        <v>9.1267754726110966E-6</v>
      </c>
      <c r="CK31" s="302">
        <v>2.9387474548276375E-6</v>
      </c>
      <c r="CL31" s="302">
        <v>2.3330169576026808E-6</v>
      </c>
      <c r="CM31" s="302">
        <v>4.8393676597403689E-6</v>
      </c>
      <c r="CN31" s="302">
        <v>3.3361930248868145E-5</v>
      </c>
      <c r="CO31" s="302">
        <v>1.1896843268313255E-5</v>
      </c>
      <c r="CP31" s="302">
        <v>3.1912135256656128E-6</v>
      </c>
      <c r="CQ31" s="302">
        <v>4.416992639519594E-6</v>
      </c>
      <c r="CR31" s="302">
        <v>4.6288434221151336E-6</v>
      </c>
      <c r="CS31" s="302">
        <v>1.0024938976692155</v>
      </c>
      <c r="CT31" s="302">
        <v>1.517919221086241E-4</v>
      </c>
      <c r="CU31" s="302">
        <v>4.7890646043774764E-6</v>
      </c>
      <c r="CV31" s="302">
        <v>1.0642902533432254E-4</v>
      </c>
      <c r="CW31" s="302">
        <v>7.9622232500172439E-6</v>
      </c>
      <c r="CX31" s="302">
        <v>1.2504046922893254E-5</v>
      </c>
      <c r="CY31" s="302">
        <v>4.8084416401717112E-6</v>
      </c>
      <c r="CZ31" s="302">
        <v>1.7185852932888549E-5</v>
      </c>
      <c r="DA31" s="302">
        <v>1.3079107079881777E-5</v>
      </c>
      <c r="DB31" s="302">
        <v>5.3266863188855754E-6</v>
      </c>
      <c r="DC31" s="302">
        <v>1.4203238776912982E-5</v>
      </c>
      <c r="DD31" s="302">
        <v>1.6103793033534154E-5</v>
      </c>
      <c r="DE31" s="302">
        <v>7.4815650312359743E-5</v>
      </c>
      <c r="DF31" s="302">
        <v>1.0860248811029979E-5</v>
      </c>
      <c r="DG31" s="302">
        <v>4.5194907012195981E-6</v>
      </c>
      <c r="DH31" s="302">
        <v>8.1532560231457241E-6</v>
      </c>
      <c r="DI31" s="302">
        <v>6.069083054783121E-5</v>
      </c>
      <c r="DJ31" s="302">
        <v>7.3201869950968093E-6</v>
      </c>
      <c r="DK31" s="302">
        <v>3.8368035650745571E-6</v>
      </c>
      <c r="DL31" s="310">
        <v>1.441051876676442E-5</v>
      </c>
      <c r="DM31" s="221">
        <v>0</v>
      </c>
      <c r="DN31" s="301">
        <v>0.12618308867624436</v>
      </c>
      <c r="DO31" s="197">
        <f t="shared" si="4"/>
        <v>0</v>
      </c>
      <c r="DP31" s="197">
        <f t="shared" si="5"/>
        <v>0</v>
      </c>
      <c r="DQ31" s="234" t="s">
        <v>399</v>
      </c>
      <c r="DR31" s="231" t="s">
        <v>399</v>
      </c>
      <c r="DS31" s="309">
        <v>9.8372258520310028E-3</v>
      </c>
      <c r="DT31" s="232">
        <f t="shared" si="6"/>
        <v>0</v>
      </c>
      <c r="DU31" s="233">
        <f t="shared" si="0"/>
        <v>0</v>
      </c>
      <c r="DV31" s="229">
        <v>0</v>
      </c>
      <c r="DW31" s="221">
        <f t="shared" si="1"/>
        <v>0</v>
      </c>
      <c r="DX31" s="301">
        <v>0.32615440773863846</v>
      </c>
      <c r="DY31" s="197">
        <f t="shared" si="7"/>
        <v>0</v>
      </c>
      <c r="DZ31" s="197">
        <f t="shared" si="8"/>
        <v>0</v>
      </c>
      <c r="EA31" s="197">
        <f t="shared" si="9"/>
        <v>0</v>
      </c>
      <c r="EB31" s="245">
        <f t="shared" si="10"/>
        <v>0</v>
      </c>
      <c r="EC31" s="301">
        <v>0.12618308867624436</v>
      </c>
      <c r="ED31" s="197">
        <f t="shared" si="11"/>
        <v>0</v>
      </c>
      <c r="EE31" s="197">
        <f t="shared" si="12"/>
        <v>0</v>
      </c>
      <c r="EF31" s="197">
        <f t="shared" si="13"/>
        <v>0</v>
      </c>
      <c r="EG31" s="245">
        <f t="shared" si="14"/>
        <v>0</v>
      </c>
      <c r="EH31" s="309">
        <v>2.2084321956561417E-2</v>
      </c>
      <c r="EI31" s="251">
        <f t="shared" si="15"/>
        <v>0</v>
      </c>
      <c r="EJ31" s="309">
        <v>2.1667144682293433E-2</v>
      </c>
      <c r="EK31" s="232">
        <f t="shared" si="16"/>
        <v>0</v>
      </c>
    </row>
    <row r="32" spans="2:141" ht="15" customHeight="1">
      <c r="B32" s="144" t="s">
        <v>359</v>
      </c>
      <c r="C32" s="78" t="s">
        <v>417</v>
      </c>
      <c r="D32" s="155"/>
      <c r="E32" s="301">
        <v>0</v>
      </c>
      <c r="F32" s="302">
        <v>0</v>
      </c>
      <c r="G32" s="302">
        <v>0</v>
      </c>
      <c r="H32" s="302">
        <v>0</v>
      </c>
      <c r="I32" s="302">
        <v>0</v>
      </c>
      <c r="J32" s="302">
        <v>0</v>
      </c>
      <c r="K32" s="302">
        <v>0</v>
      </c>
      <c r="L32" s="302">
        <v>0</v>
      </c>
      <c r="M32" s="302">
        <v>0</v>
      </c>
      <c r="N32" s="302">
        <v>0</v>
      </c>
      <c r="O32" s="302">
        <v>0</v>
      </c>
      <c r="P32" s="302">
        <v>0</v>
      </c>
      <c r="Q32" s="302">
        <v>0</v>
      </c>
      <c r="R32" s="302">
        <v>0</v>
      </c>
      <c r="S32" s="302">
        <v>0</v>
      </c>
      <c r="T32" s="302">
        <v>0</v>
      </c>
      <c r="U32" s="302">
        <v>0</v>
      </c>
      <c r="V32" s="302">
        <v>0</v>
      </c>
      <c r="W32" s="302">
        <v>0</v>
      </c>
      <c r="X32" s="302">
        <v>0</v>
      </c>
      <c r="Y32" s="302">
        <v>0</v>
      </c>
      <c r="Z32" s="302">
        <v>0</v>
      </c>
      <c r="AA32" s="302">
        <v>0</v>
      </c>
      <c r="AB32" s="302">
        <v>0</v>
      </c>
      <c r="AC32" s="302">
        <v>0</v>
      </c>
      <c r="AD32" s="302">
        <v>0</v>
      </c>
      <c r="AE32" s="302">
        <v>0</v>
      </c>
      <c r="AF32" s="302">
        <v>0</v>
      </c>
      <c r="AG32" s="302">
        <v>0</v>
      </c>
      <c r="AH32" s="302">
        <v>0</v>
      </c>
      <c r="AI32" s="302">
        <v>0</v>
      </c>
      <c r="AJ32" s="302">
        <v>0</v>
      </c>
      <c r="AK32" s="302">
        <v>0</v>
      </c>
      <c r="AL32" s="302">
        <v>0</v>
      </c>
      <c r="AM32" s="302">
        <v>0</v>
      </c>
      <c r="AN32" s="302">
        <v>0</v>
      </c>
      <c r="AO32" s="302">
        <v>0</v>
      </c>
      <c r="AP32" s="302">
        <v>0</v>
      </c>
      <c r="AQ32" s="302">
        <v>0</v>
      </c>
      <c r="AR32" s="302">
        <v>0</v>
      </c>
      <c r="AS32" s="302">
        <v>0</v>
      </c>
      <c r="AT32" s="302">
        <v>0</v>
      </c>
      <c r="AU32" s="302">
        <v>0</v>
      </c>
      <c r="AV32" s="302">
        <v>0</v>
      </c>
      <c r="AW32" s="302">
        <v>0</v>
      </c>
      <c r="AX32" s="302">
        <v>0</v>
      </c>
      <c r="AY32" s="302">
        <v>0</v>
      </c>
      <c r="AZ32" s="302">
        <v>0</v>
      </c>
      <c r="BA32" s="302">
        <v>0</v>
      </c>
      <c r="BB32" s="302">
        <v>0</v>
      </c>
      <c r="BC32" s="302">
        <v>0</v>
      </c>
      <c r="BD32" s="302">
        <v>0</v>
      </c>
      <c r="BE32" s="302">
        <v>0</v>
      </c>
      <c r="BF32" s="302">
        <v>0</v>
      </c>
      <c r="BG32" s="302">
        <v>0</v>
      </c>
      <c r="BH32" s="302">
        <v>0</v>
      </c>
      <c r="BI32" s="302">
        <v>0</v>
      </c>
      <c r="BJ32" s="302">
        <v>0</v>
      </c>
      <c r="BK32" s="302">
        <v>0</v>
      </c>
      <c r="BL32" s="302">
        <v>0</v>
      </c>
      <c r="BM32" s="302">
        <v>0</v>
      </c>
      <c r="BN32" s="302">
        <v>0</v>
      </c>
      <c r="BO32" s="302">
        <v>0</v>
      </c>
      <c r="BP32" s="302">
        <v>0</v>
      </c>
      <c r="BQ32" s="302">
        <v>0</v>
      </c>
      <c r="BR32" s="302">
        <v>0</v>
      </c>
      <c r="BS32" s="302">
        <v>0</v>
      </c>
      <c r="BT32" s="302">
        <v>0</v>
      </c>
      <c r="BU32" s="302">
        <v>0</v>
      </c>
      <c r="BV32" s="302">
        <v>0</v>
      </c>
      <c r="BW32" s="198"/>
      <c r="BY32" s="197">
        <v>0</v>
      </c>
      <c r="BZ32" s="304">
        <v>0.11276356864195325</v>
      </c>
      <c r="CA32" s="197">
        <f t="shared" si="3"/>
        <v>0</v>
      </c>
      <c r="CB32" s="309">
        <v>4.8387970449038296E-4</v>
      </c>
      <c r="CC32" s="302">
        <v>4.2327096680951494E-4</v>
      </c>
      <c r="CD32" s="302">
        <v>2.6013058155684973E-4</v>
      </c>
      <c r="CE32" s="302">
        <v>1.3766165573807511E-4</v>
      </c>
      <c r="CF32" s="302">
        <v>1.6347541832568651E-4</v>
      </c>
      <c r="CG32" s="302">
        <v>1.6241696995825336E-4</v>
      </c>
      <c r="CH32" s="302">
        <v>1.712920239172826E-4</v>
      </c>
      <c r="CI32" s="302">
        <v>1.9907171315038962E-4</v>
      </c>
      <c r="CJ32" s="302">
        <v>3.5350497857356835E-4</v>
      </c>
      <c r="CK32" s="302">
        <v>1.3388837451263727E-4</v>
      </c>
      <c r="CL32" s="302">
        <v>1.2239363449599458E-4</v>
      </c>
      <c r="CM32" s="302">
        <v>1.5787238500644386E-4</v>
      </c>
      <c r="CN32" s="302">
        <v>1.6328483361718868E-4</v>
      </c>
      <c r="CO32" s="302">
        <v>1.8902404797914324E-4</v>
      </c>
      <c r="CP32" s="302">
        <v>1.3699540397316655E-4</v>
      </c>
      <c r="CQ32" s="302">
        <v>1.7120065335211407E-4</v>
      </c>
      <c r="CR32" s="302">
        <v>1.9981595061527242E-4</v>
      </c>
      <c r="CS32" s="302">
        <v>1.6762996204540805E-4</v>
      </c>
      <c r="CT32" s="302">
        <v>1.0420227948866798</v>
      </c>
      <c r="CU32" s="302">
        <v>2.7859754932238603E-4</v>
      </c>
      <c r="CV32" s="302">
        <v>4.1691969503956765E-4</v>
      </c>
      <c r="CW32" s="302">
        <v>3.4786601746296755E-4</v>
      </c>
      <c r="CX32" s="302">
        <v>5.2929763031432436E-4</v>
      </c>
      <c r="CY32" s="302">
        <v>2.537771640848321E-4</v>
      </c>
      <c r="CZ32" s="302">
        <v>3.3282123373608801E-4</v>
      </c>
      <c r="DA32" s="302">
        <v>4.7605548544233099E-4</v>
      </c>
      <c r="DB32" s="302">
        <v>9.5745819979117455E-5</v>
      </c>
      <c r="DC32" s="302">
        <v>1.3388531049176419E-3</v>
      </c>
      <c r="DD32" s="302">
        <v>5.81008701927706E-4</v>
      </c>
      <c r="DE32" s="302">
        <v>9.4334387377070479E-4</v>
      </c>
      <c r="DF32" s="302">
        <v>3.4419426969220637E-4</v>
      </c>
      <c r="DG32" s="302">
        <v>2.0426674327694372E-4</v>
      </c>
      <c r="DH32" s="302">
        <v>3.2999217997194732E-4</v>
      </c>
      <c r="DI32" s="302">
        <v>5.1267649537625627E-3</v>
      </c>
      <c r="DJ32" s="302">
        <v>2.1138225398707904E-4</v>
      </c>
      <c r="DK32" s="302">
        <v>1.4027900512823011E-4</v>
      </c>
      <c r="DL32" s="310">
        <v>3.7835901845414792E-4</v>
      </c>
      <c r="DM32" s="221">
        <v>0</v>
      </c>
      <c r="DN32" s="301">
        <v>0.25149888512676521</v>
      </c>
      <c r="DO32" s="197">
        <f t="shared" si="4"/>
        <v>0</v>
      </c>
      <c r="DP32" s="197">
        <f t="shared" si="5"/>
        <v>0</v>
      </c>
      <c r="DQ32" s="234" t="s">
        <v>399</v>
      </c>
      <c r="DR32" s="231" t="s">
        <v>399</v>
      </c>
      <c r="DS32" s="309">
        <v>1.6688883846692003E-2</v>
      </c>
      <c r="DT32" s="232">
        <f t="shared" si="6"/>
        <v>0</v>
      </c>
      <c r="DU32" s="233">
        <f t="shared" si="0"/>
        <v>0</v>
      </c>
      <c r="DV32" s="229">
        <v>0</v>
      </c>
      <c r="DW32" s="221">
        <f t="shared" si="1"/>
        <v>0</v>
      </c>
      <c r="DX32" s="301">
        <v>0.27516723098521761</v>
      </c>
      <c r="DY32" s="197">
        <f t="shared" si="7"/>
        <v>0</v>
      </c>
      <c r="DZ32" s="197">
        <f t="shared" si="8"/>
        <v>0</v>
      </c>
      <c r="EA32" s="197">
        <f t="shared" si="9"/>
        <v>0</v>
      </c>
      <c r="EB32" s="245">
        <f t="shared" si="10"/>
        <v>0</v>
      </c>
      <c r="EC32" s="301">
        <v>0.25149888512676521</v>
      </c>
      <c r="ED32" s="197">
        <f t="shared" si="11"/>
        <v>0</v>
      </c>
      <c r="EE32" s="197">
        <f t="shared" si="12"/>
        <v>0</v>
      </c>
      <c r="EF32" s="197">
        <f t="shared" si="13"/>
        <v>0</v>
      </c>
      <c r="EG32" s="245">
        <f t="shared" si="14"/>
        <v>0</v>
      </c>
      <c r="EH32" s="309">
        <v>5.6398821812976577E-2</v>
      </c>
      <c r="EI32" s="251">
        <f t="shared" si="15"/>
        <v>0</v>
      </c>
      <c r="EJ32" s="309">
        <v>5.5749167286040686E-2</v>
      </c>
      <c r="EK32" s="232">
        <f t="shared" si="16"/>
        <v>0</v>
      </c>
    </row>
    <row r="33" spans="2:141" ht="15" customHeight="1">
      <c r="B33" s="144" t="s">
        <v>360</v>
      </c>
      <c r="C33" s="78" t="s">
        <v>418</v>
      </c>
      <c r="D33" s="155"/>
      <c r="E33" s="301">
        <v>2.9355005377173261E-3</v>
      </c>
      <c r="F33" s="302">
        <v>1.8707096475405649E-3</v>
      </c>
      <c r="G33" s="302">
        <v>2.4087556446769228E-3</v>
      </c>
      <c r="H33" s="302">
        <v>2.560433841107343E-3</v>
      </c>
      <c r="I33" s="302">
        <v>2.5732640996684584E-3</v>
      </c>
      <c r="J33" s="302">
        <v>1.9767031415460642E-3</v>
      </c>
      <c r="K33" s="302">
        <v>2.1940238720237698E-3</v>
      </c>
      <c r="L33" s="302">
        <v>1.9638229085953991E-3</v>
      </c>
      <c r="M33" s="302">
        <v>2.1074979569511254E-3</v>
      </c>
      <c r="N33" s="302">
        <v>2.1075450111398808E-3</v>
      </c>
      <c r="O33" s="302">
        <v>2.1041058497933804E-3</v>
      </c>
      <c r="P33" s="302">
        <v>2.3320997352719464E-3</v>
      </c>
      <c r="Q33" s="302">
        <v>1.9078108821315302E-3</v>
      </c>
      <c r="R33" s="302">
        <v>2.507196062059131E-3</v>
      </c>
      <c r="S33" s="302">
        <v>2.241621544824538E-3</v>
      </c>
      <c r="T33" s="302">
        <v>1.3081627735655695E-3</v>
      </c>
      <c r="U33" s="302">
        <v>7.1887345841870824E-4</v>
      </c>
      <c r="V33" s="302">
        <v>6.8011999925466303E-4</v>
      </c>
      <c r="W33" s="302">
        <v>7.2376868117577698E-4</v>
      </c>
      <c r="X33" s="302">
        <v>1.3481854671170269E-3</v>
      </c>
      <c r="Y33" s="302">
        <v>1.4339985284622431E-3</v>
      </c>
      <c r="Z33" s="302">
        <v>1.3335749229932959E-3</v>
      </c>
      <c r="AA33" s="302">
        <v>1.487672538720409E-3</v>
      </c>
      <c r="AB33" s="302">
        <v>1.2906683248311494E-3</v>
      </c>
      <c r="AC33" s="302">
        <v>1.4841239416063792E-3</v>
      </c>
      <c r="AD33" s="302">
        <v>1.2332888494650056E-3</v>
      </c>
      <c r="AE33" s="302">
        <v>1.3537246912620213E-3</v>
      </c>
      <c r="AF33" s="302">
        <v>1.6263223280502956E-3</v>
      </c>
      <c r="AG33" s="302">
        <v>3.3107977208292603E-3</v>
      </c>
      <c r="AH33" s="302">
        <v>3.2522558415029436E-3</v>
      </c>
      <c r="AI33" s="302">
        <v>4.7700614996128068E-3</v>
      </c>
      <c r="AJ33" s="302">
        <v>4.7630799096190293E-3</v>
      </c>
      <c r="AK33" s="302">
        <v>4.9662228350525221E-3</v>
      </c>
      <c r="AL33" s="302">
        <v>5.2693302074040974E-3</v>
      </c>
      <c r="AM33" s="302">
        <v>1.67294495214467E-3</v>
      </c>
      <c r="AN33" s="302">
        <v>1.7860737279894764E-3</v>
      </c>
      <c r="AO33" s="302">
        <v>5.7721344258047872E-3</v>
      </c>
      <c r="AP33" s="302">
        <v>3.2294871533649831E-3</v>
      </c>
      <c r="AQ33" s="302">
        <v>3.4231448763250884E-3</v>
      </c>
      <c r="AR33" s="302">
        <v>3.7153056020980549E-3</v>
      </c>
      <c r="AS33" s="302">
        <v>3.9088810313721249E-3</v>
      </c>
      <c r="AT33" s="302">
        <v>3.7031124670139199E-3</v>
      </c>
      <c r="AU33" s="302">
        <v>3.1798058961033469E-3</v>
      </c>
      <c r="AV33" s="302">
        <v>9.8403505624887894E-3</v>
      </c>
      <c r="AW33" s="302">
        <v>2.9830197338228544E-3</v>
      </c>
      <c r="AX33" s="302">
        <v>4.1386126382111314E-3</v>
      </c>
      <c r="AY33" s="302">
        <v>5.9333947355664357E-3</v>
      </c>
      <c r="AZ33" s="302">
        <v>5.8104445996000143E-3</v>
      </c>
      <c r="BA33" s="302">
        <v>6.4907198798412188E-3</v>
      </c>
      <c r="BB33" s="302">
        <v>5.1900788850635319E-3</v>
      </c>
      <c r="BC33" s="302">
        <v>2.1670951502833374E-3</v>
      </c>
      <c r="BD33" s="302">
        <v>2.3072170350778424E-3</v>
      </c>
      <c r="BE33" s="302">
        <v>2.3820964215542687E-3</v>
      </c>
      <c r="BF33" s="302">
        <v>3.8950051952328772E-3</v>
      </c>
      <c r="BG33" s="302">
        <v>2.2408517511630817E-3</v>
      </c>
      <c r="BH33" s="302">
        <v>1.4400697103808847E-3</v>
      </c>
      <c r="BI33" s="302">
        <v>1.6611481353784141E-3</v>
      </c>
      <c r="BJ33" s="302">
        <v>1.7412317435908317E-3</v>
      </c>
      <c r="BK33" s="302">
        <v>2.6054573950784316E-3</v>
      </c>
      <c r="BL33" s="302">
        <v>1.1474514707162471E-3</v>
      </c>
      <c r="BM33" s="302">
        <v>1.0366849326212903E-2</v>
      </c>
      <c r="BN33" s="302">
        <v>1.832882233716008E-3</v>
      </c>
      <c r="BO33" s="302">
        <v>1.291137940572871E-3</v>
      </c>
      <c r="BP33" s="302">
        <v>3.3933840326912648E-3</v>
      </c>
      <c r="BQ33" s="302">
        <v>3.139661148632354E-3</v>
      </c>
      <c r="BR33" s="302">
        <v>2.7645656106288735E-3</v>
      </c>
      <c r="BS33" s="302">
        <v>2.4899900861505828E-3</v>
      </c>
      <c r="BT33" s="302">
        <v>5.3539589202508077E-3</v>
      </c>
      <c r="BU33" s="302">
        <v>2.7608032149785159E-3</v>
      </c>
      <c r="BV33" s="302">
        <v>3.4296623096135917E-3</v>
      </c>
      <c r="BW33" s="198"/>
      <c r="BY33" s="197">
        <v>0</v>
      </c>
      <c r="BZ33" s="304">
        <v>0.28561206109507253</v>
      </c>
      <c r="CA33" s="197">
        <f t="shared" si="3"/>
        <v>0</v>
      </c>
      <c r="CB33" s="309">
        <v>1.1754009879722854E-3</v>
      </c>
      <c r="CC33" s="302">
        <v>1.2911374623799756E-3</v>
      </c>
      <c r="CD33" s="302">
        <v>3.491747670387351E-3</v>
      </c>
      <c r="CE33" s="302">
        <v>4.5236571274695769E-3</v>
      </c>
      <c r="CF33" s="302">
        <v>4.3492002764137574E-3</v>
      </c>
      <c r="CG33" s="302">
        <v>1.5143858394365338E-3</v>
      </c>
      <c r="CH33" s="302">
        <v>1.2850820400661549E-3</v>
      </c>
      <c r="CI33" s="302">
        <v>2.0717687969966127E-3</v>
      </c>
      <c r="CJ33" s="302">
        <v>2.5944645287438346E-3</v>
      </c>
      <c r="CK33" s="302">
        <v>3.5378659699760785E-3</v>
      </c>
      <c r="CL33" s="302">
        <v>1.1197642733674467E-2</v>
      </c>
      <c r="CM33" s="302">
        <v>1.3745049365115692E-3</v>
      </c>
      <c r="CN33" s="302">
        <v>5.883243690665206E-4</v>
      </c>
      <c r="CO33" s="302">
        <v>1.1236044349997422E-3</v>
      </c>
      <c r="CP33" s="302">
        <v>1.3082080595887941E-3</v>
      </c>
      <c r="CQ33" s="302">
        <v>8.6777646177374924E-4</v>
      </c>
      <c r="CR33" s="302">
        <v>1.7934793937133472E-3</v>
      </c>
      <c r="CS33" s="302">
        <v>1.3986528935909445E-3</v>
      </c>
      <c r="CT33" s="302">
        <v>1.0897612310857251E-3</v>
      </c>
      <c r="CU33" s="302">
        <v>1.0139483341529021</v>
      </c>
      <c r="CV33" s="302">
        <v>1.5282185285234633E-3</v>
      </c>
      <c r="CW33" s="302">
        <v>2.9942543631330696E-3</v>
      </c>
      <c r="CX33" s="302">
        <v>1.7232697543966876E-3</v>
      </c>
      <c r="CY33" s="302">
        <v>1.8203392234445095E-3</v>
      </c>
      <c r="CZ33" s="302">
        <v>2.1103764791597867E-3</v>
      </c>
      <c r="DA33" s="302">
        <v>5.1575016067088968E-3</v>
      </c>
      <c r="DB33" s="302">
        <v>4.4520754591352048E-4</v>
      </c>
      <c r="DC33" s="302">
        <v>1.1252090470572627E-3</v>
      </c>
      <c r="DD33" s="302">
        <v>5.8444672889801721E-3</v>
      </c>
      <c r="DE33" s="302">
        <v>2.4000884488418403E-3</v>
      </c>
      <c r="DF33" s="302">
        <v>5.181593533820225E-3</v>
      </c>
      <c r="DG33" s="302">
        <v>1.5470903107487883E-3</v>
      </c>
      <c r="DH33" s="302">
        <v>1.1873694947903565E-2</v>
      </c>
      <c r="DI33" s="302">
        <v>2.6948751627019862E-3</v>
      </c>
      <c r="DJ33" s="302">
        <v>2.0107506962074818E-3</v>
      </c>
      <c r="DK33" s="302">
        <v>3.8247073393653838E-2</v>
      </c>
      <c r="DL33" s="310">
        <v>1.1444810895930458E-3</v>
      </c>
      <c r="DM33" s="221">
        <v>0</v>
      </c>
      <c r="DN33" s="301">
        <v>0.37374635013329949</v>
      </c>
      <c r="DO33" s="197">
        <f t="shared" si="4"/>
        <v>0</v>
      </c>
      <c r="DP33" s="197">
        <f t="shared" si="5"/>
        <v>0</v>
      </c>
      <c r="DQ33" s="234" t="s">
        <v>399</v>
      </c>
      <c r="DR33" s="231" t="s">
        <v>399</v>
      </c>
      <c r="DS33" s="309">
        <v>7.9165355981964981E-3</v>
      </c>
      <c r="DT33" s="232">
        <f t="shared" si="6"/>
        <v>0</v>
      </c>
      <c r="DU33" s="233">
        <f t="shared" si="0"/>
        <v>0</v>
      </c>
      <c r="DV33" s="229">
        <v>0</v>
      </c>
      <c r="DW33" s="221">
        <f t="shared" si="1"/>
        <v>0</v>
      </c>
      <c r="DX33" s="301">
        <v>0.48843831045176733</v>
      </c>
      <c r="DY33" s="197">
        <f t="shared" si="7"/>
        <v>0</v>
      </c>
      <c r="DZ33" s="197">
        <f t="shared" si="8"/>
        <v>0</v>
      </c>
      <c r="EA33" s="197">
        <f t="shared" si="9"/>
        <v>0</v>
      </c>
      <c r="EB33" s="245">
        <f t="shared" si="10"/>
        <v>0</v>
      </c>
      <c r="EC33" s="301">
        <v>0.37374635013329949</v>
      </c>
      <c r="ED33" s="197">
        <f t="shared" si="11"/>
        <v>0</v>
      </c>
      <c r="EE33" s="197">
        <f t="shared" si="12"/>
        <v>0</v>
      </c>
      <c r="EF33" s="197">
        <f t="shared" si="13"/>
        <v>0</v>
      </c>
      <c r="EG33" s="245">
        <f t="shared" si="14"/>
        <v>0</v>
      </c>
      <c r="EH33" s="309">
        <v>0.12492065507172781</v>
      </c>
      <c r="EI33" s="251">
        <f t="shared" si="15"/>
        <v>0</v>
      </c>
      <c r="EJ33" s="309">
        <v>0.10381037015542538</v>
      </c>
      <c r="EK33" s="232">
        <f t="shared" si="16"/>
        <v>0</v>
      </c>
    </row>
    <row r="34" spans="2:141" ht="15" customHeight="1">
      <c r="B34" s="144" t="s">
        <v>361</v>
      </c>
      <c r="C34" s="78" t="s">
        <v>59</v>
      </c>
      <c r="D34" s="156">
        <f>入力①!K82</f>
        <v>0</v>
      </c>
      <c r="E34" s="301">
        <v>8.1066605152131752E-4</v>
      </c>
      <c r="F34" s="302">
        <v>8.5620254355438274E-4</v>
      </c>
      <c r="G34" s="302">
        <v>7.7387289188596557E-4</v>
      </c>
      <c r="H34" s="302">
        <v>8.3865622827239959E-4</v>
      </c>
      <c r="I34" s="302">
        <v>8.4744701322587036E-4</v>
      </c>
      <c r="J34" s="302">
        <v>4.3870707478190711E-4</v>
      </c>
      <c r="K34" s="302">
        <v>6.8215871682306573E-4</v>
      </c>
      <c r="L34" s="302">
        <v>7.7484169182675611E-4</v>
      </c>
      <c r="M34" s="302">
        <v>7.9232171529481765E-4</v>
      </c>
      <c r="N34" s="302">
        <v>7.9673878774221322E-4</v>
      </c>
      <c r="O34" s="302">
        <v>4.7389771391742808E-4</v>
      </c>
      <c r="P34" s="302">
        <v>5.1881776238305261E-4</v>
      </c>
      <c r="Q34" s="302">
        <v>8.7509274080677026E-4</v>
      </c>
      <c r="R34" s="302">
        <v>3.7178953011523234E-4</v>
      </c>
      <c r="S34" s="302">
        <v>3.6307954599270681E-4</v>
      </c>
      <c r="T34" s="302">
        <v>9.4228122163770071E-4</v>
      </c>
      <c r="U34" s="302">
        <v>8.16046760210772E-4</v>
      </c>
      <c r="V34" s="302">
        <v>7.0807013621033412E-4</v>
      </c>
      <c r="W34" s="302">
        <v>8.2968604915271992E-4</v>
      </c>
      <c r="X34" s="302">
        <v>9.5085467280245524E-4</v>
      </c>
      <c r="Y34" s="302">
        <v>8.6340225535684796E-4</v>
      </c>
      <c r="Z34" s="302">
        <v>1.0847375732318657E-3</v>
      </c>
      <c r="AA34" s="302">
        <v>1.0575795070299349E-3</v>
      </c>
      <c r="AB34" s="302">
        <v>9.8589878378544217E-4</v>
      </c>
      <c r="AC34" s="302">
        <v>9.3682242161200022E-4</v>
      </c>
      <c r="AD34" s="302">
        <v>9.5435717510276169E-4</v>
      </c>
      <c r="AE34" s="302">
        <v>9.3538496610280923E-4</v>
      </c>
      <c r="AF34" s="302">
        <v>8.2069043406241763E-4</v>
      </c>
      <c r="AG34" s="302">
        <v>4.4556083120874204E-4</v>
      </c>
      <c r="AH34" s="302">
        <v>5.047243179884277E-4</v>
      </c>
      <c r="AI34" s="302">
        <v>6.4033570630566696E-4</v>
      </c>
      <c r="AJ34" s="302">
        <v>6.3946530320725962E-4</v>
      </c>
      <c r="AK34" s="302">
        <v>6.8432874412593014E-4</v>
      </c>
      <c r="AL34" s="302">
        <v>6.3822201767931746E-4</v>
      </c>
      <c r="AM34" s="302">
        <v>6.0317062900454082E-4</v>
      </c>
      <c r="AN34" s="302">
        <v>5.613374573681211E-4</v>
      </c>
      <c r="AO34" s="302">
        <v>7.5206621539197392E-4</v>
      </c>
      <c r="AP34" s="302">
        <v>7.3605819189470037E-4</v>
      </c>
      <c r="AQ34" s="302">
        <v>4.4169611307420494E-4</v>
      </c>
      <c r="AR34" s="302">
        <v>1.4569825890580607E-4</v>
      </c>
      <c r="AS34" s="302">
        <v>4.5081831574635031E-4</v>
      </c>
      <c r="AT34" s="302">
        <v>4.2864660009341542E-4</v>
      </c>
      <c r="AU34" s="302">
        <v>4.205621514090501E-4</v>
      </c>
      <c r="AV34" s="302">
        <v>4.3564051969351408E-4</v>
      </c>
      <c r="AW34" s="302">
        <v>5.9660394676457095E-4</v>
      </c>
      <c r="AX34" s="302">
        <v>6.1770337883748226E-4</v>
      </c>
      <c r="AY34" s="302">
        <v>6.6896117116680396E-4</v>
      </c>
      <c r="AZ34" s="302">
        <v>6.7453226512668193E-4</v>
      </c>
      <c r="BA34" s="302">
        <v>6.4370775667846802E-4</v>
      </c>
      <c r="BB34" s="302">
        <v>6.9269977151246347E-4</v>
      </c>
      <c r="BC34" s="302">
        <v>4.5223050591051316E-4</v>
      </c>
      <c r="BD34" s="302">
        <v>7.1168329031367171E-4</v>
      </c>
      <c r="BE34" s="302">
        <v>3.1059003271049953E-4</v>
      </c>
      <c r="BF34" s="302">
        <v>2.384697058305843E-4</v>
      </c>
      <c r="BG34" s="302">
        <v>3.2418413658958289E-4</v>
      </c>
      <c r="BH34" s="302">
        <v>2.4123460753514184E-3</v>
      </c>
      <c r="BI34" s="302">
        <v>3.3790435673070225E-4</v>
      </c>
      <c r="BJ34" s="302">
        <v>3.145450891647954E-4</v>
      </c>
      <c r="BK34" s="302">
        <v>3.8177653346907611E-4</v>
      </c>
      <c r="BL34" s="302">
        <v>1.9585809586363529E-4</v>
      </c>
      <c r="BM34" s="302">
        <v>4.2420403633046074E-4</v>
      </c>
      <c r="BN34" s="302">
        <v>2.6211464107096392E-4</v>
      </c>
      <c r="BO34" s="302">
        <v>1.0517929342703952E-4</v>
      </c>
      <c r="BP34" s="302">
        <v>3.6209760409238611E-4</v>
      </c>
      <c r="BQ34" s="302">
        <v>3.5652784893126376E-4</v>
      </c>
      <c r="BR34" s="302">
        <v>5.106046911754153E-4</v>
      </c>
      <c r="BS34" s="302">
        <v>3.4275789457504936E-4</v>
      </c>
      <c r="BT34" s="302">
        <v>2.7479746932016944E-4</v>
      </c>
      <c r="BU34" s="302">
        <v>2.3503240798977774E-4</v>
      </c>
      <c r="BV34" s="302">
        <v>3.1248115120962905E-4</v>
      </c>
      <c r="BW34" s="199">
        <f t="array" ref="BW34">MMULT(E53:BV53,入力①!K12:K81)</f>
        <v>0</v>
      </c>
      <c r="BX34" s="199">
        <f t="array" ref="BX34">MMULT(E52:BV52,入力①!K12:K81)</f>
        <v>0</v>
      </c>
      <c r="BY34" s="197">
        <v>0</v>
      </c>
      <c r="BZ34" s="304">
        <v>1</v>
      </c>
      <c r="CA34" s="197">
        <f t="shared" si="3"/>
        <v>0</v>
      </c>
      <c r="CB34" s="309">
        <v>5.8718632508991449E-3</v>
      </c>
      <c r="CC34" s="302">
        <v>7.9951207778627322E-3</v>
      </c>
      <c r="CD34" s="302">
        <v>2.9724219310486829E-3</v>
      </c>
      <c r="CE34" s="302">
        <v>3.721518151151132E-3</v>
      </c>
      <c r="CF34" s="302">
        <v>1.254748736740295E-2</v>
      </c>
      <c r="CG34" s="302">
        <v>7.7502004378921883E-3</v>
      </c>
      <c r="CH34" s="302">
        <v>7.2973537641731001E-3</v>
      </c>
      <c r="CI34" s="302">
        <v>7.8395056966368039E-3</v>
      </c>
      <c r="CJ34" s="302">
        <v>1.4120777931709108E-2</v>
      </c>
      <c r="CK34" s="302">
        <v>9.7430307414556206E-3</v>
      </c>
      <c r="CL34" s="302">
        <v>5.8371444643077154E-3</v>
      </c>
      <c r="CM34" s="302">
        <v>6.7896921476989346E-3</v>
      </c>
      <c r="CN34" s="302">
        <v>4.0717157555403422E-3</v>
      </c>
      <c r="CO34" s="302">
        <v>3.5026885949255102E-3</v>
      </c>
      <c r="CP34" s="302">
        <v>3.3343371667616762E-3</v>
      </c>
      <c r="CQ34" s="302">
        <v>6.1846287683125301E-3</v>
      </c>
      <c r="CR34" s="302">
        <v>4.5346001414797851E-3</v>
      </c>
      <c r="CS34" s="302">
        <v>3.6548553140729302E-3</v>
      </c>
      <c r="CT34" s="302">
        <v>3.0164096732659398E-3</v>
      </c>
      <c r="CU34" s="302">
        <v>5.0171838402169582E-3</v>
      </c>
      <c r="CV34" s="302">
        <v>1.0031484157197508</v>
      </c>
      <c r="CW34" s="302">
        <v>2.755722588969204E-2</v>
      </c>
      <c r="CX34" s="302">
        <v>5.7241008516296391E-2</v>
      </c>
      <c r="CY34" s="302">
        <v>5.4837792564185004E-3</v>
      </c>
      <c r="CZ34" s="302">
        <v>6.763790937247739E-3</v>
      </c>
      <c r="DA34" s="302">
        <v>6.0478250428471127E-3</v>
      </c>
      <c r="DB34" s="302">
        <v>1.7026979207480804E-2</v>
      </c>
      <c r="DC34" s="302">
        <v>1.3993026855676015E-2</v>
      </c>
      <c r="DD34" s="302">
        <v>7.6779497915160652E-3</v>
      </c>
      <c r="DE34" s="302">
        <v>1.1454527054756658E-2</v>
      </c>
      <c r="DF34" s="302">
        <v>9.5808632986163454E-3</v>
      </c>
      <c r="DG34" s="302">
        <v>5.0984131810050803E-3</v>
      </c>
      <c r="DH34" s="302">
        <v>3.8006538622966336E-3</v>
      </c>
      <c r="DI34" s="302">
        <v>4.2333228301594181E-3</v>
      </c>
      <c r="DJ34" s="302">
        <v>6.6521788444674872E-3</v>
      </c>
      <c r="DK34" s="302">
        <v>3.4284238577941945E-3</v>
      </c>
      <c r="DL34" s="310">
        <v>2.0186855000541723E-2</v>
      </c>
      <c r="DM34" s="221">
        <v>0</v>
      </c>
      <c r="DN34" s="301">
        <v>0.36671491832775494</v>
      </c>
      <c r="DO34" s="197">
        <f t="shared" si="4"/>
        <v>0</v>
      </c>
      <c r="DP34" s="197">
        <f t="shared" si="5"/>
        <v>0</v>
      </c>
      <c r="DQ34" s="234" t="s">
        <v>399</v>
      </c>
      <c r="DR34" s="231" t="s">
        <v>399</v>
      </c>
      <c r="DS34" s="309">
        <v>0</v>
      </c>
      <c r="DT34" s="232">
        <f t="shared" si="6"/>
        <v>0</v>
      </c>
      <c r="DU34" s="233">
        <f t="shared" si="0"/>
        <v>0</v>
      </c>
      <c r="DV34" s="229">
        <v>0</v>
      </c>
      <c r="DW34" s="221">
        <f t="shared" si="1"/>
        <v>0</v>
      </c>
      <c r="DX34" s="301">
        <v>0.4927588097515766</v>
      </c>
      <c r="DY34" s="197">
        <f t="shared" si="7"/>
        <v>0</v>
      </c>
      <c r="DZ34" s="197">
        <f t="shared" si="8"/>
        <v>0</v>
      </c>
      <c r="EA34" s="197">
        <f t="shared" si="9"/>
        <v>0</v>
      </c>
      <c r="EB34" s="245">
        <f t="shared" si="10"/>
        <v>0</v>
      </c>
      <c r="EC34" s="301">
        <v>0.36671491832775494</v>
      </c>
      <c r="ED34" s="197">
        <f t="shared" si="11"/>
        <v>0</v>
      </c>
      <c r="EE34" s="197">
        <f t="shared" si="12"/>
        <v>0</v>
      </c>
      <c r="EF34" s="197">
        <f t="shared" si="13"/>
        <v>0</v>
      </c>
      <c r="EG34" s="245">
        <f t="shared" si="14"/>
        <v>0</v>
      </c>
      <c r="EH34" s="309">
        <v>8.9182222283397075E-2</v>
      </c>
      <c r="EI34" s="251">
        <f t="shared" si="15"/>
        <v>0</v>
      </c>
      <c r="EJ34" s="309">
        <v>7.7134600723239632E-2</v>
      </c>
      <c r="EK34" s="232">
        <f t="shared" si="16"/>
        <v>0</v>
      </c>
    </row>
    <row r="35" spans="2:141" ht="15" customHeight="1">
      <c r="B35" s="144" t="s">
        <v>362</v>
      </c>
      <c r="C35" s="78" t="s">
        <v>516</v>
      </c>
      <c r="D35" s="155"/>
      <c r="E35" s="301">
        <v>2.8320534270347697E-3</v>
      </c>
      <c r="F35" s="302">
        <v>3.1461122829915087E-3</v>
      </c>
      <c r="G35" s="302">
        <v>4.8062616587802734E-3</v>
      </c>
      <c r="H35" s="302">
        <v>3.6374666877351976E-3</v>
      </c>
      <c r="I35" s="302">
        <v>3.6283057055927401E-3</v>
      </c>
      <c r="J35" s="302">
        <v>4.0542584841914177E-3</v>
      </c>
      <c r="K35" s="302">
        <v>6.4609320194984081E-3</v>
      </c>
      <c r="L35" s="302">
        <v>6.2388115531568115E-3</v>
      </c>
      <c r="M35" s="302">
        <v>6.8357523568004933E-3</v>
      </c>
      <c r="N35" s="302">
        <v>6.8340729681254523E-3</v>
      </c>
      <c r="O35" s="302">
        <v>6.956818440307844E-3</v>
      </c>
      <c r="P35" s="302">
        <v>5.9491368055354325E-3</v>
      </c>
      <c r="Q35" s="302">
        <v>5.6174431529428387E-3</v>
      </c>
      <c r="R35" s="302">
        <v>6.0860207697445191E-3</v>
      </c>
      <c r="S35" s="302">
        <v>4.2622381486100364E-3</v>
      </c>
      <c r="T35" s="302">
        <v>1.4103650668574443E-3</v>
      </c>
      <c r="U35" s="302">
        <v>1.3834134577708863E-3</v>
      </c>
      <c r="V35" s="302">
        <v>1.2298060260495277E-3</v>
      </c>
      <c r="W35" s="302">
        <v>1.4028166958724002E-3</v>
      </c>
      <c r="X35" s="302">
        <v>1.4121955361421643E-3</v>
      </c>
      <c r="Y35" s="302">
        <v>1.3063651515834046E-3</v>
      </c>
      <c r="Z35" s="302">
        <v>1.4447061665760705E-3</v>
      </c>
      <c r="AA35" s="302">
        <v>1.7412348484483753E-3</v>
      </c>
      <c r="AB35" s="302">
        <v>1.4583938440643576E-3</v>
      </c>
      <c r="AC35" s="302">
        <v>1.3649667037697651E-3</v>
      </c>
      <c r="AD35" s="302">
        <v>1.4137158154011863E-3</v>
      </c>
      <c r="AE35" s="302">
        <v>1.3805039268487414E-3</v>
      </c>
      <c r="AF35" s="302">
        <v>1.9124345894665513E-3</v>
      </c>
      <c r="AG35" s="302">
        <v>2.621422743661928E-3</v>
      </c>
      <c r="AH35" s="302">
        <v>1.9208278992231256E-3</v>
      </c>
      <c r="AI35" s="302">
        <v>2.0538750875432562E-3</v>
      </c>
      <c r="AJ35" s="302">
        <v>2.0417864196198474E-3</v>
      </c>
      <c r="AK35" s="302">
        <v>2.1278646028883054E-3</v>
      </c>
      <c r="AL35" s="302">
        <v>1.9812227549624727E-3</v>
      </c>
      <c r="AM35" s="302">
        <v>1.7981313091078766E-3</v>
      </c>
      <c r="AN35" s="302">
        <v>1.9221555358362936E-3</v>
      </c>
      <c r="AO35" s="302">
        <v>2.3684316797141941E-3</v>
      </c>
      <c r="AP35" s="302">
        <v>1.9738584730740233E-3</v>
      </c>
      <c r="AQ35" s="302">
        <v>1.7667844522968198E-3</v>
      </c>
      <c r="AR35" s="302">
        <v>1.4569825890580607E-3</v>
      </c>
      <c r="AS35" s="302">
        <v>1.6798349146262815E-3</v>
      </c>
      <c r="AT35" s="302">
        <v>1.603236823797671E-3</v>
      </c>
      <c r="AU35" s="302">
        <v>1.5442864184014855E-3</v>
      </c>
      <c r="AV35" s="302">
        <v>2.0244471209286833E-3</v>
      </c>
      <c r="AW35" s="302">
        <v>1.8357044515832951E-3</v>
      </c>
      <c r="AX35" s="302">
        <v>2.532583853233677E-3</v>
      </c>
      <c r="AY35" s="302">
        <v>2.4334674487372144E-3</v>
      </c>
      <c r="AZ35" s="302">
        <v>2.3194442800847305E-3</v>
      </c>
      <c r="BA35" s="302">
        <v>2.9503272181096449E-3</v>
      </c>
      <c r="BB35" s="302">
        <v>2.7811378886097413E-3</v>
      </c>
      <c r="BC35" s="302">
        <v>1.8696571551073485E-3</v>
      </c>
      <c r="BD35" s="302">
        <v>6.6786696833540462E-4</v>
      </c>
      <c r="BE35" s="302">
        <v>6.1778192501935243E-4</v>
      </c>
      <c r="BF35" s="302">
        <v>6.018521147152842E-4</v>
      </c>
      <c r="BG35" s="302">
        <v>6.1993106821516724E-4</v>
      </c>
      <c r="BH35" s="302">
        <v>8.8284528423031945E-4</v>
      </c>
      <c r="BI35" s="302">
        <v>1.7909790714250708E-3</v>
      </c>
      <c r="BJ35" s="302">
        <v>9.7983291664430314E-4</v>
      </c>
      <c r="BK35" s="302">
        <v>9.2430108103039473E-4</v>
      </c>
      <c r="BL35" s="302">
        <v>7.596920081983429E-4</v>
      </c>
      <c r="BM35" s="302">
        <v>4.1258200793784541E-4</v>
      </c>
      <c r="BN35" s="302">
        <v>6.164014636174317E-3</v>
      </c>
      <c r="BO35" s="302">
        <v>1.5271702132241014E-3</v>
      </c>
      <c r="BP35" s="302">
        <v>3.6097672412688788E-3</v>
      </c>
      <c r="BQ35" s="302">
        <v>3.495537209905608E-3</v>
      </c>
      <c r="BR35" s="302">
        <v>2.5617340151903858E-3</v>
      </c>
      <c r="BS35" s="302">
        <v>5.0476095326657498E-3</v>
      </c>
      <c r="BT35" s="302">
        <v>7.2506972367666301E-3</v>
      </c>
      <c r="BU35" s="302">
        <v>2.8088027912581185E-3</v>
      </c>
      <c r="BV35" s="302">
        <v>2.5547150862266304E-3</v>
      </c>
      <c r="BW35" s="198"/>
      <c r="BY35" s="197">
        <v>0</v>
      </c>
      <c r="BZ35" s="304">
        <v>0.86077830778707221</v>
      </c>
      <c r="CA35" s="197">
        <f t="shared" si="3"/>
        <v>0</v>
      </c>
      <c r="CB35" s="309">
        <v>1.7626982864332764E-2</v>
      </c>
      <c r="CC35" s="302">
        <v>6.3216427057439739E-2</v>
      </c>
      <c r="CD35" s="302">
        <v>1.82217744725022E-2</v>
      </c>
      <c r="CE35" s="302">
        <v>2.3254718641683561E-2</v>
      </c>
      <c r="CF35" s="302">
        <v>8.2709594925113594E-2</v>
      </c>
      <c r="CG35" s="302">
        <v>3.9698528318617657E-2</v>
      </c>
      <c r="CH35" s="302">
        <v>1.9954463896298135E-2</v>
      </c>
      <c r="CI35" s="302">
        <v>3.2828149904483239E-2</v>
      </c>
      <c r="CJ35" s="302">
        <v>8.7507986819557765E-2</v>
      </c>
      <c r="CK35" s="302">
        <v>8.2091744398500185E-2</v>
      </c>
      <c r="CL35" s="302">
        <v>2.8849828476360979E-2</v>
      </c>
      <c r="CM35" s="302">
        <v>2.5476224085077829E-2</v>
      </c>
      <c r="CN35" s="302">
        <v>1.682087003506532E-2</v>
      </c>
      <c r="CO35" s="302">
        <v>1.4434467198966775E-2</v>
      </c>
      <c r="CP35" s="302">
        <v>1.1429441545106715E-2</v>
      </c>
      <c r="CQ35" s="302">
        <v>2.736319152479718E-2</v>
      </c>
      <c r="CR35" s="302">
        <v>1.4783479731799101E-2</v>
      </c>
      <c r="CS35" s="302">
        <v>8.8451053979607605E-3</v>
      </c>
      <c r="CT35" s="302">
        <v>1.8244987559847079E-2</v>
      </c>
      <c r="CU35" s="302">
        <v>2.8945964061840777E-2</v>
      </c>
      <c r="CV35" s="302">
        <v>9.5710982686874821E-3</v>
      </c>
      <c r="CW35" s="302">
        <v>1.1126205498140378</v>
      </c>
      <c r="CX35" s="302">
        <v>5.3303565243271289E-2</v>
      </c>
      <c r="CY35" s="302">
        <v>5.6015827449737585E-2</v>
      </c>
      <c r="CZ35" s="302">
        <v>2.8047438200539159E-2</v>
      </c>
      <c r="DA35" s="302">
        <v>8.1615078325624566E-3</v>
      </c>
      <c r="DB35" s="302">
        <v>3.9447466566426342E-3</v>
      </c>
      <c r="DC35" s="302">
        <v>1.4322398917699338E-2</v>
      </c>
      <c r="DD35" s="302">
        <v>1.0580536701813966E-2</v>
      </c>
      <c r="DE35" s="302">
        <v>1.5299533350099705E-2</v>
      </c>
      <c r="DF35" s="302">
        <v>1.6880884854115225E-2</v>
      </c>
      <c r="DG35" s="302">
        <v>1.7533271331440659E-2</v>
      </c>
      <c r="DH35" s="302">
        <v>7.7753521345873249E-3</v>
      </c>
      <c r="DI35" s="302">
        <v>8.0430049040930204E-3</v>
      </c>
      <c r="DJ35" s="302">
        <v>3.6339475907756207E-2</v>
      </c>
      <c r="DK35" s="302">
        <v>1.6349866252871447E-2</v>
      </c>
      <c r="DL35" s="310">
        <v>1.1014091118889608E-2</v>
      </c>
      <c r="DM35" s="221">
        <v>0</v>
      </c>
      <c r="DN35" s="301">
        <v>5.890560112774737E-2</v>
      </c>
      <c r="DO35" s="197">
        <f t="shared" si="4"/>
        <v>0</v>
      </c>
      <c r="DP35" s="197">
        <f t="shared" si="5"/>
        <v>0</v>
      </c>
      <c r="DQ35" s="234" t="s">
        <v>399</v>
      </c>
      <c r="DR35" s="231" t="s">
        <v>399</v>
      </c>
      <c r="DS35" s="309">
        <v>2.6787172307337945E-2</v>
      </c>
      <c r="DT35" s="232">
        <f t="shared" si="6"/>
        <v>0</v>
      </c>
      <c r="DU35" s="233">
        <f t="shared" si="0"/>
        <v>0</v>
      </c>
      <c r="DV35" s="229">
        <v>0</v>
      </c>
      <c r="DW35" s="221">
        <f t="shared" si="1"/>
        <v>0</v>
      </c>
      <c r="DX35" s="301">
        <v>0.43701920168741304</v>
      </c>
      <c r="DY35" s="197">
        <f t="shared" si="7"/>
        <v>0</v>
      </c>
      <c r="DZ35" s="197">
        <f t="shared" si="8"/>
        <v>0</v>
      </c>
      <c r="EA35" s="197">
        <f t="shared" si="9"/>
        <v>0</v>
      </c>
      <c r="EB35" s="245">
        <f t="shared" si="10"/>
        <v>0</v>
      </c>
      <c r="EC35" s="301">
        <v>5.890560112774737E-2</v>
      </c>
      <c r="ED35" s="197">
        <f t="shared" si="11"/>
        <v>0</v>
      </c>
      <c r="EE35" s="197">
        <f t="shared" si="12"/>
        <v>0</v>
      </c>
      <c r="EF35" s="197">
        <f t="shared" si="13"/>
        <v>0</v>
      </c>
      <c r="EG35" s="245">
        <f t="shared" si="14"/>
        <v>0</v>
      </c>
      <c r="EH35" s="309">
        <v>6.7446551665189475E-3</v>
      </c>
      <c r="EI35" s="251">
        <f t="shared" si="15"/>
        <v>0</v>
      </c>
      <c r="EJ35" s="309">
        <v>6.7446551665189475E-3</v>
      </c>
      <c r="EK35" s="232">
        <f t="shared" si="16"/>
        <v>0</v>
      </c>
    </row>
    <row r="36" spans="2:141" ht="15" customHeight="1">
      <c r="B36" s="144" t="s">
        <v>363</v>
      </c>
      <c r="C36" s="78" t="s">
        <v>419</v>
      </c>
      <c r="D36" s="155"/>
      <c r="E36" s="301">
        <v>8.604232308231615E-4</v>
      </c>
      <c r="F36" s="302">
        <v>7.4458044840895635E-4</v>
      </c>
      <c r="G36" s="302">
        <v>8.2014255887783349E-4</v>
      </c>
      <c r="H36" s="302">
        <v>9.3539505610363985E-4</v>
      </c>
      <c r="I36" s="302">
        <v>9.3389857879167979E-4</v>
      </c>
      <c r="J36" s="302">
        <v>1.0034794009379255E-3</v>
      </c>
      <c r="K36" s="302">
        <v>6.5697887672426243E-4</v>
      </c>
      <c r="L36" s="302">
        <v>5.4773292008443105E-4</v>
      </c>
      <c r="M36" s="302">
        <v>5.9365774347294189E-4</v>
      </c>
      <c r="N36" s="302">
        <v>5.8401216091599187E-4</v>
      </c>
      <c r="O36" s="302">
        <v>1.2890017818554043E-3</v>
      </c>
      <c r="P36" s="302">
        <v>7.6413480687633991E-4</v>
      </c>
      <c r="Q36" s="302">
        <v>4.8374691883107179E-4</v>
      </c>
      <c r="R36" s="302">
        <v>8.7984581108717873E-4</v>
      </c>
      <c r="S36" s="302">
        <v>3.7886561320978106E-4</v>
      </c>
      <c r="T36" s="302">
        <v>6.6557748349246903E-4</v>
      </c>
      <c r="U36" s="302">
        <v>1.4377469168374165E-3</v>
      </c>
      <c r="V36" s="302">
        <v>1.6211079434289228E-3</v>
      </c>
      <c r="W36" s="302">
        <v>1.4145852923142827E-3</v>
      </c>
      <c r="X36" s="302">
        <v>6.131341423250402E-4</v>
      </c>
      <c r="Y36" s="302">
        <v>5.6308842740663992E-4</v>
      </c>
      <c r="Z36" s="302">
        <v>6.0397414990638403E-4</v>
      </c>
      <c r="AA36" s="302">
        <v>7.8475930036060412E-4</v>
      </c>
      <c r="AB36" s="302">
        <v>6.3408428002798153E-4</v>
      </c>
      <c r="AC36" s="302">
        <v>5.9784062431818437E-4</v>
      </c>
      <c r="AD36" s="302">
        <v>6.1305568535517131E-4</v>
      </c>
      <c r="AE36" s="302">
        <v>5.9652463887085007E-4</v>
      </c>
      <c r="AF36" s="302">
        <v>8.2069043406241763E-4</v>
      </c>
      <c r="AG36" s="302">
        <v>8.2917179133211037E-4</v>
      </c>
      <c r="AH36" s="302">
        <v>6.8678829236326383E-4</v>
      </c>
      <c r="AI36" s="302">
        <v>5.1101764523812866E-4</v>
      </c>
      <c r="AJ36" s="302">
        <v>5.071384331536208E-4</v>
      </c>
      <c r="AK36" s="302">
        <v>5.3265749931343768E-4</v>
      </c>
      <c r="AL36" s="302">
        <v>4.9066219790867491E-4</v>
      </c>
      <c r="AM36" s="302">
        <v>4.4384253832409609E-4</v>
      </c>
      <c r="AN36" s="302">
        <v>4.7061625213690964E-4</v>
      </c>
      <c r="AO36" s="302">
        <v>5.9787690763378671E-4</v>
      </c>
      <c r="AP36" s="302">
        <v>5.068359176022331E-4</v>
      </c>
      <c r="AQ36" s="302">
        <v>4.4169611307420494E-4</v>
      </c>
      <c r="AR36" s="302">
        <v>3.6424564726451517E-4</v>
      </c>
      <c r="AS36" s="302">
        <v>3.9983291098932258E-4</v>
      </c>
      <c r="AT36" s="302">
        <v>3.8233305939366707E-4</v>
      </c>
      <c r="AU36" s="302">
        <v>3.6715743376980562E-4</v>
      </c>
      <c r="AV36" s="302">
        <v>4.9970530200138378E-4</v>
      </c>
      <c r="AW36" s="302">
        <v>5.0481872418540617E-4</v>
      </c>
      <c r="AX36" s="302">
        <v>4.9416270306998583E-4</v>
      </c>
      <c r="AY36" s="302">
        <v>5.7201027679480341E-4</v>
      </c>
      <c r="AZ36" s="302">
        <v>5.5619327124480783E-4</v>
      </c>
      <c r="BA36" s="302">
        <v>6.4370775667846802E-4</v>
      </c>
      <c r="BB36" s="302">
        <v>7.44393784311901E-4</v>
      </c>
      <c r="BC36" s="302">
        <v>9.7635827555561975E-4</v>
      </c>
      <c r="BD36" s="302">
        <v>3.4610468471722098E-4</v>
      </c>
      <c r="BE36" s="302">
        <v>4.4107862413372904E-4</v>
      </c>
      <c r="BF36" s="302">
        <v>2.6118110638587806E-4</v>
      </c>
      <c r="BG36" s="302">
        <v>3.2987157758238256E-4</v>
      </c>
      <c r="BH36" s="302">
        <v>6.6500034396569513E-5</v>
      </c>
      <c r="BI36" s="302">
        <v>1.0893761322590325E-3</v>
      </c>
      <c r="BJ36" s="302">
        <v>5.7666599680212497E-4</v>
      </c>
      <c r="BK36" s="302">
        <v>4.7554620835621762E-4</v>
      </c>
      <c r="BL36" s="302">
        <v>6.7066560098759961E-4</v>
      </c>
      <c r="BM36" s="302">
        <v>2.0338549687076886E-4</v>
      </c>
      <c r="BN36" s="302">
        <v>2.8726996559865353E-3</v>
      </c>
      <c r="BO36" s="302">
        <v>8.6959258345190162E-5</v>
      </c>
      <c r="BP36" s="302">
        <v>1.0300353130564368E-3</v>
      </c>
      <c r="BQ36" s="302">
        <v>1.1966821401056679E-3</v>
      </c>
      <c r="BR36" s="302">
        <v>4.5585260406318557E-4</v>
      </c>
      <c r="BS36" s="302">
        <v>6.4247892346354547E-4</v>
      </c>
      <c r="BT36" s="302">
        <v>2.7303141874613236E-3</v>
      </c>
      <c r="BU36" s="302">
        <v>8.4578563720265093E-4</v>
      </c>
      <c r="BV36" s="302">
        <v>6.9763233758428811E-4</v>
      </c>
      <c r="BW36" s="198"/>
      <c r="BY36" s="197">
        <v>0</v>
      </c>
      <c r="BZ36" s="304">
        <v>0.99991566993211434</v>
      </c>
      <c r="CA36" s="197">
        <f t="shared" si="3"/>
        <v>0</v>
      </c>
      <c r="CB36" s="309">
        <v>1.0179830053503507E-3</v>
      </c>
      <c r="CC36" s="302">
        <v>5.6897270182541251E-3</v>
      </c>
      <c r="CD36" s="302">
        <v>1.8805913577013349E-3</v>
      </c>
      <c r="CE36" s="302">
        <v>1.9414742737867735E-3</v>
      </c>
      <c r="CF36" s="302">
        <v>2.9922016071745328E-3</v>
      </c>
      <c r="CG36" s="302">
        <v>2.7236841051072442E-3</v>
      </c>
      <c r="CH36" s="302">
        <v>1.3728162450441579E-3</v>
      </c>
      <c r="CI36" s="302">
        <v>1.0768707299730843E-3</v>
      </c>
      <c r="CJ36" s="302">
        <v>1.7408136801235375E-3</v>
      </c>
      <c r="CK36" s="302">
        <v>1.4309701365567895E-3</v>
      </c>
      <c r="CL36" s="302">
        <v>9.3345758622791696E-4</v>
      </c>
      <c r="CM36" s="302">
        <v>8.7494486475149492E-4</v>
      </c>
      <c r="CN36" s="302">
        <v>9.4343819089152416E-4</v>
      </c>
      <c r="CO36" s="302">
        <v>7.573374875200911E-4</v>
      </c>
      <c r="CP36" s="302">
        <v>5.559635309750038E-4</v>
      </c>
      <c r="CQ36" s="302">
        <v>1.5465759574581515E-3</v>
      </c>
      <c r="CR36" s="302">
        <v>9.6478901230960729E-4</v>
      </c>
      <c r="CS36" s="302">
        <v>5.7000671915117943E-4</v>
      </c>
      <c r="CT36" s="302">
        <v>9.0869828660809066E-4</v>
      </c>
      <c r="CU36" s="302">
        <v>1.1197042546329675E-3</v>
      </c>
      <c r="CV36" s="302">
        <v>1.4955902799010496E-3</v>
      </c>
      <c r="CW36" s="302">
        <v>1.5231127382186141E-3</v>
      </c>
      <c r="CX36" s="302">
        <v>1.0886736521378444</v>
      </c>
      <c r="CY36" s="302">
        <v>7.0581698209309799E-3</v>
      </c>
      <c r="CZ36" s="302">
        <v>2.9698309116448426E-3</v>
      </c>
      <c r="DA36" s="302">
        <v>1.7815989911831181E-3</v>
      </c>
      <c r="DB36" s="302">
        <v>5.5670156347812337E-4</v>
      </c>
      <c r="DC36" s="302">
        <v>5.1063260100477677E-3</v>
      </c>
      <c r="DD36" s="302">
        <v>3.1012653129544121E-3</v>
      </c>
      <c r="DE36" s="302">
        <v>4.6996603030946653E-3</v>
      </c>
      <c r="DF36" s="302">
        <v>8.1474744544010776E-3</v>
      </c>
      <c r="DG36" s="302">
        <v>5.4206193439475334E-3</v>
      </c>
      <c r="DH36" s="302">
        <v>2.6816103041852738E-3</v>
      </c>
      <c r="DI36" s="302">
        <v>1.9218374658706617E-3</v>
      </c>
      <c r="DJ36" s="302">
        <v>8.600247208215353E-3</v>
      </c>
      <c r="DK36" s="302">
        <v>1.0770887743729199E-3</v>
      </c>
      <c r="DL36" s="310">
        <v>2.2769666964896013E-3</v>
      </c>
      <c r="DM36" s="221">
        <v>0</v>
      </c>
      <c r="DN36" s="301">
        <v>0.12705280755236503</v>
      </c>
      <c r="DO36" s="197">
        <f t="shared" si="4"/>
        <v>0</v>
      </c>
      <c r="DP36" s="197">
        <f t="shared" si="5"/>
        <v>0</v>
      </c>
      <c r="DQ36" s="234" t="s">
        <v>399</v>
      </c>
      <c r="DR36" s="231" t="s">
        <v>399</v>
      </c>
      <c r="DS36" s="309">
        <v>6.6458160365925976E-3</v>
      </c>
      <c r="DT36" s="232">
        <f t="shared" si="6"/>
        <v>0</v>
      </c>
      <c r="DU36" s="233">
        <f t="shared" si="0"/>
        <v>0</v>
      </c>
      <c r="DV36" s="229">
        <v>0</v>
      </c>
      <c r="DW36" s="221">
        <f t="shared" si="1"/>
        <v>0</v>
      </c>
      <c r="DX36" s="301">
        <v>0.51877555034207601</v>
      </c>
      <c r="DY36" s="197">
        <f t="shared" si="7"/>
        <v>0</v>
      </c>
      <c r="DZ36" s="197">
        <f t="shared" si="8"/>
        <v>0</v>
      </c>
      <c r="EA36" s="197">
        <f t="shared" si="9"/>
        <v>0</v>
      </c>
      <c r="EB36" s="245">
        <f t="shared" si="10"/>
        <v>0</v>
      </c>
      <c r="EC36" s="301">
        <v>0.12705280755236503</v>
      </c>
      <c r="ED36" s="197">
        <f t="shared" si="11"/>
        <v>0</v>
      </c>
      <c r="EE36" s="197">
        <f t="shared" si="12"/>
        <v>0</v>
      </c>
      <c r="EF36" s="197">
        <f t="shared" si="13"/>
        <v>0</v>
      </c>
      <c r="EG36" s="245">
        <f t="shared" si="14"/>
        <v>0</v>
      </c>
      <c r="EH36" s="309">
        <v>2.7675147155922061E-2</v>
      </c>
      <c r="EI36" s="251">
        <f t="shared" si="15"/>
        <v>0</v>
      </c>
      <c r="EJ36" s="309">
        <v>2.7675147155922061E-2</v>
      </c>
      <c r="EK36" s="232">
        <f t="shared" si="16"/>
        <v>0</v>
      </c>
    </row>
    <row r="37" spans="2:141" ht="15" customHeight="1">
      <c r="B37" s="144" t="s">
        <v>364</v>
      </c>
      <c r="C37" s="78" t="s">
        <v>420</v>
      </c>
      <c r="D37" s="155"/>
      <c r="E37" s="301">
        <v>2.5830630274174485E-3</v>
      </c>
      <c r="F37" s="302">
        <v>8.5633248778621681E-4</v>
      </c>
      <c r="G37" s="302">
        <v>9.1585975460551608E-4</v>
      </c>
      <c r="H37" s="302">
        <v>8.4256048589787566E-4</v>
      </c>
      <c r="I37" s="302">
        <v>8.3503345509334387E-4</v>
      </c>
      <c r="J37" s="302">
        <v>1.1850133629166457E-3</v>
      </c>
      <c r="K37" s="302">
        <v>1.0196299883911725E-3</v>
      </c>
      <c r="L37" s="302">
        <v>8.1491971036951928E-4</v>
      </c>
      <c r="M37" s="302">
        <v>9.4897059124835923E-4</v>
      </c>
      <c r="N37" s="302">
        <v>9.4293904054243449E-4</v>
      </c>
      <c r="O37" s="302">
        <v>1.3837813246388899E-3</v>
      </c>
      <c r="P37" s="302">
        <v>1.151561077791305E-3</v>
      </c>
      <c r="Q37" s="302">
        <v>5.0956487236419076E-4</v>
      </c>
      <c r="R37" s="302">
        <v>1.4165012866833738E-3</v>
      </c>
      <c r="S37" s="302">
        <v>3.1572134434148418E-4</v>
      </c>
      <c r="T37" s="302">
        <v>7.9409454150708913E-4</v>
      </c>
      <c r="U37" s="302">
        <v>7.3872606846224812E-4</v>
      </c>
      <c r="V37" s="302">
        <v>7.2670356084744811E-4</v>
      </c>
      <c r="W37" s="302">
        <v>7.4024471619441251E-4</v>
      </c>
      <c r="X37" s="302">
        <v>7.9785499562041973E-4</v>
      </c>
      <c r="Y37" s="302">
        <v>6.8321395858672313E-4</v>
      </c>
      <c r="Z37" s="302">
        <v>5.5324032131424776E-4</v>
      </c>
      <c r="AA37" s="302">
        <v>1.5486558790347301E-3</v>
      </c>
      <c r="AB37" s="302">
        <v>6.9135640854663788E-4</v>
      </c>
      <c r="AC37" s="302">
        <v>7.0631479945220538E-4</v>
      </c>
      <c r="AD37" s="302">
        <v>8.19717573635982E-4</v>
      </c>
      <c r="AE37" s="302">
        <v>7.645815083541774E-4</v>
      </c>
      <c r="AF37" s="302">
        <v>1.0164514550314347E-3</v>
      </c>
      <c r="AG37" s="302">
        <v>5.7803790721025206E-3</v>
      </c>
      <c r="AH37" s="302">
        <v>5.2076653019435667E-3</v>
      </c>
      <c r="AI37" s="302">
        <v>5.1575085531641767E-3</v>
      </c>
      <c r="AJ37" s="302">
        <v>4.9558990631257604E-3</v>
      </c>
      <c r="AK37" s="302">
        <v>5.9962258748590975E-3</v>
      </c>
      <c r="AL37" s="302">
        <v>4.3308291159257807E-3</v>
      </c>
      <c r="AM37" s="302">
        <v>4.3132390262777542E-3</v>
      </c>
      <c r="AN37" s="302">
        <v>2.3389060723671713E-3</v>
      </c>
      <c r="AO37" s="302">
        <v>5.9903070517483446E-3</v>
      </c>
      <c r="AP37" s="302">
        <v>1.7680678090425641E-2</v>
      </c>
      <c r="AQ37" s="302">
        <v>1.9986749116607774E-2</v>
      </c>
      <c r="AR37" s="302">
        <v>3.2782108253806368E-3</v>
      </c>
      <c r="AS37" s="302">
        <v>5.8141251038715811E-4</v>
      </c>
      <c r="AT37" s="302">
        <v>1.6160469520763246E-4</v>
      </c>
      <c r="AU37" s="302">
        <v>0</v>
      </c>
      <c r="AV37" s="302">
        <v>7.3033851830971478E-4</v>
      </c>
      <c r="AW37" s="302">
        <v>2.6158788435061953E-3</v>
      </c>
      <c r="AX37" s="302">
        <v>3.0885168941874111E-3</v>
      </c>
      <c r="AY37" s="302">
        <v>4.7118134664792281E-3</v>
      </c>
      <c r="AZ37" s="302">
        <v>4.7690614534395227E-3</v>
      </c>
      <c r="BA37" s="302">
        <v>4.4523119836927371E-3</v>
      </c>
      <c r="BB37" s="302">
        <v>1.7286477880131924E-2</v>
      </c>
      <c r="BC37" s="302">
        <v>4.8044771969128165E-3</v>
      </c>
      <c r="BD37" s="302">
        <v>6.7291248419956871E-3</v>
      </c>
      <c r="BE37" s="302">
        <v>9.3625564346167204E-3</v>
      </c>
      <c r="BF37" s="302">
        <v>3.7473810916234675E-4</v>
      </c>
      <c r="BG37" s="302">
        <v>5.0049480736637361E-4</v>
      </c>
      <c r="BH37" s="302">
        <v>2.9214153041803299E-3</v>
      </c>
      <c r="BI37" s="302">
        <v>5.3316664531477985E-3</v>
      </c>
      <c r="BJ37" s="302">
        <v>1.9696513916747905E-3</v>
      </c>
      <c r="BK37" s="302">
        <v>2.3777310417810878E-3</v>
      </c>
      <c r="BL37" s="302">
        <v>6.9480164916473448E-3</v>
      </c>
      <c r="BM37" s="302">
        <v>4.6313783144572226E-3</v>
      </c>
      <c r="BN37" s="302">
        <v>1.5573258161798663E-3</v>
      </c>
      <c r="BO37" s="302">
        <v>7.4876062352272786E-3</v>
      </c>
      <c r="BP37" s="302">
        <v>6.5883189362528878E-3</v>
      </c>
      <c r="BQ37" s="302">
        <v>9.4528764041135627E-3</v>
      </c>
      <c r="BR37" s="302">
        <v>5.3312770882840074E-3</v>
      </c>
      <c r="BS37" s="302">
        <v>6.4878075022479081E-3</v>
      </c>
      <c r="BT37" s="302">
        <v>6.6580106641197859E-3</v>
      </c>
      <c r="BU37" s="302">
        <v>5.9089133557993423E-3</v>
      </c>
      <c r="BV37" s="302">
        <v>6.2296387645221982E-3</v>
      </c>
      <c r="BW37" s="198"/>
      <c r="BY37" s="197">
        <v>0</v>
      </c>
      <c r="BZ37" s="304">
        <v>0.99998188405797106</v>
      </c>
      <c r="CA37" s="197">
        <f t="shared" si="3"/>
        <v>0</v>
      </c>
      <c r="CB37" s="309">
        <v>1.2612764333239932E-3</v>
      </c>
      <c r="CC37" s="302">
        <v>6.3620597587135215E-3</v>
      </c>
      <c r="CD37" s="302">
        <v>2.4127205537439671E-3</v>
      </c>
      <c r="CE37" s="302">
        <v>1.1357353568745329E-3</v>
      </c>
      <c r="CF37" s="302">
        <v>3.8630092842910843E-3</v>
      </c>
      <c r="CG37" s="302">
        <v>3.8445807457135775E-3</v>
      </c>
      <c r="CH37" s="302">
        <v>1.3169096597518055E-3</v>
      </c>
      <c r="CI37" s="302">
        <v>1.121561961641144E-3</v>
      </c>
      <c r="CJ37" s="302">
        <v>6.6209596987623137E-3</v>
      </c>
      <c r="CK37" s="302">
        <v>1.9424347779027219E-3</v>
      </c>
      <c r="CL37" s="302">
        <v>1.1059766008643763E-3</v>
      </c>
      <c r="CM37" s="302">
        <v>1.051498405947048E-3</v>
      </c>
      <c r="CN37" s="302">
        <v>1.0656408925436224E-3</v>
      </c>
      <c r="CO37" s="302">
        <v>7.2151131488033034E-4</v>
      </c>
      <c r="CP37" s="302">
        <v>7.8484306644098945E-4</v>
      </c>
      <c r="CQ37" s="302">
        <v>1.6647640970790538E-3</v>
      </c>
      <c r="CR37" s="302">
        <v>1.1320541898774007E-3</v>
      </c>
      <c r="CS37" s="302">
        <v>1.0627684536445746E-3</v>
      </c>
      <c r="CT37" s="302">
        <v>5.8433226109058942E-3</v>
      </c>
      <c r="CU37" s="302">
        <v>2.1111352714831876E-3</v>
      </c>
      <c r="CV37" s="302">
        <v>4.2315838318116505E-3</v>
      </c>
      <c r="CW37" s="302">
        <v>1.9035837814462414E-2</v>
      </c>
      <c r="CX37" s="302">
        <v>5.167440596483208E-3</v>
      </c>
      <c r="CY37" s="302">
        <v>1.0016943052321976</v>
      </c>
      <c r="CZ37" s="302">
        <v>2.9683461343384303E-3</v>
      </c>
      <c r="DA37" s="302">
        <v>6.2466719933464499E-3</v>
      </c>
      <c r="DB37" s="302">
        <v>6.7556652158622858E-4</v>
      </c>
      <c r="DC37" s="302">
        <v>6.7825413853091305E-3</v>
      </c>
      <c r="DD37" s="302">
        <v>9.1985495176745685E-3</v>
      </c>
      <c r="DE37" s="302">
        <v>3.7755826156770325E-2</v>
      </c>
      <c r="DF37" s="302">
        <v>9.4069219679542657E-3</v>
      </c>
      <c r="DG37" s="302">
        <v>6.1732924504656513E-3</v>
      </c>
      <c r="DH37" s="302">
        <v>1.3386280744327446E-3</v>
      </c>
      <c r="DI37" s="302">
        <v>4.5585064382491916E-3</v>
      </c>
      <c r="DJ37" s="302">
        <v>2.2083131775762963E-2</v>
      </c>
      <c r="DK37" s="302">
        <v>1.3115552749061775E-3</v>
      </c>
      <c r="DL37" s="310">
        <v>1.8896154602845012E-2</v>
      </c>
      <c r="DM37" s="221">
        <v>0</v>
      </c>
      <c r="DN37" s="301">
        <v>0.44075455977975403</v>
      </c>
      <c r="DO37" s="197">
        <f t="shared" si="4"/>
        <v>0</v>
      </c>
      <c r="DP37" s="197">
        <f t="shared" si="5"/>
        <v>0</v>
      </c>
      <c r="DQ37" s="234" t="s">
        <v>399</v>
      </c>
      <c r="DR37" s="231" t="s">
        <v>399</v>
      </c>
      <c r="DS37" s="309">
        <v>1.1039832782416025E-3</v>
      </c>
      <c r="DT37" s="232">
        <f t="shared" si="6"/>
        <v>0</v>
      </c>
      <c r="DU37" s="233">
        <f t="shared" si="0"/>
        <v>0</v>
      </c>
      <c r="DV37" s="229">
        <v>0</v>
      </c>
      <c r="DW37" s="221">
        <f t="shared" si="1"/>
        <v>0</v>
      </c>
      <c r="DX37" s="301">
        <v>0.71921356251471624</v>
      </c>
      <c r="DY37" s="197">
        <f t="shared" si="7"/>
        <v>0</v>
      </c>
      <c r="DZ37" s="197">
        <f t="shared" si="8"/>
        <v>0</v>
      </c>
      <c r="EA37" s="197">
        <f t="shared" si="9"/>
        <v>0</v>
      </c>
      <c r="EB37" s="245">
        <f t="shared" si="10"/>
        <v>0</v>
      </c>
      <c r="EC37" s="301">
        <v>0.44075455977975403</v>
      </c>
      <c r="ED37" s="197">
        <f t="shared" si="11"/>
        <v>0</v>
      </c>
      <c r="EE37" s="197">
        <f t="shared" si="12"/>
        <v>0</v>
      </c>
      <c r="EF37" s="197">
        <f t="shared" si="13"/>
        <v>0</v>
      </c>
      <c r="EG37" s="245">
        <f t="shared" si="14"/>
        <v>0</v>
      </c>
      <c r="EH37" s="309">
        <v>0.10534132690949267</v>
      </c>
      <c r="EI37" s="251">
        <f t="shared" si="15"/>
        <v>0</v>
      </c>
      <c r="EJ37" s="309">
        <v>0.10327652098313742</v>
      </c>
      <c r="EK37" s="232">
        <f t="shared" si="16"/>
        <v>0</v>
      </c>
    </row>
    <row r="38" spans="2:141" ht="15" customHeight="1">
      <c r="B38" s="144" t="s">
        <v>365</v>
      </c>
      <c r="C38" s="78" t="s">
        <v>421</v>
      </c>
      <c r="D38" s="155"/>
      <c r="E38" s="301">
        <v>4.8541691482332283E-2</v>
      </c>
      <c r="F38" s="302">
        <v>5.3389894159123728E-2</v>
      </c>
      <c r="G38" s="302">
        <v>6.0377784204120419E-2</v>
      </c>
      <c r="H38" s="302">
        <v>6.4338478313421432E-2</v>
      </c>
      <c r="I38" s="302">
        <v>6.4140744035423858E-2</v>
      </c>
      <c r="J38" s="302">
        <v>7.3334678029347997E-2</v>
      </c>
      <c r="K38" s="302">
        <v>5.4770604747597436E-2</v>
      </c>
      <c r="L38" s="302">
        <v>4.7652764047345496E-2</v>
      </c>
      <c r="M38" s="302">
        <v>5.039217979763766E-2</v>
      </c>
      <c r="N38" s="302">
        <v>4.9994701555586468E-2</v>
      </c>
      <c r="O38" s="302">
        <v>7.9046138681427E-2</v>
      </c>
      <c r="P38" s="302">
        <v>6.2140633354623255E-2</v>
      </c>
      <c r="Q38" s="302">
        <v>4.1806060968417852E-2</v>
      </c>
      <c r="R38" s="302">
        <v>7.0532343165661676E-2</v>
      </c>
      <c r="S38" s="302">
        <v>3.6592103809178017E-2</v>
      </c>
      <c r="T38" s="302">
        <v>4.6083798172133913E-2</v>
      </c>
      <c r="U38" s="302">
        <v>6.1649668304681139E-2</v>
      </c>
      <c r="V38" s="302">
        <v>5.4102148433860658E-2</v>
      </c>
      <c r="W38" s="302">
        <v>6.2603048772594233E-2</v>
      </c>
      <c r="X38" s="302">
        <v>4.5026612789396299E-2</v>
      </c>
      <c r="Y38" s="302">
        <v>4.2486898809255672E-2</v>
      </c>
      <c r="Z38" s="302">
        <v>4.422781904934469E-2</v>
      </c>
      <c r="AA38" s="302">
        <v>4.2394655291668873E-2</v>
      </c>
      <c r="AB38" s="302">
        <v>4.9861524174974532E-2</v>
      </c>
      <c r="AC38" s="302">
        <v>5.1926258927034272E-2</v>
      </c>
      <c r="AD38" s="302">
        <v>4.1617991810744243E-2</v>
      </c>
      <c r="AE38" s="302">
        <v>4.4685961105906898E-2</v>
      </c>
      <c r="AF38" s="302">
        <v>3.6818130482249745E-2</v>
      </c>
      <c r="AG38" s="302">
        <v>3.604348889806501E-2</v>
      </c>
      <c r="AH38" s="302">
        <v>3.7938923817274664E-2</v>
      </c>
      <c r="AI38" s="302">
        <v>3.7377990945031032E-2</v>
      </c>
      <c r="AJ38" s="302">
        <v>3.7294867573455161E-2</v>
      </c>
      <c r="AK38" s="302">
        <v>3.4419800053478472E-2</v>
      </c>
      <c r="AL38" s="302">
        <v>4.2135035809053464E-2</v>
      </c>
      <c r="AM38" s="302">
        <v>4.1129408551366237E-2</v>
      </c>
      <c r="AN38" s="302">
        <v>3.1108868281315118E-2</v>
      </c>
      <c r="AO38" s="302">
        <v>2.4079230228236888E-2</v>
      </c>
      <c r="AP38" s="302">
        <v>4.8202897369547054E-2</v>
      </c>
      <c r="AQ38" s="302">
        <v>2.771643109540636E-2</v>
      </c>
      <c r="AR38" s="302">
        <v>3.3729146936694106E-2</v>
      </c>
      <c r="AS38" s="302">
        <v>4.9384284151500001E-2</v>
      </c>
      <c r="AT38" s="302">
        <v>5.0351687290973196E-2</v>
      </c>
      <c r="AU38" s="302">
        <v>5.1837066656875805E-2</v>
      </c>
      <c r="AV38" s="302">
        <v>4.4755656920277782E-2</v>
      </c>
      <c r="AW38" s="302">
        <v>3.1895364846259752E-2</v>
      </c>
      <c r="AX38" s="302">
        <v>1.9704737784915684E-2</v>
      </c>
      <c r="AY38" s="302">
        <v>3.9866207765766638E-2</v>
      </c>
      <c r="AZ38" s="302">
        <v>4.0424600310048166E-2</v>
      </c>
      <c r="BA38" s="302">
        <v>3.7335049887351146E-2</v>
      </c>
      <c r="BB38" s="302">
        <v>4.2378751692978917E-2</v>
      </c>
      <c r="BC38" s="302">
        <v>3.8207322161789854E-2</v>
      </c>
      <c r="BD38" s="302">
        <v>3.6905293011694977E-2</v>
      </c>
      <c r="BE38" s="302">
        <v>3.326779453212024E-2</v>
      </c>
      <c r="BF38" s="302">
        <v>4.1045178653554615E-2</v>
      </c>
      <c r="BG38" s="302">
        <v>4.1984689408847385E-2</v>
      </c>
      <c r="BH38" s="302">
        <v>4.5458506271641178E-2</v>
      </c>
      <c r="BI38" s="302">
        <v>4.7181078043869097E-2</v>
      </c>
      <c r="BJ38" s="302">
        <v>3.7502012714112215E-2</v>
      </c>
      <c r="BK38" s="302">
        <v>1.6496764946216394E-2</v>
      </c>
      <c r="BL38" s="302">
        <v>3.1428300109997073E-2</v>
      </c>
      <c r="BM38" s="302">
        <v>4.9614439208074984E-2</v>
      </c>
      <c r="BN38" s="302">
        <v>3.6071007144304189E-2</v>
      </c>
      <c r="BO38" s="302">
        <v>3.9332914824648728E-2</v>
      </c>
      <c r="BP38" s="302">
        <v>3.3369557327138956E-2</v>
      </c>
      <c r="BQ38" s="302">
        <v>3.2584168599217075E-2</v>
      </c>
      <c r="BR38" s="302">
        <v>2.2950664636415031E-2</v>
      </c>
      <c r="BS38" s="302">
        <v>2.621406229586308E-2</v>
      </c>
      <c r="BT38" s="302">
        <v>3.7011475090209862E-2</v>
      </c>
      <c r="BU38" s="302">
        <v>4.3300583277609689E-2</v>
      </c>
      <c r="BV38" s="302">
        <v>4.0572407332987906E-2</v>
      </c>
      <c r="BW38" s="196"/>
      <c r="BX38" s="196"/>
      <c r="BY38" s="197">
        <v>0</v>
      </c>
      <c r="BZ38" s="304">
        <v>0.60933703013846852</v>
      </c>
      <c r="CA38" s="197">
        <f t="shared" si="3"/>
        <v>0</v>
      </c>
      <c r="CB38" s="309">
        <v>3.5735066996159207E-2</v>
      </c>
      <c r="CC38" s="302">
        <v>1.1192517626703008E-2</v>
      </c>
      <c r="CD38" s="302">
        <v>4.8738330663252123E-2</v>
      </c>
      <c r="CE38" s="302">
        <v>3.905228932643582E-2</v>
      </c>
      <c r="CF38" s="302">
        <v>4.4452173011938635E-2</v>
      </c>
      <c r="CG38" s="302">
        <v>3.0337654430961793E-2</v>
      </c>
      <c r="CH38" s="302">
        <v>1.3404214710329718E-2</v>
      </c>
      <c r="CI38" s="302">
        <v>4.1134427267183117E-2</v>
      </c>
      <c r="CJ38" s="302">
        <v>2.0662301250162118E-2</v>
      </c>
      <c r="CK38" s="302">
        <v>2.0219995658314394E-2</v>
      </c>
      <c r="CL38" s="302">
        <v>2.0865782993861142E-2</v>
      </c>
      <c r="CM38" s="302">
        <v>2.0093042585658485E-2</v>
      </c>
      <c r="CN38" s="302">
        <v>2.4564894594335886E-2</v>
      </c>
      <c r="CO38" s="302">
        <v>2.6141011284268132E-2</v>
      </c>
      <c r="CP38" s="302">
        <v>2.2847349971131348E-2</v>
      </c>
      <c r="CQ38" s="302">
        <v>2.2281104602660452E-2</v>
      </c>
      <c r="CR38" s="302">
        <v>4.0170148888679695E-2</v>
      </c>
      <c r="CS38" s="302">
        <v>2.9206542575595018E-2</v>
      </c>
      <c r="CT38" s="302">
        <v>3.2830002897817956E-2</v>
      </c>
      <c r="CU38" s="302">
        <v>4.1969798379915373E-2</v>
      </c>
      <c r="CV38" s="302">
        <v>3.3461862491746E-2</v>
      </c>
      <c r="CW38" s="302">
        <v>7.0063565895268527E-3</v>
      </c>
      <c r="CX38" s="302">
        <v>1.5709241082285275E-2</v>
      </c>
      <c r="CY38" s="302">
        <v>1.1701437691593619E-2</v>
      </c>
      <c r="CZ38" s="302">
        <v>1.0087443125277427</v>
      </c>
      <c r="DA38" s="302">
        <v>7.0236550432203363E-3</v>
      </c>
      <c r="DB38" s="302">
        <v>2.1285205079714787E-3</v>
      </c>
      <c r="DC38" s="302">
        <v>2.3263445941527509E-2</v>
      </c>
      <c r="DD38" s="302">
        <v>9.4786717047756E-3</v>
      </c>
      <c r="DE38" s="302">
        <v>8.4875494628104068E-3</v>
      </c>
      <c r="DF38" s="302">
        <v>1.4619974349449741E-2</v>
      </c>
      <c r="DG38" s="302">
        <v>2.7604990371603851E-2</v>
      </c>
      <c r="DH38" s="302">
        <v>2.5638790765191599E-2</v>
      </c>
      <c r="DI38" s="302">
        <v>1.5866228530039016E-2</v>
      </c>
      <c r="DJ38" s="302">
        <v>3.6300649888687447E-2</v>
      </c>
      <c r="DK38" s="302">
        <v>0.15530432658873244</v>
      </c>
      <c r="DL38" s="310">
        <v>7.7105772975289977E-3</v>
      </c>
      <c r="DM38" s="221">
        <v>0</v>
      </c>
      <c r="DN38" s="301">
        <v>0.36807228508139289</v>
      </c>
      <c r="DO38" s="197">
        <f t="shared" si="4"/>
        <v>0</v>
      </c>
      <c r="DP38" s="197">
        <f t="shared" si="5"/>
        <v>0</v>
      </c>
      <c r="DQ38" s="234" t="s">
        <v>399</v>
      </c>
      <c r="DR38" s="231" t="s">
        <v>399</v>
      </c>
      <c r="DS38" s="309">
        <v>0.15625059088244747</v>
      </c>
      <c r="DT38" s="232">
        <f t="shared" si="6"/>
        <v>0</v>
      </c>
      <c r="DU38" s="233">
        <f t="shared" si="0"/>
        <v>0</v>
      </c>
      <c r="DV38" s="229">
        <v>0</v>
      </c>
      <c r="DW38" s="221">
        <f t="shared" si="1"/>
        <v>0</v>
      </c>
      <c r="DX38" s="301">
        <v>0.69447361280337705</v>
      </c>
      <c r="DY38" s="197">
        <f t="shared" si="7"/>
        <v>0</v>
      </c>
      <c r="DZ38" s="197">
        <f t="shared" si="8"/>
        <v>0</v>
      </c>
      <c r="EA38" s="197">
        <f t="shared" si="9"/>
        <v>0</v>
      </c>
      <c r="EB38" s="245">
        <f t="shared" si="10"/>
        <v>0</v>
      </c>
      <c r="EC38" s="301">
        <v>0.36807228508139289</v>
      </c>
      <c r="ED38" s="197">
        <f t="shared" si="11"/>
        <v>0</v>
      </c>
      <c r="EE38" s="197">
        <f t="shared" si="12"/>
        <v>0</v>
      </c>
      <c r="EF38" s="197">
        <f t="shared" si="13"/>
        <v>0</v>
      </c>
      <c r="EG38" s="245">
        <f t="shared" si="14"/>
        <v>0</v>
      </c>
      <c r="EH38" s="309">
        <v>0.14983099055245833</v>
      </c>
      <c r="EI38" s="251">
        <f t="shared" si="15"/>
        <v>0</v>
      </c>
      <c r="EJ38" s="309">
        <v>0.13677776366338218</v>
      </c>
      <c r="EK38" s="232">
        <f t="shared" si="16"/>
        <v>0</v>
      </c>
    </row>
    <row r="39" spans="2:141" ht="15" customHeight="1">
      <c r="B39" s="144" t="s">
        <v>366</v>
      </c>
      <c r="C39" s="78" t="s">
        <v>422</v>
      </c>
      <c r="D39" s="155"/>
      <c r="E39" s="301">
        <v>1.1133699790318244E-2</v>
      </c>
      <c r="F39" s="302">
        <v>1.0249448744082502E-2</v>
      </c>
      <c r="G39" s="302">
        <v>9.5578640955646579E-3</v>
      </c>
      <c r="H39" s="302">
        <v>1.0480220434385535E-2</v>
      </c>
      <c r="I39" s="302">
        <v>1.0507633617821791E-2</v>
      </c>
      <c r="J39" s="302">
        <v>9.2330190106399077E-3</v>
      </c>
      <c r="K39" s="302">
        <v>8.2520784499413267E-3</v>
      </c>
      <c r="L39" s="302">
        <v>8.2293531407807204E-3</v>
      </c>
      <c r="M39" s="302">
        <v>8.3252134405772983E-3</v>
      </c>
      <c r="N39" s="302">
        <v>8.3244741063838237E-3</v>
      </c>
      <c r="O39" s="302">
        <v>8.3785115820601275E-3</v>
      </c>
      <c r="P39" s="302">
        <v>8.1677079409286091E-3</v>
      </c>
      <c r="Q39" s="302">
        <v>7.4749769676677692E-3</v>
      </c>
      <c r="R39" s="302">
        <v>8.4535854698146711E-3</v>
      </c>
      <c r="S39" s="302">
        <v>7.1826605837687655E-3</v>
      </c>
      <c r="T39" s="302">
        <v>1.097252592369808E-2</v>
      </c>
      <c r="U39" s="302">
        <v>1.1373455806522732E-2</v>
      </c>
      <c r="V39" s="302">
        <v>1.5093073956062384E-2</v>
      </c>
      <c r="W39" s="302">
        <v>1.0903604603404185E-2</v>
      </c>
      <c r="X39" s="302">
        <v>1.094529601569964E-2</v>
      </c>
      <c r="Y39" s="302">
        <v>1.1990029580912054E-2</v>
      </c>
      <c r="Z39" s="302">
        <v>1.0958506975901431E-2</v>
      </c>
      <c r="AA39" s="302">
        <v>1.2509608888161368E-2</v>
      </c>
      <c r="AB39" s="302">
        <v>1.0808068824735013E-2</v>
      </c>
      <c r="AC39" s="302">
        <v>1.1489633936638755E-2</v>
      </c>
      <c r="AD39" s="302">
        <v>1.0454616554335E-2</v>
      </c>
      <c r="AE39" s="302">
        <v>1.0833402427194383E-2</v>
      </c>
      <c r="AF39" s="302">
        <v>1.2882581033768777E-2</v>
      </c>
      <c r="AG39" s="302">
        <v>1.4938863802167803E-2</v>
      </c>
      <c r="AH39" s="302">
        <v>1.5364277398603949E-2</v>
      </c>
      <c r="AI39" s="302">
        <v>1.4018584949372402E-2</v>
      </c>
      <c r="AJ39" s="302">
        <v>1.4062737372063976E-2</v>
      </c>
      <c r="AK39" s="302">
        <v>1.4375158079514448E-2</v>
      </c>
      <c r="AL39" s="302">
        <v>1.3573439645196025E-2</v>
      </c>
      <c r="AM39" s="302">
        <v>1.4601281453072186E-2</v>
      </c>
      <c r="AN39" s="302">
        <v>1.1816436981365298E-2</v>
      </c>
      <c r="AO39" s="302">
        <v>1.5552141946466942E-2</v>
      </c>
      <c r="AP39" s="302">
        <v>1.4522504533507202E-2</v>
      </c>
      <c r="AQ39" s="302">
        <v>1.6563604240282685E-2</v>
      </c>
      <c r="AR39" s="302">
        <v>2.2728928389305746E-2</v>
      </c>
      <c r="AS39" s="302">
        <v>1.274903463161256E-2</v>
      </c>
      <c r="AT39" s="302">
        <v>1.2683997784833203E-2</v>
      </c>
      <c r="AU39" s="302">
        <v>1.2679170046183954E-2</v>
      </c>
      <c r="AV39" s="302">
        <v>1.1121646208646183E-2</v>
      </c>
      <c r="AW39" s="302">
        <v>1.7439192290041303E-2</v>
      </c>
      <c r="AX39" s="302">
        <v>1.4083637037494596E-2</v>
      </c>
      <c r="AY39" s="302">
        <v>1.338891851277328E-2</v>
      </c>
      <c r="AZ39" s="302">
        <v>1.3739157189685573E-2</v>
      </c>
      <c r="BA39" s="302">
        <v>1.180130887243858E-2</v>
      </c>
      <c r="BB39" s="302">
        <v>1.1362344013316377E-2</v>
      </c>
      <c r="BC39" s="302">
        <v>1.535121485036341E-2</v>
      </c>
      <c r="BD39" s="302">
        <v>1.4903303131052406E-2</v>
      </c>
      <c r="BE39" s="302">
        <v>1.5015702806796009E-2</v>
      </c>
      <c r="BF39" s="302">
        <v>1.3808531537618596E-2</v>
      </c>
      <c r="BG39" s="302">
        <v>1.5191154891767998E-2</v>
      </c>
      <c r="BH39" s="302">
        <v>1.4850145612144282E-2</v>
      </c>
      <c r="BI39" s="302">
        <v>1.6869423610830478E-2</v>
      </c>
      <c r="BJ39" s="302">
        <v>1.396979618227139E-2</v>
      </c>
      <c r="BK39" s="302">
        <v>1.5599255200868039E-2</v>
      </c>
      <c r="BL39" s="302">
        <v>1.4180917486369068E-2</v>
      </c>
      <c r="BM39" s="302">
        <v>1.5085392853614741E-2</v>
      </c>
      <c r="BN39" s="302">
        <v>1.626646977664568E-2</v>
      </c>
      <c r="BO39" s="302">
        <v>2.2023053313479018E-2</v>
      </c>
      <c r="BP39" s="302">
        <v>1.4338723520545197E-2</v>
      </c>
      <c r="BQ39" s="302">
        <v>1.4369310708480149E-2</v>
      </c>
      <c r="BR39" s="302">
        <v>1.4977184556427211E-2</v>
      </c>
      <c r="BS39" s="302">
        <v>3.1831910298875665E-2</v>
      </c>
      <c r="BT39" s="302">
        <v>1.4658926184737367E-2</v>
      </c>
      <c r="BU39" s="302">
        <v>9.8217064014883178E-3</v>
      </c>
      <c r="BV39" s="302">
        <v>1.0453947908665393E-2</v>
      </c>
      <c r="BW39" s="196"/>
      <c r="BX39" s="196"/>
      <c r="BY39" s="197">
        <v>0</v>
      </c>
      <c r="BZ39" s="304">
        <v>0.96476502732240432</v>
      </c>
      <c r="CA39" s="197">
        <f t="shared" si="3"/>
        <v>0</v>
      </c>
      <c r="CB39" s="309">
        <v>1.1141510803273176E-2</v>
      </c>
      <c r="CC39" s="302">
        <v>3.649615955832454E-2</v>
      </c>
      <c r="CD39" s="302">
        <v>9.4510748526490922E-3</v>
      </c>
      <c r="CE39" s="302">
        <v>1.767962598983179E-2</v>
      </c>
      <c r="CF39" s="302">
        <v>1.4273084377310331E-2</v>
      </c>
      <c r="CG39" s="302">
        <v>1.1168129941724577E-2</v>
      </c>
      <c r="CH39" s="302">
        <v>7.0062561335237483E-3</v>
      </c>
      <c r="CI39" s="302">
        <v>7.7824115245642058E-3</v>
      </c>
      <c r="CJ39" s="302">
        <v>1.8839301999476088E-2</v>
      </c>
      <c r="CK39" s="302">
        <v>1.0517600093199865E-2</v>
      </c>
      <c r="CL39" s="302">
        <v>9.1084921700567336E-3</v>
      </c>
      <c r="CM39" s="302">
        <v>1.3478945837740784E-2</v>
      </c>
      <c r="CN39" s="302">
        <v>8.4229311686640634E-3</v>
      </c>
      <c r="CO39" s="302">
        <v>9.4142653528579198E-3</v>
      </c>
      <c r="CP39" s="302">
        <v>1.3768816013122505E-2</v>
      </c>
      <c r="CQ39" s="302">
        <v>8.2137451219034697E-3</v>
      </c>
      <c r="CR39" s="302">
        <v>1.0227024469219264E-2</v>
      </c>
      <c r="CS39" s="302">
        <v>1.0521511671244557E-2</v>
      </c>
      <c r="CT39" s="302">
        <v>1.2559410482974119E-2</v>
      </c>
      <c r="CU39" s="302">
        <v>2.0575189751275529E-2</v>
      </c>
      <c r="CV39" s="302">
        <v>1.5058798621065662E-2</v>
      </c>
      <c r="CW39" s="302">
        <v>2.5356878860242328E-2</v>
      </c>
      <c r="CX39" s="302">
        <v>1.9117845396086817E-2</v>
      </c>
      <c r="CY39" s="302">
        <v>2.2622785274295065E-2</v>
      </c>
      <c r="CZ39" s="302">
        <v>2.2763552070469616E-2</v>
      </c>
      <c r="DA39" s="302">
        <v>1.0822755349891662</v>
      </c>
      <c r="DB39" s="302">
        <v>7.4600227995983273E-2</v>
      </c>
      <c r="DC39" s="302">
        <v>3.3038651271803214E-2</v>
      </c>
      <c r="DD39" s="302">
        <v>1.1306434048454429E-2</v>
      </c>
      <c r="DE39" s="302">
        <v>1.5018120014208986E-2</v>
      </c>
      <c r="DF39" s="302">
        <v>1.0930165234393373E-2</v>
      </c>
      <c r="DG39" s="302">
        <v>1.1524543773453183E-2</v>
      </c>
      <c r="DH39" s="302">
        <v>2.803322172970131E-2</v>
      </c>
      <c r="DI39" s="302">
        <v>1.2134113084073372E-2</v>
      </c>
      <c r="DJ39" s="302">
        <v>1.6506908559761717E-2</v>
      </c>
      <c r="DK39" s="302">
        <v>7.4324617406362767E-3</v>
      </c>
      <c r="DL39" s="310">
        <v>4.1947546927292904E-2</v>
      </c>
      <c r="DM39" s="221">
        <v>0</v>
      </c>
      <c r="DN39" s="301">
        <v>0.23057236294399056</v>
      </c>
      <c r="DO39" s="197">
        <f t="shared" si="4"/>
        <v>0</v>
      </c>
      <c r="DP39" s="197">
        <f t="shared" si="5"/>
        <v>0</v>
      </c>
      <c r="DQ39" s="234" t="s">
        <v>399</v>
      </c>
      <c r="DR39" s="231" t="s">
        <v>399</v>
      </c>
      <c r="DS39" s="309">
        <v>4.6275120024340061E-2</v>
      </c>
      <c r="DT39" s="232">
        <f t="shared" si="6"/>
        <v>0</v>
      </c>
      <c r="DU39" s="233">
        <f t="shared" si="0"/>
        <v>0</v>
      </c>
      <c r="DV39" s="229">
        <v>0</v>
      </c>
      <c r="DW39" s="221">
        <f t="shared" si="1"/>
        <v>0</v>
      </c>
      <c r="DX39" s="301">
        <v>0.63054925970037479</v>
      </c>
      <c r="DY39" s="197">
        <f t="shared" si="7"/>
        <v>0</v>
      </c>
      <c r="DZ39" s="197">
        <f t="shared" si="8"/>
        <v>0</v>
      </c>
      <c r="EA39" s="197">
        <f t="shared" si="9"/>
        <v>0</v>
      </c>
      <c r="EB39" s="245">
        <f t="shared" si="10"/>
        <v>0</v>
      </c>
      <c r="EC39" s="301">
        <v>0.23057236294399056</v>
      </c>
      <c r="ED39" s="197">
        <f t="shared" si="11"/>
        <v>0</v>
      </c>
      <c r="EE39" s="197">
        <f t="shared" si="12"/>
        <v>0</v>
      </c>
      <c r="EF39" s="197">
        <f t="shared" si="13"/>
        <v>0</v>
      </c>
      <c r="EG39" s="245">
        <f t="shared" si="14"/>
        <v>0</v>
      </c>
      <c r="EH39" s="309">
        <v>4.3955912637872588E-2</v>
      </c>
      <c r="EI39" s="251">
        <f t="shared" si="15"/>
        <v>0</v>
      </c>
      <c r="EJ39" s="309">
        <v>4.3322565097372208E-2</v>
      </c>
      <c r="EK39" s="232">
        <f t="shared" si="16"/>
        <v>0</v>
      </c>
    </row>
    <row r="40" spans="2:141" ht="15" customHeight="1">
      <c r="B40" s="144" t="s">
        <v>367</v>
      </c>
      <c r="C40" s="78" t="s">
        <v>423</v>
      </c>
      <c r="D40" s="155"/>
      <c r="E40" s="301">
        <v>5.3705347768861654E-3</v>
      </c>
      <c r="F40" s="302">
        <v>8.4629429587703853E-3</v>
      </c>
      <c r="G40" s="302">
        <v>9.1005697906106891E-3</v>
      </c>
      <c r="H40" s="302">
        <v>9.9620386862042942E-3</v>
      </c>
      <c r="I40" s="302">
        <v>9.8214520249782951E-3</v>
      </c>
      <c r="J40" s="302">
        <v>1.6358227018304673E-2</v>
      </c>
      <c r="K40" s="302">
        <v>7.8809828797046962E-3</v>
      </c>
      <c r="L40" s="302">
        <v>7.7884949368103237E-3</v>
      </c>
      <c r="M40" s="302">
        <v>7.7904287018087503E-3</v>
      </c>
      <c r="N40" s="302">
        <v>7.7254737900548593E-3</v>
      </c>
      <c r="O40" s="302">
        <v>1.2472987830306707E-2</v>
      </c>
      <c r="P40" s="302">
        <v>7.9922546502068717E-3</v>
      </c>
      <c r="Q40" s="302">
        <v>8.0293835488000082E-3</v>
      </c>
      <c r="R40" s="302">
        <v>7.9769322260771942E-3</v>
      </c>
      <c r="S40" s="302">
        <v>9.0769886498176713E-3</v>
      </c>
      <c r="T40" s="302">
        <v>7.7962806605218586E-3</v>
      </c>
      <c r="U40" s="302">
        <v>8.7152958091140202E-3</v>
      </c>
      <c r="V40" s="302">
        <v>7.6769709504909906E-3</v>
      </c>
      <c r="W40" s="302">
        <v>8.8464539453631148E-3</v>
      </c>
      <c r="X40" s="302">
        <v>7.7338640160726302E-3</v>
      </c>
      <c r="Y40" s="302">
        <v>7.0798984939261528E-3</v>
      </c>
      <c r="Z40" s="302">
        <v>8.6634052062571718E-3</v>
      </c>
      <c r="AA40" s="302">
        <v>8.2311461176882185E-3</v>
      </c>
      <c r="AB40" s="302">
        <v>7.8462816070559264E-3</v>
      </c>
      <c r="AC40" s="302">
        <v>7.6375680582999386E-3</v>
      </c>
      <c r="AD40" s="302">
        <v>7.6935147271964075E-3</v>
      </c>
      <c r="AE40" s="302">
        <v>7.5512294501553457E-3</v>
      </c>
      <c r="AF40" s="302">
        <v>1.3748447088054814E-2</v>
      </c>
      <c r="AG40" s="302">
        <v>2.1189158551152372E-3</v>
      </c>
      <c r="AH40" s="302">
        <v>1.9235520484656419E-3</v>
      </c>
      <c r="AI40" s="302">
        <v>1.8750273638707651E-3</v>
      </c>
      <c r="AJ40" s="302">
        <v>1.8984609525747372E-3</v>
      </c>
      <c r="AK40" s="302">
        <v>1.977256971293292E-3</v>
      </c>
      <c r="AL40" s="302">
        <v>1.9683241693181858E-3</v>
      </c>
      <c r="AM40" s="302">
        <v>2.0485040230342898E-3</v>
      </c>
      <c r="AN40" s="302">
        <v>1.720867861729543E-3</v>
      </c>
      <c r="AO40" s="302">
        <v>2.4082901402231131E-3</v>
      </c>
      <c r="AP40" s="302">
        <v>2.470506734041036E-4</v>
      </c>
      <c r="AQ40" s="302">
        <v>2.2084805653710247E-4</v>
      </c>
      <c r="AR40" s="302">
        <v>1.4569825890580607E-4</v>
      </c>
      <c r="AS40" s="302">
        <v>1.5671303356896938E-3</v>
      </c>
      <c r="AT40" s="302">
        <v>1.5194782927449345E-3</v>
      </c>
      <c r="AU40" s="302">
        <v>1.5198092561501651E-3</v>
      </c>
      <c r="AV40" s="302">
        <v>1.8322527740050739E-3</v>
      </c>
      <c r="AW40" s="302">
        <v>2.2946305644791189E-4</v>
      </c>
      <c r="AX40" s="302">
        <v>1.7295694607449503E-3</v>
      </c>
      <c r="AY40" s="302">
        <v>2.0359687818120122E-3</v>
      </c>
      <c r="AZ40" s="302">
        <v>2.0709323929327954E-3</v>
      </c>
      <c r="BA40" s="302">
        <v>1.877480956978865E-3</v>
      </c>
      <c r="BB40" s="302">
        <v>4.6524611519493811E-4</v>
      </c>
      <c r="BC40" s="302">
        <v>2.2990709494673856E-3</v>
      </c>
      <c r="BD40" s="302">
        <v>3.7788258287923689E-3</v>
      </c>
      <c r="BE40" s="302">
        <v>2.0110194896944596E-3</v>
      </c>
      <c r="BF40" s="302">
        <v>9.9362377429410118E-4</v>
      </c>
      <c r="BG40" s="302">
        <v>5.4030689431597148E-4</v>
      </c>
      <c r="BH40" s="302">
        <v>1.2174092503840951E-2</v>
      </c>
      <c r="BI40" s="302">
        <v>1.227805143540567E-3</v>
      </c>
      <c r="BJ40" s="302">
        <v>2.3166495455946836E-3</v>
      </c>
      <c r="BK40" s="302">
        <v>1.560595303478855E-3</v>
      </c>
      <c r="BL40" s="302">
        <v>9.4170155182919592E-4</v>
      </c>
      <c r="BM40" s="302">
        <v>6.0027776647858348E-3</v>
      </c>
      <c r="BN40" s="302">
        <v>4.2437608554346545E-4</v>
      </c>
      <c r="BO40" s="302">
        <v>2.6667505892524984E-4</v>
      </c>
      <c r="BP40" s="302">
        <v>2.3945198577229698E-3</v>
      </c>
      <c r="BQ40" s="302">
        <v>4.5853261740976979E-3</v>
      </c>
      <c r="BR40" s="302">
        <v>1.1385945388111415E-3</v>
      </c>
      <c r="BS40" s="302">
        <v>1.1850508372975921E-3</v>
      </c>
      <c r="BT40" s="302">
        <v>1.1874924059825317E-3</v>
      </c>
      <c r="BU40" s="302">
        <v>3.5387273822686254E-3</v>
      </c>
      <c r="BV40" s="302">
        <v>2.9289657673265347E-3</v>
      </c>
      <c r="BW40" s="196"/>
      <c r="BX40" s="196"/>
      <c r="BY40" s="197">
        <v>0</v>
      </c>
      <c r="BZ40" s="304">
        <v>0.9339803313302355</v>
      </c>
      <c r="CA40" s="197">
        <f t="shared" si="3"/>
        <v>0</v>
      </c>
      <c r="CB40" s="309">
        <v>5.0428649536212664E-3</v>
      </c>
      <c r="CC40" s="302">
        <v>2.898766334170964E-2</v>
      </c>
      <c r="CD40" s="302">
        <v>8.1406089919383046E-3</v>
      </c>
      <c r="CE40" s="302">
        <v>7.1034696874660349E-3</v>
      </c>
      <c r="CF40" s="302">
        <v>7.0686443764577424E-3</v>
      </c>
      <c r="CG40" s="302">
        <v>5.5315295431127417E-3</v>
      </c>
      <c r="CH40" s="302">
        <v>5.7224156430946216E-3</v>
      </c>
      <c r="CI40" s="302">
        <v>7.7330912445310387E-3</v>
      </c>
      <c r="CJ40" s="302">
        <v>1.0640353479005002E-2</v>
      </c>
      <c r="CK40" s="302">
        <v>5.0677016827984757E-3</v>
      </c>
      <c r="CL40" s="302">
        <v>4.5043980732423902E-3</v>
      </c>
      <c r="CM40" s="302">
        <v>6.6383779115541074E-3</v>
      </c>
      <c r="CN40" s="302">
        <v>5.9827164052714977E-3</v>
      </c>
      <c r="CO40" s="302">
        <v>5.2660013135214234E-3</v>
      </c>
      <c r="CP40" s="302">
        <v>4.4533572964916513E-3</v>
      </c>
      <c r="CQ40" s="302">
        <v>3.84310277213218E-3</v>
      </c>
      <c r="CR40" s="302">
        <v>6.2725887090698419E-3</v>
      </c>
      <c r="CS40" s="302">
        <v>5.7370696069631967E-3</v>
      </c>
      <c r="CT40" s="302">
        <v>3.6023746934923471E-3</v>
      </c>
      <c r="CU40" s="302">
        <v>1.0506761522268572E-2</v>
      </c>
      <c r="CV40" s="302">
        <v>8.9530194216321524E-3</v>
      </c>
      <c r="CW40" s="302">
        <v>1.1984875053215464E-2</v>
      </c>
      <c r="CX40" s="302">
        <v>5.5729660551926295E-3</v>
      </c>
      <c r="CY40" s="302">
        <v>5.0992994957884718E-3</v>
      </c>
      <c r="CZ40" s="302">
        <v>3.7613824856174337E-2</v>
      </c>
      <c r="DA40" s="302">
        <v>2.220190577607602E-2</v>
      </c>
      <c r="DB40" s="302">
        <v>1.0390939475136312</v>
      </c>
      <c r="DC40" s="302">
        <v>3.7387059132854512E-2</v>
      </c>
      <c r="DD40" s="302">
        <v>2.78781354200584E-2</v>
      </c>
      <c r="DE40" s="302">
        <v>6.0647910404124216E-3</v>
      </c>
      <c r="DF40" s="302">
        <v>1.2329972696817808E-2</v>
      </c>
      <c r="DG40" s="302">
        <v>1.9380581439609912E-2</v>
      </c>
      <c r="DH40" s="302">
        <v>2.1165457425754861E-2</v>
      </c>
      <c r="DI40" s="302">
        <v>1.2890026296731359E-2</v>
      </c>
      <c r="DJ40" s="302">
        <v>3.3340042445223726E-2</v>
      </c>
      <c r="DK40" s="302">
        <v>8.4750564617370287E-3</v>
      </c>
      <c r="DL40" s="310">
        <v>2.4503907298410094E-2</v>
      </c>
      <c r="DM40" s="221">
        <v>0</v>
      </c>
      <c r="DN40" s="301">
        <v>3.6460567096520777E-2</v>
      </c>
      <c r="DO40" s="197">
        <f t="shared" si="4"/>
        <v>0</v>
      </c>
      <c r="DP40" s="197">
        <f t="shared" si="5"/>
        <v>0</v>
      </c>
      <c r="DQ40" s="234" t="s">
        <v>399</v>
      </c>
      <c r="DR40" s="231" t="s">
        <v>399</v>
      </c>
      <c r="DS40" s="309">
        <v>0.26591407580828419</v>
      </c>
      <c r="DT40" s="232">
        <f t="shared" si="6"/>
        <v>0</v>
      </c>
      <c r="DU40" s="233">
        <f t="shared" si="0"/>
        <v>0</v>
      </c>
      <c r="DV40" s="229">
        <v>0</v>
      </c>
      <c r="DW40" s="221">
        <f t="shared" si="1"/>
        <v>0</v>
      </c>
      <c r="DX40" s="301">
        <v>0.84787092440147294</v>
      </c>
      <c r="DY40" s="197">
        <f t="shared" si="7"/>
        <v>0</v>
      </c>
      <c r="DZ40" s="197">
        <f t="shared" si="8"/>
        <v>0</v>
      </c>
      <c r="EA40" s="197">
        <f t="shared" si="9"/>
        <v>0</v>
      </c>
      <c r="EB40" s="245">
        <f t="shared" si="10"/>
        <v>0</v>
      </c>
      <c r="EC40" s="301">
        <v>3.6460567096520777E-2</v>
      </c>
      <c r="ED40" s="197">
        <f t="shared" si="11"/>
        <v>0</v>
      </c>
      <c r="EE40" s="197">
        <f t="shared" si="12"/>
        <v>0</v>
      </c>
      <c r="EF40" s="197">
        <f t="shared" si="13"/>
        <v>0</v>
      </c>
      <c r="EG40" s="245">
        <f t="shared" si="14"/>
        <v>0</v>
      </c>
      <c r="EH40" s="309">
        <v>8.7643325185953191E-3</v>
      </c>
      <c r="EI40" s="251">
        <f t="shared" si="15"/>
        <v>0</v>
      </c>
      <c r="EJ40" s="309">
        <v>7.0744798237834102E-3</v>
      </c>
      <c r="EK40" s="232">
        <f t="shared" si="16"/>
        <v>0</v>
      </c>
    </row>
    <row r="41" spans="2:141" ht="15" customHeight="1">
      <c r="B41" s="144" t="s">
        <v>368</v>
      </c>
      <c r="C41" s="78" t="s">
        <v>424</v>
      </c>
      <c r="D41" s="155"/>
      <c r="E41" s="301">
        <v>4.2419875210315719E-2</v>
      </c>
      <c r="F41" s="302">
        <v>4.3217307428171051E-2</v>
      </c>
      <c r="G41" s="302">
        <v>4.6826428369407362E-2</v>
      </c>
      <c r="H41" s="302">
        <v>4.2281591761495846E-2</v>
      </c>
      <c r="I41" s="302">
        <v>4.2160544325657287E-2</v>
      </c>
      <c r="J41" s="302">
        <v>4.7788815490898091E-2</v>
      </c>
      <c r="K41" s="302">
        <v>5.3260582019721038E-2</v>
      </c>
      <c r="L41" s="302">
        <v>4.9857055067197481E-2</v>
      </c>
      <c r="M41" s="302">
        <v>5.0466354596516327E-2</v>
      </c>
      <c r="N41" s="302">
        <v>5.0357309736542413E-2</v>
      </c>
      <c r="O41" s="302">
        <v>5.8327330628957043E-2</v>
      </c>
      <c r="P41" s="302">
        <v>5.7890456015805086E-2</v>
      </c>
      <c r="Q41" s="302">
        <v>4.714086547215602E-2</v>
      </c>
      <c r="R41" s="302">
        <v>6.2326617382590495E-2</v>
      </c>
      <c r="S41" s="302">
        <v>4.3238038107566261E-2</v>
      </c>
      <c r="T41" s="302">
        <v>3.9443838776613296E-2</v>
      </c>
      <c r="U41" s="302">
        <v>4.1890052066082026E-2</v>
      </c>
      <c r="V41" s="302">
        <v>5.0226396109340939E-2</v>
      </c>
      <c r="W41" s="302">
        <v>4.0837029653332454E-2</v>
      </c>
      <c r="X41" s="302">
        <v>3.9277699594501184E-2</v>
      </c>
      <c r="Y41" s="302">
        <v>4.3845818880730365E-2</v>
      </c>
      <c r="Z41" s="302">
        <v>3.6262607960379299E-2</v>
      </c>
      <c r="AA41" s="302">
        <v>4.2123439909744653E-2</v>
      </c>
      <c r="AB41" s="302">
        <v>3.6298256881859871E-2</v>
      </c>
      <c r="AC41" s="302">
        <v>3.8422456783929713E-2</v>
      </c>
      <c r="AD41" s="302">
        <v>4.0911381402311049E-2</v>
      </c>
      <c r="AE41" s="302">
        <v>3.8558494347778846E-2</v>
      </c>
      <c r="AF41" s="302">
        <v>3.9227496894176109E-2</v>
      </c>
      <c r="AG41" s="302">
        <v>4.0964761859426047E-2</v>
      </c>
      <c r="AH41" s="302">
        <v>4.4096863179982647E-2</v>
      </c>
      <c r="AI41" s="302">
        <v>4.9966977407543078E-2</v>
      </c>
      <c r="AJ41" s="302">
        <v>4.9163212992642626E-2</v>
      </c>
      <c r="AK41" s="302">
        <v>5.192729905846831E-2</v>
      </c>
      <c r="AL41" s="302">
        <v>5.3939821390704863E-2</v>
      </c>
      <c r="AM41" s="302">
        <v>6.7486826981074097E-2</v>
      </c>
      <c r="AN41" s="302">
        <v>8.1544188314541757E-2</v>
      </c>
      <c r="AO41" s="302">
        <v>4.7540129865157779E-2</v>
      </c>
      <c r="AP41" s="302">
        <v>3.4174494182848063E-2</v>
      </c>
      <c r="AQ41" s="302">
        <v>3.7102473498233215E-2</v>
      </c>
      <c r="AR41" s="302">
        <v>3.4093392583958625E-2</v>
      </c>
      <c r="AS41" s="302">
        <v>3.7540464074520982E-2</v>
      </c>
      <c r="AT41" s="302">
        <v>3.3277757084493632E-2</v>
      </c>
      <c r="AU41" s="302">
        <v>3.3663886283554573E-2</v>
      </c>
      <c r="AV41" s="302">
        <v>3.2865233323937162E-2</v>
      </c>
      <c r="AW41" s="302">
        <v>2.0009178522257916E-2</v>
      </c>
      <c r="AX41" s="302">
        <v>3.1688183334362838E-2</v>
      </c>
      <c r="AY41" s="302">
        <v>7.9480343206166079E-2</v>
      </c>
      <c r="AZ41" s="302">
        <v>8.0375844644568831E-2</v>
      </c>
      <c r="BA41" s="302">
        <v>7.5421092157493833E-2</v>
      </c>
      <c r="BB41" s="302">
        <v>9.8322012344530252E-2</v>
      </c>
      <c r="BC41" s="302">
        <v>4.0996706186086536E-2</v>
      </c>
      <c r="BD41" s="302">
        <v>3.3888605631857915E-2</v>
      </c>
      <c r="BE41" s="302">
        <v>3.83731606715541E-2</v>
      </c>
      <c r="BF41" s="302">
        <v>3.4248792037382965E-2</v>
      </c>
      <c r="BG41" s="302">
        <v>4.4111792340154471E-2</v>
      </c>
      <c r="BH41" s="302">
        <v>1.4490128184549061E-2</v>
      </c>
      <c r="BI41" s="302">
        <v>5.6148870513846767E-2</v>
      </c>
      <c r="BJ41" s="302">
        <v>5.5297525953090343E-2</v>
      </c>
      <c r="BK41" s="302">
        <v>2.4895848682536068E-2</v>
      </c>
      <c r="BL41" s="302">
        <v>4.8467954450133341E-2</v>
      </c>
      <c r="BM41" s="302">
        <v>4.8225606815157453E-2</v>
      </c>
      <c r="BN41" s="302">
        <v>2.5983914034078744E-2</v>
      </c>
      <c r="BO41" s="302">
        <v>3.097902873962079E-2</v>
      </c>
      <c r="BP41" s="302">
        <v>3.6546237899833897E-2</v>
      </c>
      <c r="BQ41" s="302">
        <v>3.8356400098550292E-2</v>
      </c>
      <c r="BR41" s="302">
        <v>2.4815553906540676E-2</v>
      </c>
      <c r="BS41" s="302">
        <v>2.4549457812343894E-2</v>
      </c>
      <c r="BT41" s="302">
        <v>4.1699279733933885E-2</v>
      </c>
      <c r="BU41" s="302">
        <v>4.8628536244645568E-2</v>
      </c>
      <c r="BV41" s="302">
        <v>4.3346222575237105E-2</v>
      </c>
      <c r="BW41" s="196"/>
      <c r="BX41" s="196"/>
      <c r="BY41" s="197">
        <v>0</v>
      </c>
      <c r="BZ41" s="304">
        <v>0.70642806420327542</v>
      </c>
      <c r="CA41" s="197">
        <f t="shared" si="3"/>
        <v>0</v>
      </c>
      <c r="CB41" s="309">
        <v>6.0263154616415786E-2</v>
      </c>
      <c r="CC41" s="302">
        <v>8.9639859104285943E-2</v>
      </c>
      <c r="CD41" s="302">
        <v>4.439761577126132E-2</v>
      </c>
      <c r="CE41" s="302">
        <v>2.0573270687975747E-2</v>
      </c>
      <c r="CF41" s="302">
        <v>3.9441296165333858E-2</v>
      </c>
      <c r="CG41" s="302">
        <v>2.4031709237831697E-2</v>
      </c>
      <c r="CH41" s="302">
        <v>5.0417184431934152E-2</v>
      </c>
      <c r="CI41" s="302">
        <v>1.9646484511675135E-2</v>
      </c>
      <c r="CJ41" s="302">
        <v>8.8396592214757999E-2</v>
      </c>
      <c r="CK41" s="302">
        <v>3.297372984038182E-2</v>
      </c>
      <c r="CL41" s="302">
        <v>2.8718076423714045E-2</v>
      </c>
      <c r="CM41" s="302">
        <v>2.735152166140882E-2</v>
      </c>
      <c r="CN41" s="302">
        <v>2.0632087885600826E-2</v>
      </c>
      <c r="CO41" s="302">
        <v>1.8964006959418502E-2</v>
      </c>
      <c r="CP41" s="302">
        <v>1.8722881508830082E-2</v>
      </c>
      <c r="CQ41" s="302">
        <v>1.4181383828735766E-2</v>
      </c>
      <c r="CR41" s="302">
        <v>2.2365560778406787E-2</v>
      </c>
      <c r="CS41" s="302">
        <v>2.0732832181912707E-2</v>
      </c>
      <c r="CT41" s="302">
        <v>1.8515942554305109E-2</v>
      </c>
      <c r="CU41" s="302">
        <v>7.7732421697733881E-2</v>
      </c>
      <c r="CV41" s="302">
        <v>4.439885742687727E-2</v>
      </c>
      <c r="CW41" s="302">
        <v>3.6642779179610008E-2</v>
      </c>
      <c r="CX41" s="302">
        <v>2.6957950214342073E-2</v>
      </c>
      <c r="CY41" s="302">
        <v>5.4899055890228338E-2</v>
      </c>
      <c r="CZ41" s="302">
        <v>4.7162056782829441E-2</v>
      </c>
      <c r="DA41" s="302">
        <v>3.5449836077609466E-2</v>
      </c>
      <c r="DB41" s="302">
        <v>5.5765141929053682E-3</v>
      </c>
      <c r="DC41" s="302">
        <v>1.0741946312447588</v>
      </c>
      <c r="DD41" s="302">
        <v>2.5625234686510186E-2</v>
      </c>
      <c r="DE41" s="302">
        <v>3.2103628931344649E-2</v>
      </c>
      <c r="DF41" s="302">
        <v>2.8190647159184991E-2</v>
      </c>
      <c r="DG41" s="302">
        <v>1.8729208939178125E-2</v>
      </c>
      <c r="DH41" s="302">
        <v>3.9269335361437188E-2</v>
      </c>
      <c r="DI41" s="302">
        <v>1.8912027780872212E-2</v>
      </c>
      <c r="DJ41" s="302">
        <v>3.9655035928494467E-2</v>
      </c>
      <c r="DK41" s="302">
        <v>6.1703038491216451E-2</v>
      </c>
      <c r="DL41" s="310">
        <v>0.10040710656384794</v>
      </c>
      <c r="DM41" s="221">
        <v>0</v>
      </c>
      <c r="DN41" s="301">
        <v>0.24862056705733204</v>
      </c>
      <c r="DO41" s="197">
        <f t="shared" si="4"/>
        <v>0</v>
      </c>
      <c r="DP41" s="197">
        <f t="shared" si="5"/>
        <v>0</v>
      </c>
      <c r="DQ41" s="234" t="s">
        <v>399</v>
      </c>
      <c r="DR41" s="231" t="s">
        <v>399</v>
      </c>
      <c r="DS41" s="309">
        <v>2.6572950561832516E-2</v>
      </c>
      <c r="DT41" s="232">
        <f t="shared" si="6"/>
        <v>0</v>
      </c>
      <c r="DU41" s="233">
        <f t="shared" si="0"/>
        <v>0</v>
      </c>
      <c r="DV41" s="229">
        <v>0</v>
      </c>
      <c r="DW41" s="221">
        <f t="shared" si="1"/>
        <v>0</v>
      </c>
      <c r="DX41" s="301">
        <v>0.48862355303462596</v>
      </c>
      <c r="DY41" s="197">
        <f t="shared" si="7"/>
        <v>0</v>
      </c>
      <c r="DZ41" s="197">
        <f t="shared" si="8"/>
        <v>0</v>
      </c>
      <c r="EA41" s="197">
        <f t="shared" si="9"/>
        <v>0</v>
      </c>
      <c r="EB41" s="245">
        <f t="shared" si="10"/>
        <v>0</v>
      </c>
      <c r="EC41" s="301">
        <v>0.24862056705733204</v>
      </c>
      <c r="ED41" s="197">
        <f t="shared" si="11"/>
        <v>0</v>
      </c>
      <c r="EE41" s="197">
        <f t="shared" si="12"/>
        <v>0</v>
      </c>
      <c r="EF41" s="197">
        <f t="shared" si="13"/>
        <v>0</v>
      </c>
      <c r="EG41" s="245">
        <f t="shared" si="14"/>
        <v>0</v>
      </c>
      <c r="EH41" s="309">
        <v>6.7795602262763474E-2</v>
      </c>
      <c r="EI41" s="251">
        <f t="shared" si="15"/>
        <v>0</v>
      </c>
      <c r="EJ41" s="309">
        <v>6.4497109548674589E-2</v>
      </c>
      <c r="EK41" s="232">
        <f t="shared" si="16"/>
        <v>0</v>
      </c>
    </row>
    <row r="42" spans="2:141" ht="15" customHeight="1">
      <c r="B42" s="144" t="s">
        <v>369</v>
      </c>
      <c r="C42" s="78" t="s">
        <v>425</v>
      </c>
      <c r="D42" s="155"/>
      <c r="E42" s="301">
        <v>8.4057227142986489E-3</v>
      </c>
      <c r="F42" s="302">
        <v>8.2840422375928917E-3</v>
      </c>
      <c r="G42" s="302">
        <v>7.7253183423001996E-3</v>
      </c>
      <c r="H42" s="302">
        <v>6.8745300656576835E-3</v>
      </c>
      <c r="I42" s="302">
        <v>6.6399235768160401E-3</v>
      </c>
      <c r="J42" s="302">
        <v>1.7548282991276285E-2</v>
      </c>
      <c r="K42" s="302">
        <v>8.9297846340639937E-3</v>
      </c>
      <c r="L42" s="302">
        <v>7.9488070109813777E-3</v>
      </c>
      <c r="M42" s="302">
        <v>8.1112476745811516E-3</v>
      </c>
      <c r="N42" s="302">
        <v>8.0120893935660843E-3</v>
      </c>
      <c r="O42" s="302">
        <v>1.5259506388141183E-2</v>
      </c>
      <c r="P42" s="302">
        <v>1.0142946797560644E-2</v>
      </c>
      <c r="Q42" s="302">
        <v>7.5293305540532832E-3</v>
      </c>
      <c r="R42" s="302">
        <v>1.1221538894624305E-2</v>
      </c>
      <c r="S42" s="302">
        <v>1.1665903673417841E-2</v>
      </c>
      <c r="T42" s="302">
        <v>8.8682086144173285E-3</v>
      </c>
      <c r="U42" s="302">
        <v>1.2343099076017734E-2</v>
      </c>
      <c r="V42" s="302">
        <v>1.5288724914752081E-2</v>
      </c>
      <c r="W42" s="302">
        <v>1.1971016300682931E-2</v>
      </c>
      <c r="X42" s="302">
        <v>8.6322048850185421E-3</v>
      </c>
      <c r="Y42" s="302">
        <v>8.9118128444224207E-3</v>
      </c>
      <c r="Z42" s="302">
        <v>8.8856676934227219E-3</v>
      </c>
      <c r="AA42" s="302">
        <v>9.6401822438980551E-3</v>
      </c>
      <c r="AB42" s="302">
        <v>8.5417288819253246E-3</v>
      </c>
      <c r="AC42" s="302">
        <v>8.8065416501798242E-3</v>
      </c>
      <c r="AD42" s="302">
        <v>8.2711780173130682E-3</v>
      </c>
      <c r="AE42" s="302">
        <v>8.4313393274188988E-3</v>
      </c>
      <c r="AF42" s="302">
        <v>1.9764333847833451E-2</v>
      </c>
      <c r="AG42" s="302">
        <v>8.553776052765881E-3</v>
      </c>
      <c r="AH42" s="302">
        <v>8.0940527660141193E-3</v>
      </c>
      <c r="AI42" s="302">
        <v>8.6225564169058761E-3</v>
      </c>
      <c r="AJ42" s="302">
        <v>8.6560676853658855E-3</v>
      </c>
      <c r="AK42" s="302">
        <v>9.1740894460425829E-3</v>
      </c>
      <c r="AL42" s="302">
        <v>8.6988061585071066E-3</v>
      </c>
      <c r="AM42" s="302">
        <v>8.1598743584199197E-3</v>
      </c>
      <c r="AN42" s="302">
        <v>7.7935185368937622E-3</v>
      </c>
      <c r="AO42" s="302">
        <v>1.0395715844839405E-2</v>
      </c>
      <c r="AP42" s="302">
        <v>7.4268016870759389E-3</v>
      </c>
      <c r="AQ42" s="302">
        <v>4.5273851590106008E-3</v>
      </c>
      <c r="AR42" s="302">
        <v>1.6026808479638669E-3</v>
      </c>
      <c r="AS42" s="302">
        <v>6.4778298464981529E-3</v>
      </c>
      <c r="AT42" s="302">
        <v>6.1971459034195157E-3</v>
      </c>
      <c r="AU42" s="302">
        <v>6.0391834863712272E-3</v>
      </c>
      <c r="AV42" s="302">
        <v>6.9958742280193734E-3</v>
      </c>
      <c r="AW42" s="302">
        <v>8.1688848095456627E-3</v>
      </c>
      <c r="AX42" s="302">
        <v>8.4625362900735066E-3</v>
      </c>
      <c r="AY42" s="302">
        <v>9.2394202336516552E-3</v>
      </c>
      <c r="AZ42" s="302">
        <v>9.2186076233979862E-3</v>
      </c>
      <c r="BA42" s="302">
        <v>9.3337624718377865E-3</v>
      </c>
      <c r="BB42" s="302">
        <v>6.6064948357681215E-3</v>
      </c>
      <c r="BC42" s="302">
        <v>8.8033110823886838E-3</v>
      </c>
      <c r="BD42" s="302">
        <v>7.7351298910522644E-3</v>
      </c>
      <c r="BE42" s="302">
        <v>7.7756248670477566E-3</v>
      </c>
      <c r="BF42" s="302">
        <v>5.4450582831316752E-3</v>
      </c>
      <c r="BG42" s="302">
        <v>1.1443131277512996E-2</v>
      </c>
      <c r="BH42" s="302">
        <v>7.0283657043270888E-3</v>
      </c>
      <c r="BI42" s="302">
        <v>9.0830066781250347E-3</v>
      </c>
      <c r="BJ42" s="302">
        <v>8.0233961632988297E-3</v>
      </c>
      <c r="BK42" s="302">
        <v>8.8813277785964023E-3</v>
      </c>
      <c r="BL42" s="302">
        <v>4.7183995821693959E-3</v>
      </c>
      <c r="BM42" s="302">
        <v>1.4643755774695358E-2</v>
      </c>
      <c r="BN42" s="302">
        <v>1.2414440692481918E-2</v>
      </c>
      <c r="BO42" s="302">
        <v>1.9263546181991649E-3</v>
      </c>
      <c r="BP42" s="302">
        <v>9.2023177662677053E-3</v>
      </c>
      <c r="BQ42" s="302">
        <v>7.8885860248904677E-3</v>
      </c>
      <c r="BR42" s="302">
        <v>8.2957707745802654E-3</v>
      </c>
      <c r="BS42" s="302">
        <v>1.0762290483473075E-2</v>
      </c>
      <c r="BT42" s="302">
        <v>9.66170948044205E-3</v>
      </c>
      <c r="BU42" s="302">
        <v>8.1317902848857607E-3</v>
      </c>
      <c r="BV42" s="302">
        <v>1.0358750162599203E-2</v>
      </c>
      <c r="BW42" s="196"/>
      <c r="BX42" s="196"/>
      <c r="BY42" s="197">
        <v>0</v>
      </c>
      <c r="BZ42" s="304">
        <v>0.49767822585715848</v>
      </c>
      <c r="CA42" s="197">
        <f t="shared" si="3"/>
        <v>0</v>
      </c>
      <c r="CB42" s="309">
        <v>4.9526686446833982E-3</v>
      </c>
      <c r="CC42" s="302">
        <v>1.4029202464941277E-2</v>
      </c>
      <c r="CD42" s="302">
        <v>6.3656175997722358E-3</v>
      </c>
      <c r="CE42" s="302">
        <v>4.787236199228803E-3</v>
      </c>
      <c r="CF42" s="302">
        <v>6.7870092264971761E-3</v>
      </c>
      <c r="CG42" s="302">
        <v>7.3361122470089017E-3</v>
      </c>
      <c r="CH42" s="302">
        <v>4.1807837107137417E-3</v>
      </c>
      <c r="CI42" s="302">
        <v>5.2803707163774846E-3</v>
      </c>
      <c r="CJ42" s="302">
        <v>8.1710897081189483E-3</v>
      </c>
      <c r="CK42" s="302">
        <v>4.7920613138021711E-3</v>
      </c>
      <c r="CL42" s="302">
        <v>3.5459705831356486E-3</v>
      </c>
      <c r="CM42" s="302">
        <v>6.345062986138828E-3</v>
      </c>
      <c r="CN42" s="302">
        <v>5.8319646279923814E-3</v>
      </c>
      <c r="CO42" s="302">
        <v>7.4451982561340221E-3</v>
      </c>
      <c r="CP42" s="302">
        <v>4.7487090097411561E-3</v>
      </c>
      <c r="CQ42" s="302">
        <v>5.1875269816758019E-3</v>
      </c>
      <c r="CR42" s="302">
        <v>7.0221447041299906E-3</v>
      </c>
      <c r="CS42" s="302">
        <v>2.2566106992100942E-2</v>
      </c>
      <c r="CT42" s="302">
        <v>5.175888442908904E-3</v>
      </c>
      <c r="CU42" s="302">
        <v>7.4495080174370653E-3</v>
      </c>
      <c r="CV42" s="302">
        <v>9.5274755249780702E-3</v>
      </c>
      <c r="CW42" s="302">
        <v>1.1557031206190191E-2</v>
      </c>
      <c r="CX42" s="302">
        <v>2.4176794369641985E-2</v>
      </c>
      <c r="CY42" s="302">
        <v>7.8460468314596101E-3</v>
      </c>
      <c r="CZ42" s="302">
        <v>2.5820560922755736E-2</v>
      </c>
      <c r="DA42" s="302">
        <v>3.7722439047164359E-2</v>
      </c>
      <c r="DB42" s="302">
        <v>4.2512547046757009E-3</v>
      </c>
      <c r="DC42" s="302">
        <v>1.1246164255354787E-2</v>
      </c>
      <c r="DD42" s="302">
        <v>1.111419904871322</v>
      </c>
      <c r="DE42" s="302">
        <v>1.8260511060713285E-2</v>
      </c>
      <c r="DF42" s="302">
        <v>2.0847114707724781E-2</v>
      </c>
      <c r="DG42" s="302">
        <v>1.0639412906680117E-2</v>
      </c>
      <c r="DH42" s="302">
        <v>3.944073731845292E-2</v>
      </c>
      <c r="DI42" s="302">
        <v>3.8738542857026485E-2</v>
      </c>
      <c r="DJ42" s="302">
        <v>1.7038053719616388E-2</v>
      </c>
      <c r="DK42" s="302">
        <v>5.4488178859391501E-3</v>
      </c>
      <c r="DL42" s="310">
        <v>3.0211515947130761E-2</v>
      </c>
      <c r="DM42" s="221">
        <v>0</v>
      </c>
      <c r="DN42" s="301">
        <v>0.15965524485080121</v>
      </c>
      <c r="DO42" s="197">
        <f t="shared" si="4"/>
        <v>0</v>
      </c>
      <c r="DP42" s="197">
        <f t="shared" si="5"/>
        <v>0</v>
      </c>
      <c r="DQ42" s="234" t="s">
        <v>399</v>
      </c>
      <c r="DR42" s="231" t="s">
        <v>399</v>
      </c>
      <c r="DS42" s="309">
        <v>5.4862898082876525E-2</v>
      </c>
      <c r="DT42" s="232">
        <f t="shared" si="6"/>
        <v>0</v>
      </c>
      <c r="DU42" s="233">
        <f t="shared" si="0"/>
        <v>0</v>
      </c>
      <c r="DV42" s="229">
        <v>0</v>
      </c>
      <c r="DW42" s="221">
        <f t="shared" si="1"/>
        <v>0</v>
      </c>
      <c r="DX42" s="301">
        <v>0.51396743752536611</v>
      </c>
      <c r="DY42" s="197">
        <f t="shared" si="7"/>
        <v>0</v>
      </c>
      <c r="DZ42" s="197">
        <f t="shared" si="8"/>
        <v>0</v>
      </c>
      <c r="EA42" s="197">
        <f t="shared" si="9"/>
        <v>0</v>
      </c>
      <c r="EB42" s="245">
        <f t="shared" si="10"/>
        <v>0</v>
      </c>
      <c r="EC42" s="301">
        <v>0.15965524485080121</v>
      </c>
      <c r="ED42" s="197">
        <f t="shared" si="11"/>
        <v>0</v>
      </c>
      <c r="EE42" s="197">
        <f t="shared" si="12"/>
        <v>0</v>
      </c>
      <c r="EF42" s="197">
        <f t="shared" si="13"/>
        <v>0</v>
      </c>
      <c r="EG42" s="245">
        <f t="shared" si="14"/>
        <v>0</v>
      </c>
      <c r="EH42" s="309">
        <v>2.9280937512109462E-2</v>
      </c>
      <c r="EI42" s="251">
        <f t="shared" si="15"/>
        <v>0</v>
      </c>
      <c r="EJ42" s="309">
        <v>2.7110921665283214E-2</v>
      </c>
      <c r="EK42" s="232">
        <f t="shared" si="16"/>
        <v>0</v>
      </c>
    </row>
    <row r="43" spans="2:141" ht="15" customHeight="1">
      <c r="B43" s="144" t="s">
        <v>370</v>
      </c>
      <c r="C43" s="78" t="s">
        <v>426</v>
      </c>
      <c r="D43" s="155"/>
      <c r="E43" s="301">
        <v>0</v>
      </c>
      <c r="F43" s="302">
        <v>0</v>
      </c>
      <c r="G43" s="302">
        <v>0</v>
      </c>
      <c r="H43" s="302">
        <v>0</v>
      </c>
      <c r="I43" s="302">
        <v>0</v>
      </c>
      <c r="J43" s="302">
        <v>0</v>
      </c>
      <c r="K43" s="302">
        <v>0</v>
      </c>
      <c r="L43" s="302">
        <v>0</v>
      </c>
      <c r="M43" s="302">
        <v>0</v>
      </c>
      <c r="N43" s="302">
        <v>0</v>
      </c>
      <c r="O43" s="302">
        <v>0</v>
      </c>
      <c r="P43" s="302">
        <v>0</v>
      </c>
      <c r="Q43" s="302">
        <v>0</v>
      </c>
      <c r="R43" s="302">
        <v>0</v>
      </c>
      <c r="S43" s="302">
        <v>0</v>
      </c>
      <c r="T43" s="302">
        <v>0</v>
      </c>
      <c r="U43" s="302">
        <v>0</v>
      </c>
      <c r="V43" s="302">
        <v>0</v>
      </c>
      <c r="W43" s="302">
        <v>0</v>
      </c>
      <c r="X43" s="302">
        <v>0</v>
      </c>
      <c r="Y43" s="302">
        <v>0</v>
      </c>
      <c r="Z43" s="302">
        <v>0</v>
      </c>
      <c r="AA43" s="302">
        <v>0</v>
      </c>
      <c r="AB43" s="302">
        <v>0</v>
      </c>
      <c r="AC43" s="302">
        <v>0</v>
      </c>
      <c r="AD43" s="302">
        <v>0</v>
      </c>
      <c r="AE43" s="302">
        <v>0</v>
      </c>
      <c r="AF43" s="302">
        <v>0</v>
      </c>
      <c r="AG43" s="302">
        <v>0</v>
      </c>
      <c r="AH43" s="302">
        <v>0</v>
      </c>
      <c r="AI43" s="302">
        <v>0</v>
      </c>
      <c r="AJ43" s="302">
        <v>0</v>
      </c>
      <c r="AK43" s="302">
        <v>0</v>
      </c>
      <c r="AL43" s="302">
        <v>0</v>
      </c>
      <c r="AM43" s="302">
        <v>0</v>
      </c>
      <c r="AN43" s="302">
        <v>0</v>
      </c>
      <c r="AO43" s="302">
        <v>0</v>
      </c>
      <c r="AP43" s="302">
        <v>0</v>
      </c>
      <c r="AQ43" s="302">
        <v>0</v>
      </c>
      <c r="AR43" s="302">
        <v>0</v>
      </c>
      <c r="AS43" s="302">
        <v>0</v>
      </c>
      <c r="AT43" s="302">
        <v>0</v>
      </c>
      <c r="AU43" s="302">
        <v>0</v>
      </c>
      <c r="AV43" s="302">
        <v>0</v>
      </c>
      <c r="AW43" s="302">
        <v>0</v>
      </c>
      <c r="AX43" s="302">
        <v>0</v>
      </c>
      <c r="AY43" s="302">
        <v>0</v>
      </c>
      <c r="AZ43" s="302">
        <v>0</v>
      </c>
      <c r="BA43" s="302">
        <v>0</v>
      </c>
      <c r="BB43" s="302">
        <v>0</v>
      </c>
      <c r="BC43" s="302">
        <v>0</v>
      </c>
      <c r="BD43" s="302">
        <v>0</v>
      </c>
      <c r="BE43" s="302">
        <v>0</v>
      </c>
      <c r="BF43" s="302">
        <v>0</v>
      </c>
      <c r="BG43" s="302">
        <v>0</v>
      </c>
      <c r="BH43" s="302">
        <v>0</v>
      </c>
      <c r="BI43" s="302">
        <v>0</v>
      </c>
      <c r="BJ43" s="302">
        <v>0</v>
      </c>
      <c r="BK43" s="302">
        <v>0</v>
      </c>
      <c r="BL43" s="302">
        <v>0</v>
      </c>
      <c r="BM43" s="302">
        <v>0</v>
      </c>
      <c r="BN43" s="302">
        <v>0</v>
      </c>
      <c r="BO43" s="302">
        <v>0</v>
      </c>
      <c r="BP43" s="302">
        <v>0</v>
      </c>
      <c r="BQ43" s="302">
        <v>0</v>
      </c>
      <c r="BR43" s="302">
        <v>0</v>
      </c>
      <c r="BS43" s="302">
        <v>0</v>
      </c>
      <c r="BT43" s="302">
        <v>0</v>
      </c>
      <c r="BU43" s="302">
        <v>0</v>
      </c>
      <c r="BV43" s="302">
        <v>0</v>
      </c>
      <c r="BW43" s="196"/>
      <c r="BX43" s="196"/>
      <c r="BY43" s="197">
        <v>0</v>
      </c>
      <c r="BZ43" s="304">
        <v>1</v>
      </c>
      <c r="CA43" s="197">
        <f t="shared" si="3"/>
        <v>0</v>
      </c>
      <c r="CB43" s="309">
        <v>5.4137633820724226E-4</v>
      </c>
      <c r="CC43" s="302">
        <v>1.006811537766268E-3</v>
      </c>
      <c r="CD43" s="302">
        <v>4.089648862991325E-4</v>
      </c>
      <c r="CE43" s="302">
        <v>2.640530102488405E-4</v>
      </c>
      <c r="CF43" s="302">
        <v>3.0616688572025671E-4</v>
      </c>
      <c r="CG43" s="302">
        <v>1.6311955024488111E-4</v>
      </c>
      <c r="CH43" s="302">
        <v>1.2405058137182077E-3</v>
      </c>
      <c r="CI43" s="302">
        <v>2.217560059519147E-4</v>
      </c>
      <c r="CJ43" s="302">
        <v>8.8261059065899766E-4</v>
      </c>
      <c r="CK43" s="302">
        <v>8.171202950779772E-4</v>
      </c>
      <c r="CL43" s="302">
        <v>3.9789983756995546E-4</v>
      </c>
      <c r="CM43" s="302">
        <v>4.9350728166629111E-4</v>
      </c>
      <c r="CN43" s="302">
        <v>6.0507585037108882E-4</v>
      </c>
      <c r="CO43" s="302">
        <v>4.5336852362215567E-4</v>
      </c>
      <c r="CP43" s="302">
        <v>1.9683902788938454E-4</v>
      </c>
      <c r="CQ43" s="302">
        <v>1.0268621887787385E-4</v>
      </c>
      <c r="CR43" s="302">
        <v>3.5744655972017183E-4</v>
      </c>
      <c r="CS43" s="302">
        <v>2.1259216304677034E-4</v>
      </c>
      <c r="CT43" s="302">
        <v>6.1174370204380155E-4</v>
      </c>
      <c r="CU43" s="302">
        <v>3.00635632076857E-4</v>
      </c>
      <c r="CV43" s="302">
        <v>1.232554706760914E-3</v>
      </c>
      <c r="CW43" s="302">
        <v>4.377900829021377E-4</v>
      </c>
      <c r="CX43" s="302">
        <v>7.257155468637196E-4</v>
      </c>
      <c r="CY43" s="302">
        <v>5.674778273342335E-4</v>
      </c>
      <c r="CZ43" s="302">
        <v>4.253294794555252E-4</v>
      </c>
      <c r="DA43" s="302">
        <v>9.5927718272691923E-4</v>
      </c>
      <c r="DB43" s="302">
        <v>2.7336418882677958E-4</v>
      </c>
      <c r="DC43" s="302">
        <v>3.1716399315751784E-4</v>
      </c>
      <c r="DD43" s="302">
        <v>4.8913217226415659E-4</v>
      </c>
      <c r="DE43" s="302">
        <v>1.0001153323735283</v>
      </c>
      <c r="DF43" s="302">
        <v>5.9902449657664219E-4</v>
      </c>
      <c r="DG43" s="302">
        <v>3.07591823982967E-4</v>
      </c>
      <c r="DH43" s="302">
        <v>1.1188275771380884E-3</v>
      </c>
      <c r="DI43" s="302">
        <v>4.3849603178204821E-4</v>
      </c>
      <c r="DJ43" s="302">
        <v>5.1789571507119278E-4</v>
      </c>
      <c r="DK43" s="302">
        <v>1.7966382072448375E-4</v>
      </c>
      <c r="DL43" s="310">
        <v>0.10968290602038627</v>
      </c>
      <c r="DM43" s="221">
        <v>0</v>
      </c>
      <c r="DN43" s="301">
        <v>0.34679483129903566</v>
      </c>
      <c r="DO43" s="197">
        <f t="shared" si="4"/>
        <v>0</v>
      </c>
      <c r="DP43" s="197">
        <f t="shared" si="5"/>
        <v>0</v>
      </c>
      <c r="DQ43" s="234" t="s">
        <v>399</v>
      </c>
      <c r="DR43" s="231" t="s">
        <v>399</v>
      </c>
      <c r="DS43" s="309">
        <v>4.0446440696029441E-3</v>
      </c>
      <c r="DT43" s="232">
        <f t="shared" si="6"/>
        <v>0</v>
      </c>
      <c r="DU43" s="233">
        <f t="shared" si="0"/>
        <v>0</v>
      </c>
      <c r="DV43" s="229">
        <v>0</v>
      </c>
      <c r="DW43" s="221">
        <f t="shared" si="1"/>
        <v>0</v>
      </c>
      <c r="DX43" s="301">
        <v>0.72859000063173507</v>
      </c>
      <c r="DY43" s="197">
        <f t="shared" si="7"/>
        <v>0</v>
      </c>
      <c r="DZ43" s="197">
        <f t="shared" si="8"/>
        <v>0</v>
      </c>
      <c r="EA43" s="197">
        <f t="shared" si="9"/>
        <v>0</v>
      </c>
      <c r="EB43" s="245">
        <f t="shared" si="10"/>
        <v>0</v>
      </c>
      <c r="EC43" s="301">
        <v>0.34679483129903566</v>
      </c>
      <c r="ED43" s="197">
        <f t="shared" si="11"/>
        <v>0</v>
      </c>
      <c r="EE43" s="197">
        <f t="shared" si="12"/>
        <v>0</v>
      </c>
      <c r="EF43" s="197">
        <f t="shared" si="13"/>
        <v>0</v>
      </c>
      <c r="EG43" s="245">
        <f t="shared" si="14"/>
        <v>0</v>
      </c>
      <c r="EH43" s="309">
        <v>4.1467309928104122E-2</v>
      </c>
      <c r="EI43" s="251">
        <f t="shared" si="15"/>
        <v>0</v>
      </c>
      <c r="EJ43" s="309">
        <v>4.1467309928104122E-2</v>
      </c>
      <c r="EK43" s="232">
        <f t="shared" si="16"/>
        <v>0</v>
      </c>
    </row>
    <row r="44" spans="2:141" ht="15" customHeight="1">
      <c r="B44" s="144" t="s">
        <v>371</v>
      </c>
      <c r="C44" s="78" t="s">
        <v>427</v>
      </c>
      <c r="D44" s="155"/>
      <c r="E44" s="301">
        <v>1.7507039154290925E-4</v>
      </c>
      <c r="F44" s="302">
        <v>2.4114400822598965E-4</v>
      </c>
      <c r="G44" s="302">
        <v>2.2251387931116669E-4</v>
      </c>
      <c r="H44" s="302">
        <v>2.2568778107265791E-4</v>
      </c>
      <c r="I44" s="302">
        <v>2.2543908251391844E-4</v>
      </c>
      <c r="J44" s="302">
        <v>2.3700267258332914E-4</v>
      </c>
      <c r="K44" s="302">
        <v>2.1802056670914996E-4</v>
      </c>
      <c r="L44" s="302">
        <v>2.4046811125657947E-4</v>
      </c>
      <c r="M44" s="302">
        <v>2.3523266637394421E-4</v>
      </c>
      <c r="N44" s="302">
        <v>2.3507738489819756E-4</v>
      </c>
      <c r="O44" s="302">
        <v>2.4642681123706261E-4</v>
      </c>
      <c r="P44" s="302">
        <v>1.9212532287176548E-4</v>
      </c>
      <c r="Q44" s="302">
        <v>2.5817953533119E-4</v>
      </c>
      <c r="R44" s="302">
        <v>1.6486594548096274E-4</v>
      </c>
      <c r="S44" s="302">
        <v>1.7364673938781631E-4</v>
      </c>
      <c r="T44" s="302">
        <v>2.6062249303688732E-4</v>
      </c>
      <c r="U44" s="302">
        <v>1.1180154077151422E-4</v>
      </c>
      <c r="V44" s="302">
        <v>9.3167123185570276E-5</v>
      </c>
      <c r="W44" s="302">
        <v>1.1415538548626076E-4</v>
      </c>
      <c r="X44" s="302">
        <v>2.7072994826041994E-4</v>
      </c>
      <c r="Y44" s="302">
        <v>2.4025106236016638E-4</v>
      </c>
      <c r="Z44" s="302">
        <v>3.1165066135169413E-4</v>
      </c>
      <c r="AA44" s="302">
        <v>2.9849740259115003E-4</v>
      </c>
      <c r="AB44" s="302">
        <v>2.7817890994775963E-4</v>
      </c>
      <c r="AC44" s="302">
        <v>2.658439064837562E-4</v>
      </c>
      <c r="AD44" s="302">
        <v>2.7026920000316801E-4</v>
      </c>
      <c r="AE44" s="302">
        <v>2.6538909113506021E-4</v>
      </c>
      <c r="AF44" s="302">
        <v>3.5387569175168466E-4</v>
      </c>
      <c r="AG44" s="302">
        <v>1.5082291702414783E-4</v>
      </c>
      <c r="AH44" s="302">
        <v>1.3075916364078006E-4</v>
      </c>
      <c r="AI44" s="302">
        <v>1.9913290972230088E-4</v>
      </c>
      <c r="AJ44" s="302">
        <v>1.9969327662640033E-4</v>
      </c>
      <c r="AK44" s="302">
        <v>2.0357556982546321E-4</v>
      </c>
      <c r="AL44" s="302">
        <v>1.929628412385325E-4</v>
      </c>
      <c r="AM44" s="302">
        <v>2.0485040230342898E-4</v>
      </c>
      <c r="AN44" s="302">
        <v>1.672672221450462E-4</v>
      </c>
      <c r="AO44" s="302">
        <v>2.2027043965455303E-4</v>
      </c>
      <c r="AP44" s="302">
        <v>2.0120621854561013E-4</v>
      </c>
      <c r="AQ44" s="302">
        <v>2.2084805653710247E-4</v>
      </c>
      <c r="AR44" s="302">
        <v>3.6424564726451517E-4</v>
      </c>
      <c r="AS44" s="302">
        <v>1.8336856096825757E-4</v>
      </c>
      <c r="AT44" s="302">
        <v>1.8328337383304659E-4</v>
      </c>
      <c r="AU44" s="302">
        <v>1.8357871688490281E-4</v>
      </c>
      <c r="AV44" s="302">
        <v>1.5375547753888733E-4</v>
      </c>
      <c r="AW44" s="302">
        <v>2.7535566773749428E-4</v>
      </c>
      <c r="AX44" s="302">
        <v>1.8531101365124467E-4</v>
      </c>
      <c r="AY44" s="302">
        <v>1.842066993068011E-4</v>
      </c>
      <c r="AZ44" s="302">
        <v>1.8934239021099842E-4</v>
      </c>
      <c r="BA44" s="302">
        <v>1.6092693916961701E-4</v>
      </c>
      <c r="BB44" s="302">
        <v>1.6542084095820021E-4</v>
      </c>
      <c r="BC44" s="302">
        <v>8.3223545007851254E-5</v>
      </c>
      <c r="BD44" s="302">
        <v>8.2321574625835169E-5</v>
      </c>
      <c r="BE44" s="302">
        <v>8.2914625800177113E-5</v>
      </c>
      <c r="BF44" s="302">
        <v>7.9489901943528108E-5</v>
      </c>
      <c r="BG44" s="302">
        <v>7.9624173899195793E-5</v>
      </c>
      <c r="BH44" s="302">
        <v>8.2551766837120783E-5</v>
      </c>
      <c r="BI44" s="302">
        <v>8.3401329778315831E-5</v>
      </c>
      <c r="BJ44" s="302">
        <v>7.8636272291198849E-5</v>
      </c>
      <c r="BK44" s="302">
        <v>8.7071840966631395E-5</v>
      </c>
      <c r="BL44" s="302">
        <v>7.71562195826442E-5</v>
      </c>
      <c r="BM44" s="302">
        <v>8.1354198748307546E-5</v>
      </c>
      <c r="BN44" s="302">
        <v>9.1212054585133973E-5</v>
      </c>
      <c r="BO44" s="302">
        <v>3.5611886750887402E-5</v>
      </c>
      <c r="BP44" s="302">
        <v>1.7912729353391035E-4</v>
      </c>
      <c r="BQ44" s="302">
        <v>1.1992892907377063E-4</v>
      </c>
      <c r="BR44" s="302">
        <v>1.6964851234016641E-4</v>
      </c>
      <c r="BS44" s="302">
        <v>1.8290667916785145E-4</v>
      </c>
      <c r="BT44" s="302">
        <v>2.3170583531366472E-4</v>
      </c>
      <c r="BU44" s="302">
        <v>1.820673583019405E-4</v>
      </c>
      <c r="BV44" s="302">
        <v>1.9184889283567925E-4</v>
      </c>
      <c r="BW44" s="196"/>
      <c r="BX44" s="196"/>
      <c r="BY44" s="197">
        <v>0</v>
      </c>
      <c r="BZ44" s="304">
        <v>0.85839879990377954</v>
      </c>
      <c r="CA44" s="197">
        <f t="shared" si="3"/>
        <v>0</v>
      </c>
      <c r="CB44" s="309">
        <v>1.1272939045732977E-4</v>
      </c>
      <c r="CC44" s="302">
        <v>2.5340095879883176E-4</v>
      </c>
      <c r="CD44" s="302">
        <v>2.9027582552573647E-4</v>
      </c>
      <c r="CE44" s="302">
        <v>1.3165486360924457E-4</v>
      </c>
      <c r="CF44" s="302">
        <v>3.3370565555417714E-4</v>
      </c>
      <c r="CG44" s="302">
        <v>3.3680793694352965E-4</v>
      </c>
      <c r="CH44" s="302">
        <v>1.0028927455389604E-4</v>
      </c>
      <c r="CI44" s="302">
        <v>2.5381383229708165E-4</v>
      </c>
      <c r="CJ44" s="302">
        <v>6.9557918220058328E-4</v>
      </c>
      <c r="CK44" s="302">
        <v>3.2169953082987235E-4</v>
      </c>
      <c r="CL44" s="302">
        <v>9.5620952899440001E-5</v>
      </c>
      <c r="CM44" s="302">
        <v>4.5344623839130635E-4</v>
      </c>
      <c r="CN44" s="302">
        <v>6.3580517907505321E-4</v>
      </c>
      <c r="CO44" s="302">
        <v>3.9171543273752669E-4</v>
      </c>
      <c r="CP44" s="302">
        <v>3.1757198691924983E-4</v>
      </c>
      <c r="CQ44" s="302">
        <v>1.294087118551351E-3</v>
      </c>
      <c r="CR44" s="302">
        <v>1.4781314770766177E-3</v>
      </c>
      <c r="CS44" s="302">
        <v>5.641068418392347E-4</v>
      </c>
      <c r="CT44" s="302">
        <v>2.8180207775944851E-4</v>
      </c>
      <c r="CU44" s="302">
        <v>1.6242445496477876E-4</v>
      </c>
      <c r="CV44" s="302">
        <v>3.0029188666959837E-4</v>
      </c>
      <c r="CW44" s="302">
        <v>7.2801795624100594E-4</v>
      </c>
      <c r="CX44" s="302">
        <v>3.3204697246754417E-4</v>
      </c>
      <c r="CY44" s="302">
        <v>2.9208852536320338E-4</v>
      </c>
      <c r="CZ44" s="302">
        <v>3.8275451175030469E-4</v>
      </c>
      <c r="DA44" s="302">
        <v>4.5128233024617395E-4</v>
      </c>
      <c r="DB44" s="302">
        <v>5.5045074173636579E-5</v>
      </c>
      <c r="DC44" s="302">
        <v>6.0112430414336411E-4</v>
      </c>
      <c r="DD44" s="302">
        <v>5.0301774667062885E-3</v>
      </c>
      <c r="DE44" s="302">
        <v>2.2264148659012904E-4</v>
      </c>
      <c r="DF44" s="302">
        <v>1.0001693057784302</v>
      </c>
      <c r="DG44" s="302">
        <v>1.9158213105412015E-4</v>
      </c>
      <c r="DH44" s="302">
        <v>2.5923936051891629E-4</v>
      </c>
      <c r="DI44" s="302">
        <v>6.3910192493621344E-4</v>
      </c>
      <c r="DJ44" s="302">
        <v>5.4230785050934471E-4</v>
      </c>
      <c r="DK44" s="302">
        <v>1.3542015151035922E-4</v>
      </c>
      <c r="DL44" s="310">
        <v>2.3389757046560159E-3</v>
      </c>
      <c r="DM44" s="221">
        <v>0</v>
      </c>
      <c r="DN44" s="301">
        <v>0.41343820864004027</v>
      </c>
      <c r="DO44" s="197">
        <f t="shared" si="4"/>
        <v>0</v>
      </c>
      <c r="DP44" s="197">
        <f t="shared" si="5"/>
        <v>0</v>
      </c>
      <c r="DQ44" s="234" t="s">
        <v>399</v>
      </c>
      <c r="DR44" s="231" t="s">
        <v>399</v>
      </c>
      <c r="DS44" s="309">
        <v>2.293784174492099E-2</v>
      </c>
      <c r="DT44" s="232">
        <f t="shared" si="6"/>
        <v>0</v>
      </c>
      <c r="DU44" s="233">
        <f t="shared" si="0"/>
        <v>0</v>
      </c>
      <c r="DV44" s="229">
        <v>0</v>
      </c>
      <c r="DW44" s="221">
        <f t="shared" si="1"/>
        <v>0</v>
      </c>
      <c r="DX44" s="301">
        <v>0.70223372914598015</v>
      </c>
      <c r="DY44" s="197">
        <f t="shared" si="7"/>
        <v>0</v>
      </c>
      <c r="DZ44" s="197">
        <f t="shared" si="8"/>
        <v>0</v>
      </c>
      <c r="EA44" s="197">
        <f t="shared" si="9"/>
        <v>0</v>
      </c>
      <c r="EB44" s="245">
        <f t="shared" si="10"/>
        <v>0</v>
      </c>
      <c r="EC44" s="301">
        <v>0.41343820864004027</v>
      </c>
      <c r="ED44" s="197">
        <f t="shared" si="11"/>
        <v>0</v>
      </c>
      <c r="EE44" s="197">
        <f t="shared" si="12"/>
        <v>0</v>
      </c>
      <c r="EF44" s="197">
        <f t="shared" si="13"/>
        <v>0</v>
      </c>
      <c r="EG44" s="245">
        <f t="shared" si="14"/>
        <v>0</v>
      </c>
      <c r="EH44" s="309">
        <v>6.6871001184428999E-2</v>
      </c>
      <c r="EI44" s="251">
        <f t="shared" si="15"/>
        <v>0</v>
      </c>
      <c r="EJ44" s="309">
        <v>6.6694567765477594E-2</v>
      </c>
      <c r="EK44" s="232">
        <f t="shared" si="16"/>
        <v>0</v>
      </c>
    </row>
    <row r="45" spans="2:141" ht="15" customHeight="1">
      <c r="B45" s="144" t="s">
        <v>372</v>
      </c>
      <c r="C45" s="78" t="s">
        <v>428</v>
      </c>
      <c r="D45" s="155"/>
      <c r="E45" s="301">
        <v>1.2427496569224397E-6</v>
      </c>
      <c r="F45" s="302">
        <v>7.7966539100414279E-7</v>
      </c>
      <c r="G45" s="302">
        <v>5.0845787903151489E-7</v>
      </c>
      <c r="H45" s="302">
        <v>4.3380640283067353E-7</v>
      </c>
      <c r="I45" s="302">
        <v>4.4334136187594579E-7</v>
      </c>
      <c r="J45" s="302">
        <v>0</v>
      </c>
      <c r="K45" s="302">
        <v>6.1414244143422528E-7</v>
      </c>
      <c r="L45" s="302">
        <v>0</v>
      </c>
      <c r="M45" s="302">
        <v>7.7805733089507456E-7</v>
      </c>
      <c r="N45" s="302">
        <v>7.8885028489328036E-7</v>
      </c>
      <c r="O45" s="302">
        <v>0</v>
      </c>
      <c r="P45" s="302">
        <v>3.969531464292675E-7</v>
      </c>
      <c r="Q45" s="302">
        <v>0</v>
      </c>
      <c r="R45" s="302">
        <v>5.6076852204409097E-7</v>
      </c>
      <c r="S45" s="302">
        <v>0</v>
      </c>
      <c r="T45" s="302">
        <v>1.0632228170806214E-6</v>
      </c>
      <c r="U45" s="302">
        <v>9.4038679153610093E-6</v>
      </c>
      <c r="V45" s="302">
        <v>9.3167123185570276E-6</v>
      </c>
      <c r="W45" s="302">
        <v>9.4148771535060419E-6</v>
      </c>
      <c r="X45" s="302">
        <v>4.9675219864297231E-7</v>
      </c>
      <c r="Y45" s="302">
        <v>0</v>
      </c>
      <c r="Z45" s="302">
        <v>0</v>
      </c>
      <c r="AA45" s="302">
        <v>0</v>
      </c>
      <c r="AB45" s="302">
        <v>0</v>
      </c>
      <c r="AC45" s="302">
        <v>4.1088702702280711E-7</v>
      </c>
      <c r="AD45" s="302">
        <v>4.9499853480433698E-7</v>
      </c>
      <c r="AE45" s="302">
        <v>6.8664706632615837E-7</v>
      </c>
      <c r="AF45" s="302">
        <v>0</v>
      </c>
      <c r="AG45" s="302">
        <v>1.7269799659253568E-6</v>
      </c>
      <c r="AH45" s="302">
        <v>1.3620746212581257E-6</v>
      </c>
      <c r="AI45" s="302">
        <v>6.7617286832699784E-7</v>
      </c>
      <c r="AJ45" s="302">
        <v>6.8741231196695476E-7</v>
      </c>
      <c r="AK45" s="302">
        <v>6.381679304873455E-7</v>
      </c>
      <c r="AL45" s="302">
        <v>1.0318868515429545E-6</v>
      </c>
      <c r="AM45" s="302">
        <v>0</v>
      </c>
      <c r="AN45" s="302">
        <v>0</v>
      </c>
      <c r="AO45" s="302">
        <v>5.2445342774893579E-7</v>
      </c>
      <c r="AP45" s="302">
        <v>0</v>
      </c>
      <c r="AQ45" s="302">
        <v>0</v>
      </c>
      <c r="AR45" s="302">
        <v>0</v>
      </c>
      <c r="AS45" s="302">
        <v>8.9448078521101247E-7</v>
      </c>
      <c r="AT45" s="302">
        <v>9.8539448297336878E-7</v>
      </c>
      <c r="AU45" s="302">
        <v>1.1125982841509261E-6</v>
      </c>
      <c r="AV45" s="302">
        <v>0</v>
      </c>
      <c r="AW45" s="302">
        <v>0</v>
      </c>
      <c r="AX45" s="302">
        <v>0</v>
      </c>
      <c r="AY45" s="302">
        <v>0</v>
      </c>
      <c r="AZ45" s="302">
        <v>0</v>
      </c>
      <c r="BA45" s="302">
        <v>0</v>
      </c>
      <c r="BB45" s="302">
        <v>0</v>
      </c>
      <c r="BC45" s="302">
        <v>8.207450198012943E-7</v>
      </c>
      <c r="BD45" s="302">
        <v>8.8517822178317386E-7</v>
      </c>
      <c r="BE45" s="302">
        <v>1.3592561606586412E-6</v>
      </c>
      <c r="BF45" s="302">
        <v>0</v>
      </c>
      <c r="BG45" s="302">
        <v>0</v>
      </c>
      <c r="BH45" s="302">
        <v>0</v>
      </c>
      <c r="BI45" s="302">
        <v>8.5980752348779207E-7</v>
      </c>
      <c r="BJ45" s="302">
        <v>1.2481947982729976E-6</v>
      </c>
      <c r="BK45" s="302">
        <v>0</v>
      </c>
      <c r="BL45" s="302">
        <v>0</v>
      </c>
      <c r="BM45" s="302">
        <v>0</v>
      </c>
      <c r="BN45" s="302">
        <v>9.6012689036983137E-7</v>
      </c>
      <c r="BO45" s="302">
        <v>7.4536507153020133E-6</v>
      </c>
      <c r="BP45" s="302">
        <v>2.2417599309964944E-6</v>
      </c>
      <c r="BQ45" s="302">
        <v>1.9553629740288691E-6</v>
      </c>
      <c r="BR45" s="302">
        <v>2.4887312323740796E-6</v>
      </c>
      <c r="BS45" s="302">
        <v>1.2296247339015225E-5</v>
      </c>
      <c r="BT45" s="302">
        <v>7.0642022961483139E-7</v>
      </c>
      <c r="BU45" s="302">
        <v>0</v>
      </c>
      <c r="BV45" s="302">
        <v>1.0900505274754503E-6</v>
      </c>
      <c r="BW45" s="196"/>
      <c r="BX45" s="196"/>
      <c r="BY45" s="197">
        <v>0</v>
      </c>
      <c r="BZ45" s="304">
        <v>0.99997610078299815</v>
      </c>
      <c r="CA45" s="197">
        <f t="shared" si="3"/>
        <v>0</v>
      </c>
      <c r="CB45" s="309">
        <v>1.9665832303616273E-4</v>
      </c>
      <c r="CC45" s="302">
        <v>3.0279191092793417E-4</v>
      </c>
      <c r="CD45" s="302">
        <v>1.4916544826126365E-4</v>
      </c>
      <c r="CE45" s="302">
        <v>7.5340670104628505E-5</v>
      </c>
      <c r="CF45" s="302">
        <v>1.3460610448972295E-4</v>
      </c>
      <c r="CG45" s="302">
        <v>9.0024478266835726E-5</v>
      </c>
      <c r="CH45" s="302">
        <v>1.6510811448959718E-4</v>
      </c>
      <c r="CI45" s="302">
        <v>7.0837506257506876E-5</v>
      </c>
      <c r="CJ45" s="302">
        <v>2.8841828097745883E-4</v>
      </c>
      <c r="CK45" s="302">
        <v>1.1199531596900271E-4</v>
      </c>
      <c r="CL45" s="302">
        <v>9.6398714032544077E-5</v>
      </c>
      <c r="CM45" s="302">
        <v>9.5942343551980359E-5</v>
      </c>
      <c r="CN45" s="302">
        <v>7.4363630766837395E-5</v>
      </c>
      <c r="CO45" s="302">
        <v>7.0455836468874162E-5</v>
      </c>
      <c r="CP45" s="302">
        <v>6.7355929239678146E-5</v>
      </c>
      <c r="CQ45" s="302">
        <v>5.2853042176154425E-5</v>
      </c>
      <c r="CR45" s="302">
        <v>8.1456224337959478E-5</v>
      </c>
      <c r="CS45" s="302">
        <v>8.7719740438526469E-5</v>
      </c>
      <c r="CT45" s="302">
        <v>6.8503855222498672E-5</v>
      </c>
      <c r="CU45" s="302">
        <v>2.7273370458650041E-4</v>
      </c>
      <c r="CV45" s="302">
        <v>1.5618915387594594E-4</v>
      </c>
      <c r="CW45" s="302">
        <v>1.3257924697120078E-4</v>
      </c>
      <c r="CX45" s="302">
        <v>3.7755964747164164E-4</v>
      </c>
      <c r="CY45" s="302">
        <v>1.8566312949921208E-4</v>
      </c>
      <c r="CZ45" s="302">
        <v>2.2051561331138091E-4</v>
      </c>
      <c r="DA45" s="302">
        <v>4.0459782853352816E-4</v>
      </c>
      <c r="DB45" s="302">
        <v>5.2800197963821032E-5</v>
      </c>
      <c r="DC45" s="302">
        <v>3.3150888784667172E-3</v>
      </c>
      <c r="DD45" s="302">
        <v>9.8404953954861225E-4</v>
      </c>
      <c r="DE45" s="302">
        <v>1.5172102722709163E-4</v>
      </c>
      <c r="DF45" s="302">
        <v>1.446773236481785E-4</v>
      </c>
      <c r="DG45" s="302">
        <v>1.0135390732319418</v>
      </c>
      <c r="DH45" s="302">
        <v>1.6767061881367996E-4</v>
      </c>
      <c r="DI45" s="302">
        <v>1.3990587000078822E-4</v>
      </c>
      <c r="DJ45" s="302">
        <v>6.1014610165311897E-4</v>
      </c>
      <c r="DK45" s="302">
        <v>2.044424809719854E-4</v>
      </c>
      <c r="DL45" s="310">
        <v>6.506283849032449E-4</v>
      </c>
      <c r="DM45" s="221">
        <v>0</v>
      </c>
      <c r="DN45" s="301">
        <v>0.5260746299646134</v>
      </c>
      <c r="DO45" s="197">
        <f t="shared" si="4"/>
        <v>0</v>
      </c>
      <c r="DP45" s="197">
        <f t="shared" si="5"/>
        <v>0</v>
      </c>
      <c r="DQ45" s="234" t="s">
        <v>399</v>
      </c>
      <c r="DR45" s="231" t="s">
        <v>399</v>
      </c>
      <c r="DS45" s="309">
        <v>5.6157467808724264E-2</v>
      </c>
      <c r="DT45" s="232">
        <f t="shared" si="6"/>
        <v>0</v>
      </c>
      <c r="DU45" s="233">
        <f t="shared" si="0"/>
        <v>0</v>
      </c>
      <c r="DV45" s="229">
        <v>0</v>
      </c>
      <c r="DW45" s="221">
        <f t="shared" si="1"/>
        <v>0</v>
      </c>
      <c r="DX45" s="301">
        <v>0.60944592905059725</v>
      </c>
      <c r="DY45" s="197">
        <f t="shared" si="7"/>
        <v>0</v>
      </c>
      <c r="DZ45" s="197">
        <f t="shared" si="8"/>
        <v>0</v>
      </c>
      <c r="EA45" s="197">
        <f t="shared" si="9"/>
        <v>0</v>
      </c>
      <c r="EB45" s="245">
        <f t="shared" si="10"/>
        <v>0</v>
      </c>
      <c r="EC45" s="301">
        <v>0.5260746299646134</v>
      </c>
      <c r="ED45" s="197">
        <f t="shared" si="11"/>
        <v>0</v>
      </c>
      <c r="EE45" s="197">
        <f t="shared" si="12"/>
        <v>0</v>
      </c>
      <c r="EF45" s="197">
        <f t="shared" si="13"/>
        <v>0</v>
      </c>
      <c r="EG45" s="245">
        <f t="shared" si="14"/>
        <v>0</v>
      </c>
      <c r="EH45" s="309">
        <v>0.11538949874750359</v>
      </c>
      <c r="EI45" s="251">
        <f t="shared" si="15"/>
        <v>0</v>
      </c>
      <c r="EJ45" s="309">
        <v>0.1122743153841213</v>
      </c>
      <c r="EK45" s="232">
        <f t="shared" si="16"/>
        <v>0</v>
      </c>
    </row>
    <row r="46" spans="2:141" ht="15" customHeight="1">
      <c r="B46" s="144" t="s">
        <v>373</v>
      </c>
      <c r="C46" s="78" t="s">
        <v>429</v>
      </c>
      <c r="D46" s="155"/>
      <c r="E46" s="301">
        <v>9.0214186487579833E-4</v>
      </c>
      <c r="F46" s="302">
        <v>7.4779656814684837E-4</v>
      </c>
      <c r="G46" s="302">
        <v>2.1215405002589956E-4</v>
      </c>
      <c r="H46" s="302">
        <v>8.8604957778165068E-5</v>
      </c>
      <c r="I46" s="302">
        <v>8.8779107715658141E-5</v>
      </c>
      <c r="J46" s="302">
        <v>8.0681760879431193E-5</v>
      </c>
      <c r="K46" s="302">
        <v>3.870632737139205E-4</v>
      </c>
      <c r="L46" s="302">
        <v>3.8742084591337806E-4</v>
      </c>
      <c r="M46" s="302">
        <v>3.8565708368032528E-4</v>
      </c>
      <c r="N46" s="302">
        <v>3.8548483921784968E-4</v>
      </c>
      <c r="O46" s="302">
        <v>3.9807407969063956E-4</v>
      </c>
      <c r="P46" s="302">
        <v>3.9020494293996998E-4</v>
      </c>
      <c r="Q46" s="302">
        <v>3.3970991490946053E-4</v>
      </c>
      <c r="R46" s="302">
        <v>4.1104332665831871E-4</v>
      </c>
      <c r="S46" s="302">
        <v>3.4729347877563262E-4</v>
      </c>
      <c r="T46" s="302">
        <v>1.3078305164352319E-3</v>
      </c>
      <c r="U46" s="302">
        <v>2.8963913179311908E-3</v>
      </c>
      <c r="V46" s="302">
        <v>3.9316525984310659E-3</v>
      </c>
      <c r="W46" s="302">
        <v>2.7656201638423996E-3</v>
      </c>
      <c r="X46" s="302">
        <v>1.1999404181220028E-3</v>
      </c>
      <c r="Y46" s="302">
        <v>1.3288886886796702E-3</v>
      </c>
      <c r="Z46" s="302">
        <v>1.1886211270157637E-3</v>
      </c>
      <c r="AA46" s="302">
        <v>1.3721251570722218E-3</v>
      </c>
      <c r="AB46" s="302">
        <v>1.1802149341165978E-3</v>
      </c>
      <c r="AC46" s="302">
        <v>1.2663538172842915E-3</v>
      </c>
      <c r="AD46" s="302">
        <v>1.1407241234565946E-3</v>
      </c>
      <c r="AE46" s="302">
        <v>1.1884144100439986E-3</v>
      </c>
      <c r="AF46" s="302">
        <v>1.460678387230358E-3</v>
      </c>
      <c r="AG46" s="302">
        <v>8.3811666192485203E-4</v>
      </c>
      <c r="AH46" s="302">
        <v>7.7993906229486111E-4</v>
      </c>
      <c r="AI46" s="302">
        <v>6.4236422491064803E-4</v>
      </c>
      <c r="AJ46" s="302">
        <v>6.4169939322115228E-4</v>
      </c>
      <c r="AK46" s="302">
        <v>6.8837047435234993E-4</v>
      </c>
      <c r="AL46" s="302">
        <v>6.4028579138240339E-4</v>
      </c>
      <c r="AM46" s="302">
        <v>6.1455120691028694E-4</v>
      </c>
      <c r="AN46" s="302">
        <v>5.613374573681211E-4</v>
      </c>
      <c r="AO46" s="302">
        <v>7.5678629624171428E-4</v>
      </c>
      <c r="AP46" s="302">
        <v>7.4879276268872638E-4</v>
      </c>
      <c r="AQ46" s="302">
        <v>4.4169611307420494E-4</v>
      </c>
      <c r="AR46" s="302">
        <v>1.4569825890580607E-4</v>
      </c>
      <c r="AS46" s="302">
        <v>4.4545143103508423E-4</v>
      </c>
      <c r="AT46" s="302">
        <v>4.2273423319557518E-4</v>
      </c>
      <c r="AU46" s="302">
        <v>4.1611175827244639E-4</v>
      </c>
      <c r="AV46" s="302">
        <v>4.2282756323194011E-4</v>
      </c>
      <c r="AW46" s="302">
        <v>5.9660394676457095E-4</v>
      </c>
      <c r="AX46" s="302">
        <v>5.5593304095373399E-4</v>
      </c>
      <c r="AY46" s="302">
        <v>6.6896117116680396E-4</v>
      </c>
      <c r="AZ46" s="302">
        <v>6.7453226512668193E-4</v>
      </c>
      <c r="BA46" s="302">
        <v>6.4370775667846802E-4</v>
      </c>
      <c r="BB46" s="302">
        <v>6.8236096895257596E-4</v>
      </c>
      <c r="BC46" s="302">
        <v>5.9110056326089214E-4</v>
      </c>
      <c r="BD46" s="302">
        <v>6.1962475524822164E-4</v>
      </c>
      <c r="BE46" s="302">
        <v>6.306948585456095E-4</v>
      </c>
      <c r="BF46" s="302">
        <v>4.4855016096705146E-4</v>
      </c>
      <c r="BG46" s="302">
        <v>6.4836827317916578E-4</v>
      </c>
      <c r="BH46" s="302">
        <v>6.3977619298768605E-4</v>
      </c>
      <c r="BI46" s="302">
        <v>6.9730390154859937E-4</v>
      </c>
      <c r="BJ46" s="302">
        <v>6.3782754191750186E-4</v>
      </c>
      <c r="BK46" s="302">
        <v>5.6261804932284895E-4</v>
      </c>
      <c r="BL46" s="302">
        <v>4.0160801475068648E-4</v>
      </c>
      <c r="BM46" s="302">
        <v>8.8327415783876764E-4</v>
      </c>
      <c r="BN46" s="302">
        <v>4.2245583176272577E-4</v>
      </c>
      <c r="BO46" s="302">
        <v>2.4067009976297391E-3</v>
      </c>
      <c r="BP46" s="302">
        <v>9.201890764376086E-4</v>
      </c>
      <c r="BQ46" s="302">
        <v>4.4060845681450516E-4</v>
      </c>
      <c r="BR46" s="302">
        <v>5.5954973874543885E-4</v>
      </c>
      <c r="BS46" s="302">
        <v>4.5957224429569402E-4</v>
      </c>
      <c r="BT46" s="302">
        <v>1.2425931838924884E-3</v>
      </c>
      <c r="BU46" s="302">
        <v>1.0609561515594896E-3</v>
      </c>
      <c r="BV46" s="302">
        <v>1.4156122850147847E-3</v>
      </c>
      <c r="BW46" s="196"/>
      <c r="BX46" s="196"/>
      <c r="BY46" s="197">
        <v>0</v>
      </c>
      <c r="BZ46" s="304">
        <v>0.99253150057273765</v>
      </c>
      <c r="CA46" s="197">
        <f t="shared" si="3"/>
        <v>0</v>
      </c>
      <c r="CB46" s="309">
        <v>2.3653075384303681E-3</v>
      </c>
      <c r="CC46" s="302">
        <v>5.5969571453860726E-3</v>
      </c>
      <c r="CD46" s="302">
        <v>1.5383750173973585E-3</v>
      </c>
      <c r="CE46" s="302">
        <v>1.1440175111355351E-3</v>
      </c>
      <c r="CF46" s="302">
        <v>1.0256494122790961E-3</v>
      </c>
      <c r="CG46" s="302">
        <v>1.3352701209000701E-3</v>
      </c>
      <c r="CH46" s="302">
        <v>8.5723007772292061E-4</v>
      </c>
      <c r="CI46" s="302">
        <v>7.4241303797245031E-4</v>
      </c>
      <c r="CJ46" s="302">
        <v>2.0068618370126805E-3</v>
      </c>
      <c r="CK46" s="302">
        <v>8.0015284351285054E-4</v>
      </c>
      <c r="CL46" s="302">
        <v>1.4473149928821657E-3</v>
      </c>
      <c r="CM46" s="302">
        <v>5.0659064336734292E-4</v>
      </c>
      <c r="CN46" s="302">
        <v>1.9413903213777396E-3</v>
      </c>
      <c r="CO46" s="302">
        <v>7.1403680120494801E-4</v>
      </c>
      <c r="CP46" s="302">
        <v>5.1402409241504922E-4</v>
      </c>
      <c r="CQ46" s="302">
        <v>5.0335991030284167E-4</v>
      </c>
      <c r="CR46" s="302">
        <v>6.0907687424936676E-4</v>
      </c>
      <c r="CS46" s="302">
        <v>4.563045833721712E-4</v>
      </c>
      <c r="CT46" s="302">
        <v>4.2660948405584808E-4</v>
      </c>
      <c r="CU46" s="302">
        <v>1.2818162611970146E-3</v>
      </c>
      <c r="CV46" s="302">
        <v>1.3237404773044539E-3</v>
      </c>
      <c r="CW46" s="302">
        <v>2.4357347390502114E-3</v>
      </c>
      <c r="CX46" s="302">
        <v>8.8565232276001868E-3</v>
      </c>
      <c r="CY46" s="302">
        <v>1.9121612707858715E-3</v>
      </c>
      <c r="CZ46" s="302">
        <v>9.7625449813780604E-4</v>
      </c>
      <c r="DA46" s="302">
        <v>3.8190002040487084E-3</v>
      </c>
      <c r="DB46" s="302">
        <v>4.5561661037927289E-4</v>
      </c>
      <c r="DC46" s="302">
        <v>1.8930441441237799E-3</v>
      </c>
      <c r="DD46" s="302">
        <v>1.6834057585440299E-3</v>
      </c>
      <c r="DE46" s="302">
        <v>3.7199244807565153E-4</v>
      </c>
      <c r="DF46" s="302">
        <v>2.4172022741178103E-3</v>
      </c>
      <c r="DG46" s="302">
        <v>1.2767363103868721E-3</v>
      </c>
      <c r="DH46" s="302">
        <v>1.0003928923251912</v>
      </c>
      <c r="DI46" s="302">
        <v>2.0658556441157478E-3</v>
      </c>
      <c r="DJ46" s="302">
        <v>3.5179501920297521E-3</v>
      </c>
      <c r="DK46" s="302">
        <v>4.1131384566825429E-4</v>
      </c>
      <c r="DL46" s="310">
        <v>9.5295403467607679E-4</v>
      </c>
      <c r="DM46" s="221">
        <v>0</v>
      </c>
      <c r="DN46" s="301">
        <v>0.53103607161664035</v>
      </c>
      <c r="DO46" s="197">
        <f t="shared" si="4"/>
        <v>0</v>
      </c>
      <c r="DP46" s="197">
        <f t="shared" si="5"/>
        <v>0</v>
      </c>
      <c r="DQ46" s="234" t="s">
        <v>399</v>
      </c>
      <c r="DR46" s="231" t="s">
        <v>399</v>
      </c>
      <c r="DS46" s="309">
        <v>1.4948896188614834E-2</v>
      </c>
      <c r="DT46" s="232">
        <f t="shared" si="6"/>
        <v>0</v>
      </c>
      <c r="DU46" s="233">
        <f t="shared" si="0"/>
        <v>0</v>
      </c>
      <c r="DV46" s="229">
        <v>0</v>
      </c>
      <c r="DW46" s="221">
        <f t="shared" si="1"/>
        <v>0</v>
      </c>
      <c r="DX46" s="301">
        <v>0.61398543092855884</v>
      </c>
      <c r="DY46" s="197">
        <f t="shared" si="7"/>
        <v>0</v>
      </c>
      <c r="DZ46" s="197">
        <f t="shared" si="8"/>
        <v>0</v>
      </c>
      <c r="EA46" s="197">
        <f t="shared" si="9"/>
        <v>0</v>
      </c>
      <c r="EB46" s="245">
        <f t="shared" si="10"/>
        <v>0</v>
      </c>
      <c r="EC46" s="301">
        <v>0.53103607161664035</v>
      </c>
      <c r="ED46" s="197">
        <f t="shared" si="11"/>
        <v>0</v>
      </c>
      <c r="EE46" s="197">
        <f t="shared" si="12"/>
        <v>0</v>
      </c>
      <c r="EF46" s="197">
        <f t="shared" si="13"/>
        <v>0</v>
      </c>
      <c r="EG46" s="245">
        <f t="shared" si="14"/>
        <v>0</v>
      </c>
      <c r="EH46" s="309">
        <v>0.16685316833421099</v>
      </c>
      <c r="EI46" s="251">
        <f t="shared" si="15"/>
        <v>0</v>
      </c>
      <c r="EJ46" s="309">
        <v>0.15719896436721081</v>
      </c>
      <c r="EK46" s="232">
        <f t="shared" si="16"/>
        <v>0</v>
      </c>
    </row>
    <row r="47" spans="2:141" ht="15" customHeight="1">
      <c r="B47" s="144" t="s">
        <v>374</v>
      </c>
      <c r="C47" s="78" t="s">
        <v>430</v>
      </c>
      <c r="D47" s="155"/>
      <c r="E47" s="301">
        <v>0.10595293445914497</v>
      </c>
      <c r="F47" s="302">
        <v>9.8881030728042441E-2</v>
      </c>
      <c r="G47" s="302">
        <v>9.0281971672540415E-2</v>
      </c>
      <c r="H47" s="302">
        <v>7.8242515782148067E-2</v>
      </c>
      <c r="I47" s="302">
        <v>7.881689480828423E-2</v>
      </c>
      <c r="J47" s="302">
        <v>5.2110332308002619E-2</v>
      </c>
      <c r="K47" s="302">
        <v>0.10732630478016233</v>
      </c>
      <c r="L47" s="302">
        <v>0.10274668020413071</v>
      </c>
      <c r="M47" s="302">
        <v>0.11785908707421137</v>
      </c>
      <c r="N47" s="302">
        <v>0.11856419781946004</v>
      </c>
      <c r="O47" s="302">
        <v>6.702809265648102E-2</v>
      </c>
      <c r="P47" s="302">
        <v>8.4915820131002476E-2</v>
      </c>
      <c r="Q47" s="302">
        <v>0.18695459573161285</v>
      </c>
      <c r="R47" s="302">
        <v>4.2806265130235686E-2</v>
      </c>
      <c r="S47" s="302">
        <v>0.36285854105166782</v>
      </c>
      <c r="T47" s="302">
        <v>0.10787166315825288</v>
      </c>
      <c r="U47" s="302">
        <v>8.4186560200950208E-2</v>
      </c>
      <c r="V47" s="302">
        <v>9.4434196060894038E-2</v>
      </c>
      <c r="W47" s="302">
        <v>8.2892109038399747E-2</v>
      </c>
      <c r="X47" s="302">
        <v>0.10948028152792176</v>
      </c>
      <c r="Y47" s="302">
        <v>0.10001952039881676</v>
      </c>
      <c r="Z47" s="302">
        <v>9.4671740049525874E-2</v>
      </c>
      <c r="AA47" s="302">
        <v>9.2473211462942184E-2</v>
      </c>
      <c r="AB47" s="302">
        <v>0.11301836389892288</v>
      </c>
      <c r="AC47" s="302">
        <v>0.10820052437402389</v>
      </c>
      <c r="AD47" s="302">
        <v>8.3720339687794521E-2</v>
      </c>
      <c r="AE47" s="302">
        <v>0.12948069397359052</v>
      </c>
      <c r="AF47" s="302">
        <v>0.16175130821066896</v>
      </c>
      <c r="AG47" s="302">
        <v>0.14020265445677071</v>
      </c>
      <c r="AH47" s="302">
        <v>0.16079381708926924</v>
      </c>
      <c r="AI47" s="302">
        <v>0.14257865623151619</v>
      </c>
      <c r="AJ47" s="302">
        <v>0.14312371153154776</v>
      </c>
      <c r="AK47" s="302">
        <v>0.15930692410077352</v>
      </c>
      <c r="AL47" s="302">
        <v>0.15925728911973344</v>
      </c>
      <c r="AM47" s="302">
        <v>0.13952588512444661</v>
      </c>
      <c r="AN47" s="302">
        <v>0.15807886507772256</v>
      </c>
      <c r="AO47" s="302">
        <v>0.16839780002276128</v>
      </c>
      <c r="AP47" s="302">
        <v>0.12256515006418224</v>
      </c>
      <c r="AQ47" s="302">
        <v>0.11749116607773852</v>
      </c>
      <c r="AR47" s="302">
        <v>0.14023457419683835</v>
      </c>
      <c r="AS47" s="302">
        <v>7.5074666783545491E-2</v>
      </c>
      <c r="AT47" s="302">
        <v>7.505946855704744E-2</v>
      </c>
      <c r="AU47" s="302">
        <v>6.7677128428332539E-2</v>
      </c>
      <c r="AV47" s="302">
        <v>0.12911616226328063</v>
      </c>
      <c r="AW47" s="302">
        <v>0.14768242312987609</v>
      </c>
      <c r="AX47" s="302">
        <v>0.12656742232380011</v>
      </c>
      <c r="AY47" s="302">
        <v>7.5224198943235246E-2</v>
      </c>
      <c r="AZ47" s="302">
        <v>7.5133427215601817E-2</v>
      </c>
      <c r="BA47" s="302">
        <v>7.5635661409719987E-2</v>
      </c>
      <c r="BB47" s="302">
        <v>0.1097877443834455</v>
      </c>
      <c r="BC47" s="302">
        <v>0.18334918465548242</v>
      </c>
      <c r="BD47" s="302">
        <v>0.21394492067032778</v>
      </c>
      <c r="BE47" s="302">
        <v>0.20273577487455766</v>
      </c>
      <c r="BF47" s="302">
        <v>0.23677202863907609</v>
      </c>
      <c r="BG47" s="302">
        <v>0.21099268595088325</v>
      </c>
      <c r="BH47" s="302">
        <v>0.24373638469123346</v>
      </c>
      <c r="BI47" s="302">
        <v>0.1042224287670962</v>
      </c>
      <c r="BJ47" s="302">
        <v>0.12456235169885553</v>
      </c>
      <c r="BK47" s="302">
        <v>6.9161833063187364E-2</v>
      </c>
      <c r="BL47" s="302">
        <v>0.16373143304818505</v>
      </c>
      <c r="BM47" s="302">
        <v>0.12516924578846747</v>
      </c>
      <c r="BN47" s="302">
        <v>0.28605732533611644</v>
      </c>
      <c r="BO47" s="302">
        <v>0.13623534322405176</v>
      </c>
      <c r="BP47" s="302">
        <v>0.11115425016332822</v>
      </c>
      <c r="BQ47" s="302">
        <v>0.10109161396963452</v>
      </c>
      <c r="BR47" s="302">
        <v>9.8793504577398925E-2</v>
      </c>
      <c r="BS47" s="302">
        <v>0.10996533995281316</v>
      </c>
      <c r="BT47" s="302">
        <v>9.4033009604489445E-2</v>
      </c>
      <c r="BU47" s="302">
        <v>0.13093622345954464</v>
      </c>
      <c r="BV47" s="302">
        <v>0.13233649423762955</v>
      </c>
      <c r="BW47" s="196"/>
      <c r="BX47" s="196"/>
      <c r="BY47" s="197">
        <v>0</v>
      </c>
      <c r="BZ47" s="304">
        <v>0.60457295059360194</v>
      </c>
      <c r="CA47" s="197">
        <f t="shared" si="3"/>
        <v>0</v>
      </c>
      <c r="CB47" s="309">
        <v>3.9854927703847465E-2</v>
      </c>
      <c r="CC47" s="302">
        <v>7.8288354926927123E-2</v>
      </c>
      <c r="CD47" s="302">
        <v>4.2950608817799232E-2</v>
      </c>
      <c r="CE47" s="302">
        <v>2.6811308087962532E-2</v>
      </c>
      <c r="CF47" s="302">
        <v>2.9062896098900542E-2</v>
      </c>
      <c r="CG47" s="302">
        <v>3.173384560603508E-2</v>
      </c>
      <c r="CH47" s="302">
        <v>2.9479749733551636E-2</v>
      </c>
      <c r="CI47" s="302">
        <v>4.0383265024868803E-2</v>
      </c>
      <c r="CJ47" s="302">
        <v>6.3495205142376318E-2</v>
      </c>
      <c r="CK47" s="302">
        <v>2.4062986080253607E-2</v>
      </c>
      <c r="CL47" s="302">
        <v>2.2260219448717769E-2</v>
      </c>
      <c r="CM47" s="302">
        <v>3.0215297683536743E-2</v>
      </c>
      <c r="CN47" s="302">
        <v>3.2417380578674312E-2</v>
      </c>
      <c r="CO47" s="302">
        <v>3.4517975364183412E-2</v>
      </c>
      <c r="CP47" s="302">
        <v>2.7023276844192028E-2</v>
      </c>
      <c r="CQ47" s="302">
        <v>3.5208154117478192E-2</v>
      </c>
      <c r="CR47" s="302">
        <v>4.0163653558581092E-2</v>
      </c>
      <c r="CS47" s="302">
        <v>3.3405290242509135E-2</v>
      </c>
      <c r="CT47" s="302">
        <v>2.7383645643392147E-2</v>
      </c>
      <c r="CU47" s="302">
        <v>4.8671852176988793E-2</v>
      </c>
      <c r="CV47" s="302">
        <v>8.4058739179797407E-2</v>
      </c>
      <c r="CW47" s="302">
        <v>7.0295124160802941E-2</v>
      </c>
      <c r="CX47" s="302">
        <v>0.11141245091182225</v>
      </c>
      <c r="CY47" s="302">
        <v>4.6917984016582932E-2</v>
      </c>
      <c r="CZ47" s="302">
        <v>6.5397760240117231E-2</v>
      </c>
      <c r="DA47" s="302">
        <v>9.8438867054792933E-2</v>
      </c>
      <c r="DB47" s="302">
        <v>2.0025576752670377E-2</v>
      </c>
      <c r="DC47" s="302">
        <v>0.12696376482655924</v>
      </c>
      <c r="DD47" s="302">
        <v>0.12293398432122536</v>
      </c>
      <c r="DE47" s="302">
        <v>6.63066688473474E-2</v>
      </c>
      <c r="DF47" s="302">
        <v>6.8519841912041413E-2</v>
      </c>
      <c r="DG47" s="302">
        <v>4.1590185354684971E-2</v>
      </c>
      <c r="DH47" s="302">
        <v>6.5823168726599116E-2</v>
      </c>
      <c r="DI47" s="302">
        <v>1.1174271874147668</v>
      </c>
      <c r="DJ47" s="302">
        <v>3.8864701345057026E-2</v>
      </c>
      <c r="DK47" s="302">
        <v>2.1046654359312571E-2</v>
      </c>
      <c r="DL47" s="310">
        <v>5.2397817257810834E-2</v>
      </c>
      <c r="DM47" s="221">
        <v>0</v>
      </c>
      <c r="DN47" s="301">
        <v>0.33873263527301728</v>
      </c>
      <c r="DO47" s="197">
        <f t="shared" si="4"/>
        <v>0</v>
      </c>
      <c r="DP47" s="197">
        <f t="shared" si="5"/>
        <v>0</v>
      </c>
      <c r="DQ47" s="234" t="s">
        <v>399</v>
      </c>
      <c r="DR47" s="231" t="s">
        <v>399</v>
      </c>
      <c r="DS47" s="309">
        <v>1.5808146700426465E-2</v>
      </c>
      <c r="DT47" s="232">
        <f t="shared" si="6"/>
        <v>0</v>
      </c>
      <c r="DU47" s="233">
        <f t="shared" si="0"/>
        <v>0</v>
      </c>
      <c r="DV47" s="229">
        <v>0</v>
      </c>
      <c r="DW47" s="221">
        <f t="shared" si="1"/>
        <v>0</v>
      </c>
      <c r="DX47" s="301">
        <v>0.58897787005632041</v>
      </c>
      <c r="DY47" s="197">
        <f t="shared" si="7"/>
        <v>0</v>
      </c>
      <c r="DZ47" s="197">
        <f t="shared" si="8"/>
        <v>0</v>
      </c>
      <c r="EA47" s="197">
        <f t="shared" si="9"/>
        <v>0</v>
      </c>
      <c r="EB47" s="245">
        <f t="shared" si="10"/>
        <v>0</v>
      </c>
      <c r="EC47" s="301">
        <v>0.33873263527301728</v>
      </c>
      <c r="ED47" s="197">
        <f t="shared" si="11"/>
        <v>0</v>
      </c>
      <c r="EE47" s="197">
        <f t="shared" si="12"/>
        <v>0</v>
      </c>
      <c r="EF47" s="197">
        <f t="shared" si="13"/>
        <v>0</v>
      </c>
      <c r="EG47" s="245">
        <f t="shared" si="14"/>
        <v>0</v>
      </c>
      <c r="EH47" s="309">
        <v>0.11783895547788138</v>
      </c>
      <c r="EI47" s="251">
        <f t="shared" si="15"/>
        <v>0</v>
      </c>
      <c r="EJ47" s="309">
        <v>0.10133673190793201</v>
      </c>
      <c r="EK47" s="232">
        <f t="shared" si="16"/>
        <v>0</v>
      </c>
    </row>
    <row r="48" spans="2:141" ht="15" customHeight="1">
      <c r="B48" s="144" t="s">
        <v>375</v>
      </c>
      <c r="C48" s="78" t="s">
        <v>431</v>
      </c>
      <c r="D48" s="155"/>
      <c r="E48" s="301">
        <v>3.2633976750450644E-4</v>
      </c>
      <c r="F48" s="302">
        <v>2.6148028050801436E-4</v>
      </c>
      <c r="G48" s="302">
        <v>2.2353079506922971E-4</v>
      </c>
      <c r="H48" s="302">
        <v>1.6918449710396269E-4</v>
      </c>
      <c r="I48" s="302">
        <v>1.6946723557708027E-4</v>
      </c>
      <c r="J48" s="302">
        <v>1.5632091170389794E-4</v>
      </c>
      <c r="K48" s="302">
        <v>3.0046918947169472E-4</v>
      </c>
      <c r="L48" s="302">
        <v>2.9390546931359711E-4</v>
      </c>
      <c r="M48" s="302">
        <v>2.9929271995097199E-4</v>
      </c>
      <c r="N48" s="302">
        <v>2.9897425797455326E-4</v>
      </c>
      <c r="O48" s="302">
        <v>3.2225044546385108E-4</v>
      </c>
      <c r="P48" s="302">
        <v>3.0287525072553113E-4</v>
      </c>
      <c r="Q48" s="302">
        <v>2.6361489396974135E-4</v>
      </c>
      <c r="R48" s="302">
        <v>3.1907728904308777E-4</v>
      </c>
      <c r="S48" s="302">
        <v>2.841492099073358E-4</v>
      </c>
      <c r="T48" s="302">
        <v>3.0115786293808604E-4</v>
      </c>
      <c r="U48" s="302">
        <v>2.2569282996866421E-4</v>
      </c>
      <c r="V48" s="302">
        <v>2.9813479419382488E-4</v>
      </c>
      <c r="W48" s="302">
        <v>2.1654217453063895E-4</v>
      </c>
      <c r="X48" s="302">
        <v>3.062832127632955E-4</v>
      </c>
      <c r="Y48" s="302">
        <v>3.3785305644398397E-4</v>
      </c>
      <c r="Z48" s="302">
        <v>3.0440297155281753E-4</v>
      </c>
      <c r="AA48" s="302">
        <v>3.4985179443478877E-4</v>
      </c>
      <c r="AB48" s="302">
        <v>3.006786747229461E-4</v>
      </c>
      <c r="AC48" s="302">
        <v>3.2295720323992637E-4</v>
      </c>
      <c r="AD48" s="302">
        <v>2.9105913846495015E-4</v>
      </c>
      <c r="AE48" s="302">
        <v>3.0366966508274355E-4</v>
      </c>
      <c r="AF48" s="302">
        <v>3.6893423182622447E-4</v>
      </c>
      <c r="AG48" s="302">
        <v>4.9524471638228698E-4</v>
      </c>
      <c r="AH48" s="302">
        <v>5.0638907585885424E-4</v>
      </c>
      <c r="AI48" s="302">
        <v>6.4101187917399395E-4</v>
      </c>
      <c r="AJ48" s="302">
        <v>6.4341792400106964E-4</v>
      </c>
      <c r="AK48" s="302">
        <v>6.5667480047147848E-4</v>
      </c>
      <c r="AL48" s="302">
        <v>6.2583937546080198E-4</v>
      </c>
      <c r="AM48" s="302">
        <v>6.7145409643901718E-4</v>
      </c>
      <c r="AN48" s="302">
        <v>5.4432723138726899E-4</v>
      </c>
      <c r="AO48" s="302">
        <v>7.1692783573279516E-4</v>
      </c>
      <c r="AP48" s="302">
        <v>5.9597791316041483E-4</v>
      </c>
      <c r="AQ48" s="302">
        <v>7.7296819787985862E-4</v>
      </c>
      <c r="AR48" s="302">
        <v>1.0927369417935455E-3</v>
      </c>
      <c r="AS48" s="302">
        <v>5.8767387588363519E-4</v>
      </c>
      <c r="AT48" s="302">
        <v>5.8433892840320761E-4</v>
      </c>
      <c r="AU48" s="302">
        <v>5.8633929574753807E-4</v>
      </c>
      <c r="AV48" s="302">
        <v>5.1251825846295774E-4</v>
      </c>
      <c r="AW48" s="302">
        <v>7.3428178063331801E-4</v>
      </c>
      <c r="AX48" s="302">
        <v>6.1770337883748226E-4</v>
      </c>
      <c r="AY48" s="302">
        <v>6.2048572398080374E-4</v>
      </c>
      <c r="AZ48" s="302">
        <v>6.3903056696211968E-4</v>
      </c>
      <c r="BA48" s="302">
        <v>5.3642313056538994E-4</v>
      </c>
      <c r="BB48" s="302">
        <v>4.9626252287460063E-4</v>
      </c>
      <c r="BC48" s="302">
        <v>4.686454063065391E-4</v>
      </c>
      <c r="BD48" s="302">
        <v>3.8151181358854789E-4</v>
      </c>
      <c r="BE48" s="302">
        <v>3.9758242699265256E-4</v>
      </c>
      <c r="BF48" s="302">
        <v>3.4634885846822957E-4</v>
      </c>
      <c r="BG48" s="302">
        <v>3.4693390056078166E-4</v>
      </c>
      <c r="BH48" s="302">
        <v>3.5543121832649221E-4</v>
      </c>
      <c r="BI48" s="302">
        <v>6.8956563383720923E-4</v>
      </c>
      <c r="BJ48" s="302">
        <v>4.1315247822836226E-4</v>
      </c>
      <c r="BK48" s="302">
        <v>3.6168303170754578E-4</v>
      </c>
      <c r="BL48" s="302">
        <v>6.1527139205647043E-4</v>
      </c>
      <c r="BM48" s="302">
        <v>4.8812519248984525E-4</v>
      </c>
      <c r="BN48" s="302">
        <v>3.9461215194200067E-4</v>
      </c>
      <c r="BO48" s="302">
        <v>3.7268253576510067E-5</v>
      </c>
      <c r="BP48" s="302">
        <v>4.7952312428744062E-4</v>
      </c>
      <c r="BQ48" s="302">
        <v>3.7673326632956211E-4</v>
      </c>
      <c r="BR48" s="302">
        <v>2.4099214100155669E-4</v>
      </c>
      <c r="BS48" s="302">
        <v>9.3758885959991086E-5</v>
      </c>
      <c r="BT48" s="302">
        <v>8.6465836104855371E-4</v>
      </c>
      <c r="BU48" s="302">
        <v>6.0578775580463838E-4</v>
      </c>
      <c r="BV48" s="302">
        <v>6.1115499573790243E-4</v>
      </c>
      <c r="BW48" s="196"/>
      <c r="BX48" s="196"/>
      <c r="BY48" s="197">
        <v>0</v>
      </c>
      <c r="BZ48" s="304">
        <v>0.84032592835807896</v>
      </c>
      <c r="CA48" s="197">
        <f t="shared" si="3"/>
        <v>0</v>
      </c>
      <c r="CB48" s="309">
        <v>1.1280334324713342E-3</v>
      </c>
      <c r="CC48" s="302">
        <v>5.4877525067198105E-4</v>
      </c>
      <c r="CD48" s="302">
        <v>5.6465316520168591E-4</v>
      </c>
      <c r="CE48" s="302">
        <v>2.7400791331569981E-4</v>
      </c>
      <c r="CF48" s="302">
        <v>2.8532522133915914E-4</v>
      </c>
      <c r="CG48" s="302">
        <v>3.3183700349944279E-4</v>
      </c>
      <c r="CH48" s="302">
        <v>1.8943733162655384E-4</v>
      </c>
      <c r="CI48" s="302">
        <v>2.7517441090658154E-4</v>
      </c>
      <c r="CJ48" s="302">
        <v>5.0780646517074705E-4</v>
      </c>
      <c r="CK48" s="302">
        <v>2.0877217802428119E-4</v>
      </c>
      <c r="CL48" s="302">
        <v>1.3275365794306653E-4</v>
      </c>
      <c r="CM48" s="302">
        <v>2.5808360233837199E-4</v>
      </c>
      <c r="CN48" s="302">
        <v>3.0270327710200788E-4</v>
      </c>
      <c r="CO48" s="302">
        <v>2.7663659624222164E-4</v>
      </c>
      <c r="CP48" s="302">
        <v>2.1590184183638481E-4</v>
      </c>
      <c r="CQ48" s="302">
        <v>4.0494862860810424E-4</v>
      </c>
      <c r="CR48" s="302">
        <v>3.7931968719112755E-4</v>
      </c>
      <c r="CS48" s="302">
        <v>4.1074715837608573E-4</v>
      </c>
      <c r="CT48" s="302">
        <v>3.2546274691690408E-4</v>
      </c>
      <c r="CU48" s="302">
        <v>4.2015378314239575E-4</v>
      </c>
      <c r="CV48" s="302">
        <v>6.6266804415338022E-4</v>
      </c>
      <c r="CW48" s="302">
        <v>4.2610109412701333E-4</v>
      </c>
      <c r="CX48" s="302">
        <v>8.3261765097065825E-4</v>
      </c>
      <c r="CY48" s="302">
        <v>2.8882704119233287E-4</v>
      </c>
      <c r="CZ48" s="302">
        <v>9.5795088381422705E-4</v>
      </c>
      <c r="DA48" s="302">
        <v>8.378918753762023E-4</v>
      </c>
      <c r="DB48" s="302">
        <v>7.4209498114998645E-4</v>
      </c>
      <c r="DC48" s="302">
        <v>8.9014122928980882E-4</v>
      </c>
      <c r="DD48" s="302">
        <v>7.9677636750555766E-3</v>
      </c>
      <c r="DE48" s="302">
        <v>6.7097849233210306E-4</v>
      </c>
      <c r="DF48" s="302">
        <v>1.19500174942844E-2</v>
      </c>
      <c r="DG48" s="302">
        <v>2.1255606663890647E-2</v>
      </c>
      <c r="DH48" s="302">
        <v>2.5531030247969463E-3</v>
      </c>
      <c r="DI48" s="302">
        <v>3.1505777106072288E-3</v>
      </c>
      <c r="DJ48" s="302">
        <v>1.012680637758604</v>
      </c>
      <c r="DK48" s="302">
        <v>2.3496219858796808E-4</v>
      </c>
      <c r="DL48" s="310">
        <v>3.7908507317024821E-3</v>
      </c>
      <c r="DM48" s="221">
        <v>0</v>
      </c>
      <c r="DN48" s="301">
        <v>0.32973169707133904</v>
      </c>
      <c r="DO48" s="197">
        <f t="shared" si="4"/>
        <v>0</v>
      </c>
      <c r="DP48" s="197">
        <f t="shared" si="5"/>
        <v>0</v>
      </c>
      <c r="DQ48" s="234" t="s">
        <v>399</v>
      </c>
      <c r="DR48" s="231" t="s">
        <v>399</v>
      </c>
      <c r="DS48" s="309">
        <v>9.8135046075938925E-2</v>
      </c>
      <c r="DT48" s="232">
        <f t="shared" si="6"/>
        <v>0</v>
      </c>
      <c r="DU48" s="233">
        <f t="shared" si="0"/>
        <v>0</v>
      </c>
      <c r="DV48" s="229">
        <v>0</v>
      </c>
      <c r="DW48" s="221">
        <f t="shared" si="1"/>
        <v>0</v>
      </c>
      <c r="DX48" s="301">
        <v>0.5861250156325658</v>
      </c>
      <c r="DY48" s="197">
        <f t="shared" si="7"/>
        <v>0</v>
      </c>
      <c r="DZ48" s="197">
        <f t="shared" si="8"/>
        <v>0</v>
      </c>
      <c r="EA48" s="197">
        <f t="shared" si="9"/>
        <v>0</v>
      </c>
      <c r="EB48" s="245">
        <f t="shared" si="10"/>
        <v>0</v>
      </c>
      <c r="EC48" s="301">
        <v>0.32973169707133904</v>
      </c>
      <c r="ED48" s="197">
        <f t="shared" si="11"/>
        <v>0</v>
      </c>
      <c r="EE48" s="197">
        <f t="shared" si="12"/>
        <v>0</v>
      </c>
      <c r="EF48" s="197">
        <f t="shared" si="13"/>
        <v>0</v>
      </c>
      <c r="EG48" s="245">
        <f t="shared" si="14"/>
        <v>0</v>
      </c>
      <c r="EH48" s="309">
        <v>0.21955337358785823</v>
      </c>
      <c r="EI48" s="251">
        <f t="shared" si="15"/>
        <v>0</v>
      </c>
      <c r="EJ48" s="309">
        <v>0.16899845758684492</v>
      </c>
      <c r="EK48" s="232">
        <f t="shared" si="16"/>
        <v>0</v>
      </c>
    </row>
    <row r="49" spans="2:141" ht="15" customHeight="1">
      <c r="B49" s="144" t="s">
        <v>376</v>
      </c>
      <c r="C49" s="78" t="s">
        <v>432</v>
      </c>
      <c r="D49" s="155"/>
      <c r="E49" s="301">
        <v>7.8535485914171994E-4</v>
      </c>
      <c r="F49" s="302">
        <v>5.7493825374963826E-4</v>
      </c>
      <c r="G49" s="302">
        <v>7.6777139733758741E-4</v>
      </c>
      <c r="H49" s="302">
        <v>1.1350544530064574E-3</v>
      </c>
      <c r="I49" s="302">
        <v>1.1370597578713318E-3</v>
      </c>
      <c r="J49" s="302">
        <v>1.043820281377641E-3</v>
      </c>
      <c r="K49" s="302">
        <v>2.4780647511870988E-4</v>
      </c>
      <c r="L49" s="302">
        <v>2.4046811125657947E-4</v>
      </c>
      <c r="M49" s="302">
        <v>2.4690352633737031E-4</v>
      </c>
      <c r="N49" s="302">
        <v>2.4664718907663235E-4</v>
      </c>
      <c r="O49" s="302">
        <v>2.6538271979375974E-4</v>
      </c>
      <c r="P49" s="302">
        <v>2.5008048225043855E-4</v>
      </c>
      <c r="Q49" s="302">
        <v>2.1741434554205472E-4</v>
      </c>
      <c r="R49" s="302">
        <v>2.6356120536072278E-4</v>
      </c>
      <c r="S49" s="302">
        <v>2.2100494103903894E-4</v>
      </c>
      <c r="T49" s="302">
        <v>3.7332411164743318E-4</v>
      </c>
      <c r="U49" s="302">
        <v>2.0166072307385274E-3</v>
      </c>
      <c r="V49" s="302">
        <v>2.7391134216557659E-3</v>
      </c>
      <c r="W49" s="302">
        <v>1.9253423778919855E-3</v>
      </c>
      <c r="X49" s="302">
        <v>2.6171744408504029E-4</v>
      </c>
      <c r="Y49" s="302">
        <v>2.928059822514528E-4</v>
      </c>
      <c r="Z49" s="302">
        <v>2.5850093615993234E-4</v>
      </c>
      <c r="AA49" s="302">
        <v>2.9849740259115003E-4</v>
      </c>
      <c r="AB49" s="302">
        <v>2.5772457833395378E-4</v>
      </c>
      <c r="AC49" s="302">
        <v>2.7611608215932635E-4</v>
      </c>
      <c r="AD49" s="302">
        <v>2.4873676373917932E-4</v>
      </c>
      <c r="AE49" s="302">
        <v>2.5938092930470635E-4</v>
      </c>
      <c r="AF49" s="302">
        <v>3.1622934156533522E-4</v>
      </c>
      <c r="AG49" s="302">
        <v>1.4166549505098467E-3</v>
      </c>
      <c r="AH49" s="302">
        <v>2.1351276396344042E-3</v>
      </c>
      <c r="AI49" s="302">
        <v>2.6725732620624591E-3</v>
      </c>
      <c r="AJ49" s="302">
        <v>2.6625197373260075E-3</v>
      </c>
      <c r="AK49" s="302">
        <v>2.7815612863508429E-3</v>
      </c>
      <c r="AL49" s="302">
        <v>2.6756826060508813E-3</v>
      </c>
      <c r="AM49" s="302">
        <v>2.5037271392641318E-3</v>
      </c>
      <c r="AN49" s="302">
        <v>2.4438024659157597E-3</v>
      </c>
      <c r="AO49" s="302">
        <v>3.2222418600894613E-3</v>
      </c>
      <c r="AP49" s="302">
        <v>1.635118889952933E-3</v>
      </c>
      <c r="AQ49" s="302">
        <v>1.2146643109540636E-3</v>
      </c>
      <c r="AR49" s="302">
        <v>8.0134042398193343E-4</v>
      </c>
      <c r="AS49" s="302">
        <v>2.1619600578550173E-3</v>
      </c>
      <c r="AT49" s="302">
        <v>2.0811531480397546E-3</v>
      </c>
      <c r="AU49" s="302">
        <v>2.019365885733931E-3</v>
      </c>
      <c r="AV49" s="302">
        <v>2.5754042487763627E-3</v>
      </c>
      <c r="AW49" s="302">
        <v>2.1569527306103719E-3</v>
      </c>
      <c r="AX49" s="302">
        <v>3.0267465563036632E-3</v>
      </c>
      <c r="AY49" s="302">
        <v>2.9570022783460179E-3</v>
      </c>
      <c r="AZ49" s="302">
        <v>2.863803651941351E-3</v>
      </c>
      <c r="BA49" s="302">
        <v>3.3794657225619568E-3</v>
      </c>
      <c r="BB49" s="302">
        <v>3.277400411484342E-3</v>
      </c>
      <c r="BC49" s="302">
        <v>2.0177195566795018E-3</v>
      </c>
      <c r="BD49" s="302">
        <v>1.4105314964114875E-3</v>
      </c>
      <c r="BE49" s="302">
        <v>1.5801352867656703E-3</v>
      </c>
      <c r="BF49" s="302">
        <v>1.0447244255435122E-3</v>
      </c>
      <c r="BG49" s="302">
        <v>1.3991104842287262E-3</v>
      </c>
      <c r="BH49" s="302">
        <v>9.9062120204544929E-4</v>
      </c>
      <c r="BI49" s="302">
        <v>1.4676914425936611E-3</v>
      </c>
      <c r="BJ49" s="302">
        <v>1.4416649920053124E-3</v>
      </c>
      <c r="BK49" s="302">
        <v>1.7749259889351784E-3</v>
      </c>
      <c r="BL49" s="302">
        <v>7.2210308070936246E-4</v>
      </c>
      <c r="BM49" s="302">
        <v>2.1791303236153806E-3</v>
      </c>
      <c r="BN49" s="302">
        <v>5.0291446517571762E-3</v>
      </c>
      <c r="BO49" s="302">
        <v>9.4412909060492169E-5</v>
      </c>
      <c r="BP49" s="302">
        <v>4.0308978568775062E-4</v>
      </c>
      <c r="BQ49" s="302">
        <v>1.1986375030796966E-3</v>
      </c>
      <c r="BR49" s="302">
        <v>3.5796250892313841E-4</v>
      </c>
      <c r="BS49" s="302">
        <v>3.8579476026160265E-4</v>
      </c>
      <c r="BT49" s="302">
        <v>1.5046750890795909E-4</v>
      </c>
      <c r="BU49" s="302">
        <v>1.6386062247174645E-4</v>
      </c>
      <c r="BV49" s="302">
        <v>1.8567193984665169E-4</v>
      </c>
      <c r="BW49" s="196"/>
      <c r="BX49" s="196"/>
      <c r="BY49" s="197">
        <v>0</v>
      </c>
      <c r="BZ49" s="304">
        <v>1</v>
      </c>
      <c r="CA49" s="197">
        <f t="shared" si="3"/>
        <v>0</v>
      </c>
      <c r="CB49" s="309">
        <v>6.7422094818268559E-4</v>
      </c>
      <c r="CC49" s="302">
        <v>1.1530947529413327E-3</v>
      </c>
      <c r="CD49" s="302">
        <v>9.9074700402535963E-4</v>
      </c>
      <c r="CE49" s="302">
        <v>1.2638670085408726E-3</v>
      </c>
      <c r="CF49" s="302">
        <v>1.1271973962673635E-3</v>
      </c>
      <c r="CG49" s="302">
        <v>7.4447287657520721E-4</v>
      </c>
      <c r="CH49" s="302">
        <v>4.8495491891690655E-4</v>
      </c>
      <c r="CI49" s="302">
        <v>4.2537147065678342E-4</v>
      </c>
      <c r="CJ49" s="302">
        <v>1.4229985640477687E-3</v>
      </c>
      <c r="CK49" s="302">
        <v>5.2228518419399821E-4</v>
      </c>
      <c r="CL49" s="302">
        <v>4.7587927416069877E-4</v>
      </c>
      <c r="CM49" s="302">
        <v>8.3169839228304932E-4</v>
      </c>
      <c r="CN49" s="302">
        <v>8.4416450630913427E-4</v>
      </c>
      <c r="CO49" s="302">
        <v>1.1218387885035157E-3</v>
      </c>
      <c r="CP49" s="302">
        <v>6.2769003588268916E-4</v>
      </c>
      <c r="CQ49" s="302">
        <v>2.2236437227315894E-3</v>
      </c>
      <c r="CR49" s="302">
        <v>1.1876073361190701E-3</v>
      </c>
      <c r="CS49" s="302">
        <v>1.0374294638743451E-3</v>
      </c>
      <c r="CT49" s="302">
        <v>1.3978478274604619E-3</v>
      </c>
      <c r="CU49" s="302">
        <v>1.5996139130468965E-3</v>
      </c>
      <c r="CV49" s="302">
        <v>1.4270462680499988E-3</v>
      </c>
      <c r="CW49" s="302">
        <v>5.1395540467816399E-4</v>
      </c>
      <c r="CX49" s="302">
        <v>1.4072964501017093E-3</v>
      </c>
      <c r="CY49" s="302">
        <v>2.6358738982513695E-3</v>
      </c>
      <c r="CZ49" s="302">
        <v>2.4129276780551299E-3</v>
      </c>
      <c r="DA49" s="302">
        <v>4.0373366767138298E-3</v>
      </c>
      <c r="DB49" s="302">
        <v>5.4785527018584893E-4</v>
      </c>
      <c r="DC49" s="302">
        <v>2.5732922869759942E-3</v>
      </c>
      <c r="DD49" s="302">
        <v>2.574056872541202E-3</v>
      </c>
      <c r="DE49" s="302">
        <v>3.2549775716435975E-3</v>
      </c>
      <c r="DF49" s="302">
        <v>4.1071821235435339E-3</v>
      </c>
      <c r="DG49" s="302">
        <v>2.8298968460675087E-3</v>
      </c>
      <c r="DH49" s="302">
        <v>5.0525602013601484E-3</v>
      </c>
      <c r="DI49" s="302">
        <v>2.5231108679198955E-3</v>
      </c>
      <c r="DJ49" s="302">
        <v>2.0994243920953487E-3</v>
      </c>
      <c r="DK49" s="302">
        <v>1.0006706965928462</v>
      </c>
      <c r="DL49" s="310">
        <v>9.5024471403345155E-4</v>
      </c>
      <c r="DM49" s="221">
        <v>0</v>
      </c>
      <c r="DN49" s="301">
        <v>0</v>
      </c>
      <c r="DO49" s="197">
        <f t="shared" si="4"/>
        <v>0</v>
      </c>
      <c r="DP49" s="197">
        <f t="shared" si="5"/>
        <v>0</v>
      </c>
      <c r="DQ49" s="234" t="s">
        <v>399</v>
      </c>
      <c r="DR49" s="231" t="s">
        <v>399</v>
      </c>
      <c r="DS49" s="309">
        <v>0</v>
      </c>
      <c r="DT49" s="232">
        <f t="shared" si="6"/>
        <v>0</v>
      </c>
      <c r="DU49" s="233">
        <f t="shared" si="0"/>
        <v>0</v>
      </c>
      <c r="DV49" s="229">
        <v>0</v>
      </c>
      <c r="DW49" s="221">
        <f t="shared" si="1"/>
        <v>0</v>
      </c>
      <c r="DX49" s="301">
        <v>0</v>
      </c>
      <c r="DY49" s="197">
        <f t="shared" si="7"/>
        <v>0</v>
      </c>
      <c r="DZ49" s="197">
        <f t="shared" si="8"/>
        <v>0</v>
      </c>
      <c r="EA49" s="197">
        <f t="shared" si="9"/>
        <v>0</v>
      </c>
      <c r="EB49" s="245">
        <f t="shared" si="10"/>
        <v>0</v>
      </c>
      <c r="EC49" s="301">
        <v>0</v>
      </c>
      <c r="ED49" s="197">
        <f t="shared" si="11"/>
        <v>0</v>
      </c>
      <c r="EE49" s="197">
        <f t="shared" si="12"/>
        <v>0</v>
      </c>
      <c r="EF49" s="197">
        <f t="shared" si="13"/>
        <v>0</v>
      </c>
      <c r="EG49" s="245">
        <f t="shared" si="14"/>
        <v>0</v>
      </c>
      <c r="EH49" s="309">
        <v>0</v>
      </c>
      <c r="EI49" s="251">
        <f t="shared" si="15"/>
        <v>0</v>
      </c>
      <c r="EJ49" s="309">
        <v>0</v>
      </c>
      <c r="EK49" s="232">
        <f t="shared" si="16"/>
        <v>0</v>
      </c>
    </row>
    <row r="50" spans="2:141" ht="15" customHeight="1">
      <c r="B50" s="157" t="s">
        <v>377</v>
      </c>
      <c r="C50" s="158" t="s">
        <v>433</v>
      </c>
      <c r="D50" s="159"/>
      <c r="E50" s="301">
        <v>1.4467776885724733E-2</v>
      </c>
      <c r="F50" s="302">
        <v>1.4501224009691761E-2</v>
      </c>
      <c r="G50" s="302">
        <v>1.1517905661996269E-2</v>
      </c>
      <c r="H50" s="302">
        <v>9.1793434838970522E-3</v>
      </c>
      <c r="I50" s="302">
        <v>9.2254903992765556E-3</v>
      </c>
      <c r="J50" s="302">
        <v>7.0798245171700873E-3</v>
      </c>
      <c r="K50" s="302">
        <v>1.4828622784039727E-2</v>
      </c>
      <c r="L50" s="302">
        <v>2.2296737649290618E-2</v>
      </c>
      <c r="M50" s="302">
        <v>1.7968974704578117E-2</v>
      </c>
      <c r="N50" s="302">
        <v>1.800945200411359E-2</v>
      </c>
      <c r="O50" s="302">
        <v>1.5050991394017514E-2</v>
      </c>
      <c r="P50" s="302">
        <v>9.9234317075852594E-3</v>
      </c>
      <c r="Q50" s="302">
        <v>1.542147129722987E-2</v>
      </c>
      <c r="R50" s="302">
        <v>7.6544903259018419E-3</v>
      </c>
      <c r="S50" s="302">
        <v>9.9294362795396777E-3</v>
      </c>
      <c r="T50" s="302">
        <v>1.7620393038920733E-2</v>
      </c>
      <c r="U50" s="302">
        <v>1.0583530901632407E-2</v>
      </c>
      <c r="V50" s="302">
        <v>1.1478189576462258E-2</v>
      </c>
      <c r="W50" s="302">
        <v>1.0470520254342907E-2</v>
      </c>
      <c r="X50" s="302">
        <v>1.8098314782359022E-2</v>
      </c>
      <c r="Y50" s="302">
        <v>2.0181089238253975E-2</v>
      </c>
      <c r="Z50" s="302">
        <v>1.5171830645648367E-2</v>
      </c>
      <c r="AA50" s="302">
        <v>2.40081781869011E-2</v>
      </c>
      <c r="AB50" s="302">
        <v>1.3784174074543767E-2</v>
      </c>
      <c r="AC50" s="302">
        <v>2.6387575762431694E-2</v>
      </c>
      <c r="AD50" s="302">
        <v>1.6133487244877755E-2</v>
      </c>
      <c r="AE50" s="302">
        <v>1.5250946328403722E-2</v>
      </c>
      <c r="AF50" s="302">
        <v>4.6049015547942627E-2</v>
      </c>
      <c r="AG50" s="302">
        <v>1.3008454452563956E-2</v>
      </c>
      <c r="AH50" s="302">
        <v>1.2010925351878737E-2</v>
      </c>
      <c r="AI50" s="302">
        <v>1.4205546747464817E-2</v>
      </c>
      <c r="AJ50" s="302">
        <v>1.4328250377561212E-2</v>
      </c>
      <c r="AK50" s="302">
        <v>1.1595298574311571E-2</v>
      </c>
      <c r="AL50" s="302">
        <v>1.2360972594633052E-2</v>
      </c>
      <c r="AM50" s="302">
        <v>8.0574491572682067E-3</v>
      </c>
      <c r="AN50" s="302">
        <v>1.6054818288260959E-2</v>
      </c>
      <c r="AO50" s="302">
        <v>1.1366479139602684E-2</v>
      </c>
      <c r="AP50" s="302">
        <v>5.7789482263289798E-3</v>
      </c>
      <c r="AQ50" s="302">
        <v>6.2941696113074201E-3</v>
      </c>
      <c r="AR50" s="302">
        <v>1.318569243097545E-2</v>
      </c>
      <c r="AS50" s="302">
        <v>2.5820082345901087E-2</v>
      </c>
      <c r="AT50" s="302">
        <v>2.7179150629371457E-2</v>
      </c>
      <c r="AU50" s="302">
        <v>2.8699472739673142E-2</v>
      </c>
      <c r="AV50" s="302">
        <v>1.9334751300515082E-2</v>
      </c>
      <c r="AW50" s="302">
        <v>4.9564020192748972E-3</v>
      </c>
      <c r="AX50" s="302">
        <v>1.0500957440237197E-2</v>
      </c>
      <c r="AY50" s="302">
        <v>1.2448494837364875E-2</v>
      </c>
      <c r="AZ50" s="302">
        <v>1.243742825698496E-2</v>
      </c>
      <c r="BA50" s="302">
        <v>1.2498658942173587E-2</v>
      </c>
      <c r="BB50" s="302">
        <v>6.823609689525759E-3</v>
      </c>
      <c r="BC50" s="302">
        <v>1.2255036337665007E-2</v>
      </c>
      <c r="BD50" s="302">
        <v>8.0307794171278445E-3</v>
      </c>
      <c r="BE50" s="302">
        <v>8.1969942768519363E-3</v>
      </c>
      <c r="BF50" s="302">
        <v>7.0916348233904716E-3</v>
      </c>
      <c r="BG50" s="302">
        <v>1.4451787562704037E-2</v>
      </c>
      <c r="BH50" s="302">
        <v>5.2603820312320847E-3</v>
      </c>
      <c r="BI50" s="302">
        <v>1.0921275163341935E-2</v>
      </c>
      <c r="BJ50" s="302">
        <v>3.5034331597926502E-2</v>
      </c>
      <c r="BK50" s="302">
        <v>4.3489035645872122E-2</v>
      </c>
      <c r="BL50" s="302">
        <v>6.3782474854985876E-3</v>
      </c>
      <c r="BM50" s="302">
        <v>6.4269817011162961E-3</v>
      </c>
      <c r="BN50" s="302">
        <v>4.7238243006195698E-3</v>
      </c>
      <c r="BO50" s="302">
        <v>2.7330052622774049E-5</v>
      </c>
      <c r="BP50" s="302">
        <v>1.4415690611509409E-2</v>
      </c>
      <c r="BQ50" s="302">
        <v>1.3177191081980549E-2</v>
      </c>
      <c r="BR50" s="302">
        <v>1.4947319781638721E-2</v>
      </c>
      <c r="BS50" s="302">
        <v>1.1098900254378617E-2</v>
      </c>
      <c r="BT50" s="302">
        <v>8.0171631858987225E-3</v>
      </c>
      <c r="BU50" s="302">
        <v>1.9822169845673088E-2</v>
      </c>
      <c r="BV50" s="302">
        <v>1.7528739182156892E-2</v>
      </c>
      <c r="BW50" s="200"/>
      <c r="BX50" s="200"/>
      <c r="BY50" s="201">
        <v>0</v>
      </c>
      <c r="BZ50" s="305">
        <v>0.73445887910672103</v>
      </c>
      <c r="CA50" s="201">
        <f t="shared" si="3"/>
        <v>0</v>
      </c>
      <c r="CB50" s="311">
        <v>4.9419222298812283E-3</v>
      </c>
      <c r="CC50" s="314">
        <v>9.1906202185795174E-3</v>
      </c>
      <c r="CD50" s="314">
        <v>3.7332120379240745E-3</v>
      </c>
      <c r="CE50" s="314">
        <v>2.4103924555274256E-3</v>
      </c>
      <c r="CF50" s="314">
        <v>2.7948265038787788E-3</v>
      </c>
      <c r="CG50" s="314">
        <v>1.489027271034547E-3</v>
      </c>
      <c r="CH50" s="314">
        <v>1.1323884744227823E-2</v>
      </c>
      <c r="CI50" s="314">
        <v>2.0242867264064347E-3</v>
      </c>
      <c r="CJ50" s="314">
        <v>8.0568591393378932E-3</v>
      </c>
      <c r="CK50" s="314">
        <v>7.4590348076630153E-3</v>
      </c>
      <c r="CL50" s="314">
        <v>3.632205387964973E-3</v>
      </c>
      <c r="CM50" s="314">
        <v>4.5049523478458428E-3</v>
      </c>
      <c r="CN50" s="314">
        <v>5.5233994999029489E-3</v>
      </c>
      <c r="CO50" s="314">
        <v>4.1385480433743706E-3</v>
      </c>
      <c r="CP50" s="314">
        <v>1.7968335499405975E-3</v>
      </c>
      <c r="CQ50" s="314">
        <v>9.3736514132753356E-4</v>
      </c>
      <c r="CR50" s="314">
        <v>3.2629300078487514E-3</v>
      </c>
      <c r="CS50" s="314">
        <v>1.940635122581193E-3</v>
      </c>
      <c r="CT50" s="314">
        <v>5.5842665937919245E-3</v>
      </c>
      <c r="CU50" s="314">
        <v>2.7443347786032563E-3</v>
      </c>
      <c r="CV50" s="314">
        <v>1.1251303529550925E-2</v>
      </c>
      <c r="CW50" s="314">
        <v>3.9963411586847178E-3</v>
      </c>
      <c r="CX50" s="314">
        <v>6.6246519112612571E-3</v>
      </c>
      <c r="CY50" s="314">
        <v>5.1801881462986959E-3</v>
      </c>
      <c r="CZ50" s="314">
        <v>3.8825952691350051E-3</v>
      </c>
      <c r="DA50" s="314">
        <v>8.7567056396196611E-3</v>
      </c>
      <c r="DB50" s="314">
        <v>2.4953890044218403E-3</v>
      </c>
      <c r="DC50" s="314">
        <v>2.8952129557295592E-3</v>
      </c>
      <c r="DD50" s="314">
        <v>4.4650144176360184E-3</v>
      </c>
      <c r="DE50" s="314">
        <v>1.0528048241851137E-3</v>
      </c>
      <c r="DF50" s="314">
        <v>5.4681600708272665E-3</v>
      </c>
      <c r="DG50" s="314">
        <v>2.8078339694433355E-3</v>
      </c>
      <c r="DH50" s="314">
        <v>1.0213152080441087E-2</v>
      </c>
      <c r="DI50" s="314">
        <v>4.0027853717331538E-3</v>
      </c>
      <c r="DJ50" s="314">
        <v>4.7275807353272395E-3</v>
      </c>
      <c r="DK50" s="314">
        <v>1.6400506761783044E-3</v>
      </c>
      <c r="DL50" s="315">
        <v>1.0012339905639218</v>
      </c>
      <c r="DM50" s="222">
        <v>0</v>
      </c>
      <c r="DN50" s="313">
        <v>6.8400005385827198E-3</v>
      </c>
      <c r="DO50" s="201">
        <f t="shared" si="4"/>
        <v>0</v>
      </c>
      <c r="DP50" s="201">
        <f t="shared" si="5"/>
        <v>0</v>
      </c>
      <c r="DQ50" s="235" t="s">
        <v>399</v>
      </c>
      <c r="DR50" s="236" t="s">
        <v>399</v>
      </c>
      <c r="DS50" s="311">
        <v>6.2311239916322447E-6</v>
      </c>
      <c r="DT50" s="237">
        <f t="shared" si="6"/>
        <v>0</v>
      </c>
      <c r="DU50" s="238">
        <f t="shared" si="0"/>
        <v>0</v>
      </c>
      <c r="DV50" s="239">
        <v>0</v>
      </c>
      <c r="DW50" s="222">
        <f t="shared" si="1"/>
        <v>0</v>
      </c>
      <c r="DX50" s="313">
        <v>0.5535014609056268</v>
      </c>
      <c r="DY50" s="201">
        <f t="shared" si="7"/>
        <v>0</v>
      </c>
      <c r="DZ50" s="201">
        <f t="shared" si="8"/>
        <v>0</v>
      </c>
      <c r="EA50" s="201">
        <f t="shared" si="9"/>
        <v>0</v>
      </c>
      <c r="EB50" s="246">
        <f t="shared" si="10"/>
        <v>0</v>
      </c>
      <c r="EC50" s="313">
        <v>6.8400005385827198E-3</v>
      </c>
      <c r="ED50" s="201">
        <f t="shared" si="11"/>
        <v>0</v>
      </c>
      <c r="EE50" s="201">
        <f t="shared" si="12"/>
        <v>0</v>
      </c>
      <c r="EF50" s="201">
        <f t="shared" si="13"/>
        <v>0</v>
      </c>
      <c r="EG50" s="246">
        <f t="shared" si="14"/>
        <v>0</v>
      </c>
      <c r="EH50" s="311">
        <v>1.5618898867629833E-3</v>
      </c>
      <c r="EI50" s="237">
        <f t="shared" si="15"/>
        <v>0</v>
      </c>
      <c r="EJ50" s="311">
        <v>1.4945670468163028E-3</v>
      </c>
      <c r="EK50" s="237">
        <f t="shared" si="16"/>
        <v>0</v>
      </c>
    </row>
    <row r="51" spans="2:141" ht="15" customHeight="1">
      <c r="B51" s="160"/>
      <c r="C51" s="161" t="s">
        <v>434</v>
      </c>
      <c r="D51" s="162">
        <f>SUM(D14:D50)</f>
        <v>0</v>
      </c>
      <c r="E51" s="163"/>
      <c r="F51" s="164"/>
      <c r="G51" s="164"/>
      <c r="H51" s="164"/>
      <c r="I51" s="164"/>
      <c r="J51" s="164"/>
      <c r="K51" s="164"/>
      <c r="L51" s="164"/>
      <c r="M51" s="164"/>
      <c r="N51" s="164"/>
      <c r="O51" s="164"/>
      <c r="P51" s="164"/>
      <c r="Q51" s="164"/>
      <c r="R51" s="164"/>
      <c r="S51" s="164"/>
      <c r="T51" s="164"/>
      <c r="U51" s="164"/>
      <c r="V51" s="164"/>
      <c r="W51" s="164"/>
      <c r="X51" s="164"/>
      <c r="Y51" s="164"/>
      <c r="Z51" s="173"/>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174"/>
      <c r="AW51" s="174"/>
      <c r="AX51" s="174"/>
      <c r="AY51" s="179"/>
      <c r="AZ51" s="174"/>
      <c r="BA51" s="174"/>
      <c r="BB51" s="174"/>
      <c r="BC51" s="174"/>
      <c r="BD51" s="174"/>
      <c r="BE51" s="174"/>
      <c r="BF51" s="174"/>
      <c r="BG51" s="174"/>
      <c r="BH51" s="174"/>
      <c r="BI51" s="174"/>
      <c r="BJ51" s="174"/>
      <c r="BK51" s="174"/>
      <c r="BL51" s="174"/>
      <c r="BM51" s="174"/>
      <c r="BN51" s="174"/>
      <c r="BO51" s="174"/>
      <c r="BP51" s="174"/>
      <c r="BQ51" s="174"/>
      <c r="BR51" s="174"/>
      <c r="BS51" s="174"/>
      <c r="BT51" s="174"/>
      <c r="BU51" s="174"/>
      <c r="BV51" s="174"/>
      <c r="BW51" s="202">
        <f>SUM(BW14:BW50)</f>
        <v>0</v>
      </c>
      <c r="BX51" s="202">
        <f>SUM(BX14:BX50)</f>
        <v>0</v>
      </c>
      <c r="BY51" s="201">
        <f>SUM(BY14:BY50)</f>
        <v>0</v>
      </c>
      <c r="BZ51" s="201"/>
      <c r="CA51" s="201">
        <f>SUM(CA14:CA50)</f>
        <v>0</v>
      </c>
      <c r="CB51" s="157"/>
      <c r="CC51" s="214"/>
      <c r="CD51" s="214"/>
      <c r="CE51" s="214"/>
      <c r="CF51" s="214"/>
      <c r="CG51" s="214"/>
      <c r="CH51" s="214"/>
      <c r="CI51" s="214"/>
      <c r="CJ51" s="214"/>
      <c r="CK51" s="214"/>
      <c r="CL51" s="214"/>
      <c r="CM51" s="214"/>
      <c r="CN51" s="214"/>
      <c r="CO51" s="214"/>
      <c r="CP51" s="214"/>
      <c r="CQ51" s="214"/>
      <c r="CR51" s="214"/>
      <c r="CS51" s="214"/>
      <c r="CT51" s="214"/>
      <c r="CU51" s="214"/>
      <c r="CV51" s="214"/>
      <c r="CW51" s="214"/>
      <c r="CX51" s="214"/>
      <c r="CY51" s="214"/>
      <c r="CZ51" s="214"/>
      <c r="DA51" s="214"/>
      <c r="DB51" s="214"/>
      <c r="DC51" s="214"/>
      <c r="DD51" s="214"/>
      <c r="DE51" s="214"/>
      <c r="DF51" s="214"/>
      <c r="DG51" s="214"/>
      <c r="DH51" s="214"/>
      <c r="DI51" s="214"/>
      <c r="DJ51" s="214"/>
      <c r="DK51" s="214"/>
      <c r="DL51" s="214"/>
      <c r="DM51" s="162">
        <f t="shared" ref="DM51" si="17">SUM(DM14:DM50)</f>
        <v>0</v>
      </c>
      <c r="DN51" s="223"/>
      <c r="DO51" s="201">
        <f>SUM(DO14:DO50)</f>
        <v>0</v>
      </c>
      <c r="DP51" s="201">
        <f>SUM(DP14:DP50)</f>
        <v>0</v>
      </c>
      <c r="DQ51" s="240">
        <f>入力②!D12</f>
        <v>0.50022221130046418</v>
      </c>
      <c r="DR51" s="199">
        <f>DP51*DQ51</f>
        <v>0</v>
      </c>
      <c r="DS51" s="223"/>
      <c r="DT51" s="201">
        <f t="shared" ref="DT51:DW51" si="18">SUM(DT14:DT50)</f>
        <v>0</v>
      </c>
      <c r="DU51" s="241">
        <f t="shared" si="18"/>
        <v>0</v>
      </c>
      <c r="DV51" s="162">
        <f t="shared" si="18"/>
        <v>0</v>
      </c>
      <c r="DW51" s="162">
        <f t="shared" si="18"/>
        <v>0</v>
      </c>
      <c r="DX51" s="242"/>
      <c r="DY51" s="201">
        <f>SUM(DY14:DY50)</f>
        <v>0</v>
      </c>
      <c r="DZ51" s="201">
        <f>SUM(DZ14:DZ50)</f>
        <v>0</v>
      </c>
      <c r="EA51" s="201">
        <f>SUM(EA14:EA50)</f>
        <v>0</v>
      </c>
      <c r="EB51" s="246">
        <f>SUM(EB14:EB50)</f>
        <v>0</v>
      </c>
      <c r="EC51" s="242"/>
      <c r="ED51" s="201">
        <f>SUM(ED14:ED50)</f>
        <v>0</v>
      </c>
      <c r="EE51" s="201">
        <f>SUM(EE14:EE50)</f>
        <v>0</v>
      </c>
      <c r="EF51" s="201">
        <f>SUM(EF14:EF50)</f>
        <v>0</v>
      </c>
      <c r="EG51" s="246">
        <f>SUM(EG14:EG50)</f>
        <v>0</v>
      </c>
      <c r="EH51" s="252"/>
      <c r="EI51" s="201">
        <f>SUM(EI14:EI50)</f>
        <v>0</v>
      </c>
      <c r="EJ51" s="252"/>
      <c r="EK51" s="253">
        <f>SUM(EK14:EK50)</f>
        <v>0</v>
      </c>
    </row>
    <row r="52" spans="2:141" ht="15" customHeight="1">
      <c r="C52" s="78" t="s">
        <v>435</v>
      </c>
      <c r="D52" s="165"/>
      <c r="E52" s="166">
        <v>0.34379289649330025</v>
      </c>
      <c r="F52" s="154">
        <v>0.32922686820497249</v>
      </c>
      <c r="G52" s="154">
        <v>0.32682229714914024</v>
      </c>
      <c r="H52" s="154">
        <v>0.33107670857634175</v>
      </c>
      <c r="I52" s="154">
        <v>0.33245836221055769</v>
      </c>
      <c r="J52" s="154">
        <v>0.26821642882355906</v>
      </c>
      <c r="K52" s="154">
        <v>0.3207993002461022</v>
      </c>
      <c r="L52" s="154">
        <v>0.34219948165762687</v>
      </c>
      <c r="M52" s="154">
        <v>0.35393101795574772</v>
      </c>
      <c r="N52" s="154">
        <v>0.35467760609181742</v>
      </c>
      <c r="O52" s="154">
        <v>0.30010994426962884</v>
      </c>
      <c r="P52" s="154">
        <v>0.27135558308646157</v>
      </c>
      <c r="Q52" s="154">
        <v>0.30229426488133254</v>
      </c>
      <c r="R52" s="154">
        <v>0.2585877493387137</v>
      </c>
      <c r="S52" s="154">
        <v>0.2451576238811625</v>
      </c>
      <c r="T52" s="154">
        <v>0.33174093566000157</v>
      </c>
      <c r="U52" s="154">
        <v>0.33112168291620214</v>
      </c>
      <c r="V52" s="154">
        <v>0.33563456127601693</v>
      </c>
      <c r="W52" s="154">
        <v>0.33055162942102034</v>
      </c>
      <c r="X52" s="154">
        <v>0.33178299337623524</v>
      </c>
      <c r="Y52" s="154">
        <v>0.32493956184212502</v>
      </c>
      <c r="Z52" s="154">
        <v>0.35569245636286767</v>
      </c>
      <c r="AA52" s="154">
        <v>0.3426124300095808</v>
      </c>
      <c r="AB52" s="154">
        <v>0.34831476761833852</v>
      </c>
      <c r="AC52" s="154">
        <v>0.33345906476360232</v>
      </c>
      <c r="AD52" s="154">
        <v>0.34099954064135968</v>
      </c>
      <c r="AE52" s="154">
        <v>0.32138790598222372</v>
      </c>
      <c r="AF52" s="154">
        <v>0.2973158152317133</v>
      </c>
      <c r="AG52" s="154">
        <v>0.36411012375582719</v>
      </c>
      <c r="AH52" s="154">
        <v>0.33207772754497022</v>
      </c>
      <c r="AI52" s="154">
        <v>0.32962159506813032</v>
      </c>
      <c r="AJ52" s="154">
        <v>0.32971044131183014</v>
      </c>
      <c r="AK52" s="154">
        <v>0.33595372176346222</v>
      </c>
      <c r="AL52" s="154">
        <v>0.3122840454298505</v>
      </c>
      <c r="AM52" s="154">
        <v>0.2691620480487999</v>
      </c>
      <c r="AN52" s="154">
        <v>0.30376861556605778</v>
      </c>
      <c r="AO52" s="154">
        <v>0.3712422256335004</v>
      </c>
      <c r="AP52" s="154">
        <v>0.32780822755149858</v>
      </c>
      <c r="AQ52" s="154">
        <v>0.30808303886925797</v>
      </c>
      <c r="AR52" s="154">
        <v>0.28221752750054635</v>
      </c>
      <c r="AS52" s="154">
        <v>0.30345797326754725</v>
      </c>
      <c r="AT52" s="154">
        <v>0.29941802601835593</v>
      </c>
      <c r="AU52" s="154">
        <v>0.29248206213416378</v>
      </c>
      <c r="AV52" s="154">
        <v>0.34791020680111728</v>
      </c>
      <c r="AW52" s="154">
        <v>0.36778338687471318</v>
      </c>
      <c r="AX52" s="154">
        <v>0.35870035209092593</v>
      </c>
      <c r="AY52" s="154">
        <v>0.34320616607688204</v>
      </c>
      <c r="AZ52" s="154">
        <v>0.33636675620983869</v>
      </c>
      <c r="BA52" s="154">
        <v>0.37420877588241602</v>
      </c>
      <c r="BB52" s="154">
        <v>0.32427654229087188</v>
      </c>
      <c r="BC52" s="154">
        <v>0.32249090860741564</v>
      </c>
      <c r="BD52" s="154">
        <v>0.31300078957897381</v>
      </c>
      <c r="BE52" s="154">
        <v>0.31994579286431291</v>
      </c>
      <c r="BF52" s="154">
        <v>0.2595231741453416</v>
      </c>
      <c r="BG52" s="154">
        <v>0.27413465585294555</v>
      </c>
      <c r="BH52" s="154">
        <v>0.32683620353596737</v>
      </c>
      <c r="BI52" s="154">
        <v>0.33162862161676487</v>
      </c>
      <c r="BJ52" s="154">
        <v>0.28183739267084978</v>
      </c>
      <c r="BK52" s="154">
        <v>0.42846043589503152</v>
      </c>
      <c r="BL52" s="154">
        <v>0.34590715930583144</v>
      </c>
      <c r="BM52" s="154">
        <v>0.33995595251239197</v>
      </c>
      <c r="BN52" s="154">
        <v>0.33470503461737505</v>
      </c>
      <c r="BO52" s="154">
        <v>0.39247943206494285</v>
      </c>
      <c r="BP52" s="154">
        <v>0.40929892694424636</v>
      </c>
      <c r="BQ52" s="154">
        <v>0.42672016539763608</v>
      </c>
      <c r="BR52" s="154">
        <v>0.42238912391268368</v>
      </c>
      <c r="BS52" s="154">
        <v>0.42581289722642773</v>
      </c>
      <c r="BT52" s="154">
        <v>0.39152776090218339</v>
      </c>
      <c r="BU52" s="154">
        <v>0.4279509808465139</v>
      </c>
      <c r="BV52" s="154">
        <v>0.38926249361412069</v>
      </c>
      <c r="BW52" s="146"/>
      <c r="BX52" s="146"/>
    </row>
    <row r="53" spans="2:141" ht="15" customHeight="1">
      <c r="C53" s="78" t="s">
        <v>436</v>
      </c>
      <c r="D53" s="167"/>
      <c r="E53" s="168">
        <v>0.48769389962194609</v>
      </c>
      <c r="F53" s="169">
        <v>0.47314611488187613</v>
      </c>
      <c r="G53" s="169">
        <v>0.4650880108809986</v>
      </c>
      <c r="H53" s="169">
        <v>0.47373817375963634</v>
      </c>
      <c r="I53" s="169">
        <v>0.47528410699910767</v>
      </c>
      <c r="J53" s="169">
        <v>0.40340376178710102</v>
      </c>
      <c r="K53" s="169">
        <v>0.4528419211173953</v>
      </c>
      <c r="L53" s="169">
        <v>0.47003500146952737</v>
      </c>
      <c r="M53" s="169">
        <v>0.48633199654438802</v>
      </c>
      <c r="N53" s="169">
        <v>0.48730200843912036</v>
      </c>
      <c r="O53" s="169">
        <v>0.41640444326496567</v>
      </c>
      <c r="P53" s="169">
        <v>0.40395897251059765</v>
      </c>
      <c r="Q53" s="169">
        <v>0.42786056130948658</v>
      </c>
      <c r="R53" s="169">
        <v>0.39409521961658012</v>
      </c>
      <c r="S53" s="169">
        <v>0.33805862945364423</v>
      </c>
      <c r="T53" s="169">
        <v>0.48157115891154156</v>
      </c>
      <c r="U53" s="169">
        <v>0.47255794611165736</v>
      </c>
      <c r="V53" s="169">
        <v>0.47266476605735369</v>
      </c>
      <c r="W53" s="169">
        <v>0.47254445293091007</v>
      </c>
      <c r="X53" s="169">
        <v>0.48218330823197164</v>
      </c>
      <c r="Y53" s="169">
        <v>0.47379011066564558</v>
      </c>
      <c r="Z53" s="169">
        <v>0.51064806426284959</v>
      </c>
      <c r="AA53" s="169">
        <v>0.50714708700236388</v>
      </c>
      <c r="AB53" s="169">
        <v>0.49919614476757745</v>
      </c>
      <c r="AC53" s="169">
        <v>0.48038158256425556</v>
      </c>
      <c r="AD53" s="169">
        <v>0.49693719656589819</v>
      </c>
      <c r="AE53" s="169">
        <v>0.46728598798813953</v>
      </c>
      <c r="AF53" s="169">
        <v>0.45973722847569926</v>
      </c>
      <c r="AG53" s="169">
        <v>0.51109285727728326</v>
      </c>
      <c r="AH53" s="169">
        <v>0.4990605847007995</v>
      </c>
      <c r="AI53" s="169">
        <v>0.49384336151227415</v>
      </c>
      <c r="AJ53" s="169">
        <v>0.49430221119918388</v>
      </c>
      <c r="AK53" s="169">
        <v>0.49601623669393274</v>
      </c>
      <c r="AL53" s="169">
        <v>0.49527524807849771</v>
      </c>
      <c r="AM53" s="169">
        <v>0.41405956594475868</v>
      </c>
      <c r="AN53" s="169">
        <v>0.45961063592729828</v>
      </c>
      <c r="AO53" s="169">
        <v>0.5151055698527387</v>
      </c>
      <c r="AP53" s="169">
        <v>0.46093797754640475</v>
      </c>
      <c r="AQ53" s="169">
        <v>0.460136925795053</v>
      </c>
      <c r="AR53" s="169">
        <v>0.4361477380345305</v>
      </c>
      <c r="AS53" s="169">
        <v>0.48709487847136812</v>
      </c>
      <c r="AT53" s="169">
        <v>0.48575907893206888</v>
      </c>
      <c r="AU53" s="169">
        <v>0.48717563587773433</v>
      </c>
      <c r="AV53" s="169">
        <v>0.45988263331881196</v>
      </c>
      <c r="AW53" s="169">
        <v>0.47319871500688387</v>
      </c>
      <c r="AX53" s="169">
        <v>0.54876768175921919</v>
      </c>
      <c r="AY53" s="169">
        <v>0.50023752969121138</v>
      </c>
      <c r="AZ53" s="169">
        <v>0.49526052329503095</v>
      </c>
      <c r="BA53" s="169">
        <v>0.52279798304902902</v>
      </c>
      <c r="BB53" s="169">
        <v>0.46623864024068734</v>
      </c>
      <c r="BC53" s="169">
        <v>0.49369684239693001</v>
      </c>
      <c r="BD53" s="169">
        <v>0.49641281525622366</v>
      </c>
      <c r="BE53" s="169">
        <v>0.52500589577359691</v>
      </c>
      <c r="BF53" s="169">
        <v>0.38106891206713489</v>
      </c>
      <c r="BG53" s="169">
        <v>0.43213745407391396</v>
      </c>
      <c r="BH53" s="169">
        <v>0.47243688229493913</v>
      </c>
      <c r="BI53" s="169">
        <v>0.4860302772621321</v>
      </c>
      <c r="BJ53" s="169">
        <v>0.48638032245864421</v>
      </c>
      <c r="BK53" s="169">
        <v>0.68641411367563732</v>
      </c>
      <c r="BL53" s="169">
        <v>0.51645405841715009</v>
      </c>
      <c r="BM53" s="169">
        <v>0.48779396468065572</v>
      </c>
      <c r="BN53" s="169">
        <v>0.46429912177193339</v>
      </c>
      <c r="BO53" s="169">
        <v>0.55168278587649133</v>
      </c>
      <c r="BP53" s="169">
        <v>0.52806704783702196</v>
      </c>
      <c r="BQ53" s="169">
        <v>0.54441737353038178</v>
      </c>
      <c r="BR53" s="169">
        <v>0.59417670074707563</v>
      </c>
      <c r="BS53" s="169">
        <v>0.57039217343856874</v>
      </c>
      <c r="BT53" s="169">
        <v>0.47421142309768094</v>
      </c>
      <c r="BU53" s="169">
        <v>0.52751699847063416</v>
      </c>
      <c r="BV53" s="169">
        <v>0.47885701661891034</v>
      </c>
      <c r="BW53" s="146"/>
      <c r="BX53" s="146"/>
    </row>
  </sheetData>
  <mergeCells count="71">
    <mergeCell ref="E11:E13"/>
    <mergeCell ref="F11:F13"/>
    <mergeCell ref="G11:G13"/>
    <mergeCell ref="H11:H13"/>
    <mergeCell ref="I11:I13"/>
    <mergeCell ref="J11:J13"/>
    <mergeCell ref="K11:K13"/>
    <mergeCell ref="L11:L13"/>
    <mergeCell ref="M11:M13"/>
    <mergeCell ref="N11:N13"/>
    <mergeCell ref="O11:O13"/>
    <mergeCell ref="P11:P13"/>
    <mergeCell ref="Q11:Q13"/>
    <mergeCell ref="R11:R13"/>
    <mergeCell ref="S11:S13"/>
    <mergeCell ref="T11:T13"/>
    <mergeCell ref="U11:U13"/>
    <mergeCell ref="V11:V13"/>
    <mergeCell ref="W11:W13"/>
    <mergeCell ref="X11:X13"/>
    <mergeCell ref="Y11:Y13"/>
    <mergeCell ref="Z11:Z13"/>
    <mergeCell ref="AA11:AA13"/>
    <mergeCell ref="AB11:AB13"/>
    <mergeCell ref="AC11:AC13"/>
    <mergeCell ref="AD11:AD13"/>
    <mergeCell ref="AE11:AE13"/>
    <mergeCell ref="AF11:AF13"/>
    <mergeCell ref="AG11:AG13"/>
    <mergeCell ref="AH11:AH13"/>
    <mergeCell ref="AI11:AI13"/>
    <mergeCell ref="AJ11:AJ13"/>
    <mergeCell ref="AK11:AK13"/>
    <mergeCell ref="AL11:AL13"/>
    <mergeCell ref="AM11:AM13"/>
    <mergeCell ref="AN11:AN13"/>
    <mergeCell ref="AO11:AO13"/>
    <mergeCell ref="AP11:AP13"/>
    <mergeCell ref="AQ11:AQ13"/>
    <mergeCell ref="AR11:AR13"/>
    <mergeCell ref="AY11:AY13"/>
    <mergeCell ref="AZ11:AZ13"/>
    <mergeCell ref="BA11:BA13"/>
    <mergeCell ref="BB11:BB13"/>
    <mergeCell ref="AS11:AS13"/>
    <mergeCell ref="AT11:AT13"/>
    <mergeCell ref="AU11:AU13"/>
    <mergeCell ref="AV11:AV13"/>
    <mergeCell ref="AW11:AW13"/>
    <mergeCell ref="BV11:BV13"/>
    <mergeCell ref="BM11:BM13"/>
    <mergeCell ref="BN11:BN13"/>
    <mergeCell ref="BO11:BO13"/>
    <mergeCell ref="BP11:BP13"/>
    <mergeCell ref="BQ11:BQ13"/>
    <mergeCell ref="B2:C3"/>
    <mergeCell ref="BR11:BR13"/>
    <mergeCell ref="BS11:BS13"/>
    <mergeCell ref="BT11:BT13"/>
    <mergeCell ref="BU11:BU13"/>
    <mergeCell ref="BH11:BH13"/>
    <mergeCell ref="BI11:BI13"/>
    <mergeCell ref="BJ11:BJ13"/>
    <mergeCell ref="BK11:BK13"/>
    <mergeCell ref="BL11:BL13"/>
    <mergeCell ref="BC11:BC13"/>
    <mergeCell ref="BD11:BD13"/>
    <mergeCell ref="BE11:BE13"/>
    <mergeCell ref="BF11:BF13"/>
    <mergeCell ref="BG11:BG13"/>
    <mergeCell ref="AX11:AX13"/>
  </mergeCells>
  <phoneticPr fontId="18"/>
  <printOptions verticalCentered="1"/>
  <pageMargins left="0.39370078740157499" right="0.39370078740157499" top="0.59055118110236204" bottom="0.39370078740157499" header="0.196850393700787" footer="0.196850393700787"/>
  <pageSetup paperSize="9" scale="49" orientation="landscape" cellComments="asDisplayed" r:id="rId1"/>
  <colBreaks count="2" manualBreakCount="2">
    <brk id="79" max="51" man="1"/>
    <brk id="127" max="51"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R46"/>
  <sheetViews>
    <sheetView showGridLines="0" zoomScale="80" zoomScaleNormal="80" workbookViewId="0">
      <selection activeCell="B2" sqref="B2:C3"/>
    </sheetView>
  </sheetViews>
  <sheetFormatPr defaultColWidth="13.86328125" defaultRowHeight="15" customHeight="1"/>
  <cols>
    <col min="1" max="1" width="1.59765625" style="78" customWidth="1"/>
    <col min="2" max="2" width="3.73046875" style="78" customWidth="1"/>
    <col min="3" max="3" width="28" style="78" customWidth="1"/>
    <col min="4" max="18" width="10.59765625" style="78" customWidth="1"/>
    <col min="19" max="16384" width="13.86328125" style="78"/>
  </cols>
  <sheetData>
    <row r="1" spans="2:18" ht="7.5" customHeight="1"/>
    <row r="2" spans="2:18" ht="15" customHeight="1">
      <c r="B2" s="346" t="s">
        <v>437</v>
      </c>
      <c r="C2" s="347"/>
      <c r="E2" s="78" t="s">
        <v>438</v>
      </c>
    </row>
    <row r="3" spans="2:18" ht="15" customHeight="1">
      <c r="B3" s="348"/>
      <c r="C3" s="349"/>
      <c r="E3" s="78" t="s">
        <v>509</v>
      </c>
    </row>
    <row r="4" spans="2:18" ht="15" customHeight="1">
      <c r="D4" s="79"/>
      <c r="E4" s="79"/>
      <c r="F4" s="79"/>
      <c r="G4" s="79"/>
      <c r="H4" s="79"/>
      <c r="I4" s="79"/>
      <c r="J4" s="79"/>
      <c r="K4" s="79"/>
      <c r="L4" s="79"/>
      <c r="M4" s="79"/>
      <c r="N4" s="79"/>
      <c r="O4" s="79"/>
      <c r="P4" s="79"/>
      <c r="Q4" s="79"/>
      <c r="R4" s="122" t="s">
        <v>439</v>
      </c>
    </row>
    <row r="5" spans="2:18" ht="15" customHeight="1">
      <c r="B5" s="80"/>
      <c r="C5" s="81"/>
      <c r="D5" s="82"/>
      <c r="E5" s="356" t="s">
        <v>440</v>
      </c>
      <c r="F5" s="357"/>
      <c r="G5" s="357"/>
      <c r="H5" s="358"/>
      <c r="I5" s="356" t="s">
        <v>441</v>
      </c>
      <c r="J5" s="357"/>
      <c r="K5" s="357"/>
      <c r="L5" s="358"/>
      <c r="M5" s="356" t="s">
        <v>442</v>
      </c>
      <c r="N5" s="357"/>
      <c r="O5" s="357"/>
      <c r="P5" s="358"/>
      <c r="Q5" s="82"/>
      <c r="R5" s="123"/>
    </row>
    <row r="6" spans="2:18" ht="15" customHeight="1">
      <c r="B6" s="83"/>
      <c r="C6" s="84"/>
      <c r="D6" s="85" t="s">
        <v>235</v>
      </c>
      <c r="E6" s="359"/>
      <c r="F6" s="360"/>
      <c r="G6" s="360"/>
      <c r="H6" s="361"/>
      <c r="I6" s="359"/>
      <c r="J6" s="360"/>
      <c r="K6" s="360"/>
      <c r="L6" s="361"/>
      <c r="M6" s="359"/>
      <c r="N6" s="360"/>
      <c r="O6" s="360"/>
      <c r="P6" s="361"/>
      <c r="Q6" s="85" t="s">
        <v>246</v>
      </c>
      <c r="R6" s="124" t="s">
        <v>248</v>
      </c>
    </row>
    <row r="7" spans="2:18" ht="15" customHeight="1">
      <c r="B7" s="83"/>
      <c r="C7" s="86"/>
      <c r="D7" s="85" t="s">
        <v>249</v>
      </c>
      <c r="E7" s="362" t="s">
        <v>443</v>
      </c>
      <c r="F7" s="87" t="s">
        <v>444</v>
      </c>
      <c r="G7" s="87" t="s">
        <v>445</v>
      </c>
      <c r="H7" s="354" t="s">
        <v>446</v>
      </c>
      <c r="I7" s="362" t="s">
        <v>443</v>
      </c>
      <c r="J7" s="87" t="s">
        <v>444</v>
      </c>
      <c r="K7" s="87" t="s">
        <v>445</v>
      </c>
      <c r="L7" s="354" t="s">
        <v>446</v>
      </c>
      <c r="M7" s="362" t="s">
        <v>443</v>
      </c>
      <c r="N7" s="87" t="s">
        <v>444</v>
      </c>
      <c r="O7" s="87" t="s">
        <v>445</v>
      </c>
      <c r="P7" s="354" t="s">
        <v>446</v>
      </c>
      <c r="Q7" s="125" t="s">
        <v>262</v>
      </c>
      <c r="R7" s="88" t="s">
        <v>262</v>
      </c>
    </row>
    <row r="8" spans="2:18" ht="15" customHeight="1">
      <c r="B8" s="89"/>
      <c r="C8" s="90" t="s">
        <v>338</v>
      </c>
      <c r="D8" s="91"/>
      <c r="E8" s="363"/>
      <c r="F8" s="92" t="s">
        <v>447</v>
      </c>
      <c r="G8" s="92" t="s">
        <v>447</v>
      </c>
      <c r="H8" s="355"/>
      <c r="I8" s="363"/>
      <c r="J8" s="92" t="s">
        <v>447</v>
      </c>
      <c r="K8" s="92" t="s">
        <v>447</v>
      </c>
      <c r="L8" s="355"/>
      <c r="M8" s="363"/>
      <c r="N8" s="92" t="s">
        <v>447</v>
      </c>
      <c r="O8" s="92" t="s">
        <v>447</v>
      </c>
      <c r="P8" s="355"/>
      <c r="Q8" s="126"/>
      <c r="R8" s="93"/>
    </row>
    <row r="9" spans="2:18" ht="15" customHeight="1">
      <c r="B9" s="94" t="s">
        <v>341</v>
      </c>
      <c r="C9" s="95" t="s">
        <v>398</v>
      </c>
      <c r="D9" s="96">
        <f>波及効果計算!D14</f>
        <v>0</v>
      </c>
      <c r="E9" s="97">
        <f>D9</f>
        <v>0</v>
      </c>
      <c r="F9" s="98">
        <f>波及効果計算!DM14</f>
        <v>0</v>
      </c>
      <c r="G9" s="98">
        <f>波及効果計算!DV14</f>
        <v>0</v>
      </c>
      <c r="H9" s="99">
        <f>波及効果計算!DW14</f>
        <v>0</v>
      </c>
      <c r="I9" s="97">
        <f>波及効果計算!DY14</f>
        <v>0</v>
      </c>
      <c r="J9" s="98">
        <f>波及効果計算!DZ14</f>
        <v>0</v>
      </c>
      <c r="K9" s="98">
        <f>波及効果計算!EA14</f>
        <v>0</v>
      </c>
      <c r="L9" s="99">
        <f>波及効果計算!EB14</f>
        <v>0</v>
      </c>
      <c r="M9" s="97">
        <f>波及効果計算!ED14</f>
        <v>0</v>
      </c>
      <c r="N9" s="98">
        <f>波及効果計算!EE14</f>
        <v>0</v>
      </c>
      <c r="O9" s="98">
        <f>波及効果計算!EF14</f>
        <v>0</v>
      </c>
      <c r="P9" s="99">
        <f>波及効果計算!EG14</f>
        <v>0</v>
      </c>
      <c r="Q9" s="127">
        <f>波及効果計算!EI14</f>
        <v>0</v>
      </c>
      <c r="R9" s="128">
        <f>波及効果計算!EK14</f>
        <v>0</v>
      </c>
    </row>
    <row r="10" spans="2:18" ht="15" customHeight="1">
      <c r="B10" s="100" t="s">
        <v>342</v>
      </c>
      <c r="C10" s="101" t="s">
        <v>400</v>
      </c>
      <c r="D10" s="102">
        <f>波及効果計算!D15</f>
        <v>0</v>
      </c>
      <c r="E10" s="103">
        <f t="shared" ref="E10:E45" si="0">D10</f>
        <v>0</v>
      </c>
      <c r="F10" s="104">
        <f>波及効果計算!DM15</f>
        <v>0</v>
      </c>
      <c r="G10" s="104">
        <f>波及効果計算!DV15</f>
        <v>0</v>
      </c>
      <c r="H10" s="105">
        <f>波及効果計算!DW15</f>
        <v>0</v>
      </c>
      <c r="I10" s="103">
        <f>波及効果計算!DY15</f>
        <v>0</v>
      </c>
      <c r="J10" s="104">
        <f>波及効果計算!DZ15</f>
        <v>0</v>
      </c>
      <c r="K10" s="104">
        <f>波及効果計算!EA15</f>
        <v>0</v>
      </c>
      <c r="L10" s="105">
        <f>波及効果計算!EB15</f>
        <v>0</v>
      </c>
      <c r="M10" s="103">
        <f>波及効果計算!ED15</f>
        <v>0</v>
      </c>
      <c r="N10" s="104">
        <f>波及効果計算!EE15</f>
        <v>0</v>
      </c>
      <c r="O10" s="104">
        <f>波及効果計算!EF15</f>
        <v>0</v>
      </c>
      <c r="P10" s="105">
        <f>波及効果計算!EG15</f>
        <v>0</v>
      </c>
      <c r="Q10" s="129">
        <f>波及効果計算!EI15</f>
        <v>0</v>
      </c>
      <c r="R10" s="130">
        <f>波及効果計算!EK15</f>
        <v>0</v>
      </c>
    </row>
    <row r="11" spans="2:18" ht="15" customHeight="1">
      <c r="B11" s="100" t="s">
        <v>343</v>
      </c>
      <c r="C11" s="101" t="s">
        <v>401</v>
      </c>
      <c r="D11" s="102">
        <f>波及効果計算!D16</f>
        <v>0</v>
      </c>
      <c r="E11" s="103">
        <f t="shared" si="0"/>
        <v>0</v>
      </c>
      <c r="F11" s="104">
        <f>波及効果計算!DM16</f>
        <v>0</v>
      </c>
      <c r="G11" s="104">
        <f>波及効果計算!DV16</f>
        <v>0</v>
      </c>
      <c r="H11" s="105">
        <f>波及効果計算!DW16</f>
        <v>0</v>
      </c>
      <c r="I11" s="103">
        <f>波及効果計算!DY16</f>
        <v>0</v>
      </c>
      <c r="J11" s="104">
        <f>波及効果計算!DZ16</f>
        <v>0</v>
      </c>
      <c r="K11" s="104">
        <f>波及効果計算!EA16</f>
        <v>0</v>
      </c>
      <c r="L11" s="105">
        <f>波及効果計算!EB16</f>
        <v>0</v>
      </c>
      <c r="M11" s="103">
        <f>波及効果計算!ED16</f>
        <v>0</v>
      </c>
      <c r="N11" s="104">
        <f>波及効果計算!EE16</f>
        <v>0</v>
      </c>
      <c r="O11" s="104">
        <f>波及効果計算!EF16</f>
        <v>0</v>
      </c>
      <c r="P11" s="105">
        <f>波及効果計算!EG16</f>
        <v>0</v>
      </c>
      <c r="Q11" s="129">
        <f>波及効果計算!EI16</f>
        <v>0</v>
      </c>
      <c r="R11" s="130">
        <f>波及効果計算!EK16</f>
        <v>0</v>
      </c>
    </row>
    <row r="12" spans="2:18" ht="15" customHeight="1">
      <c r="B12" s="100" t="s">
        <v>344</v>
      </c>
      <c r="C12" s="101" t="s">
        <v>402</v>
      </c>
      <c r="D12" s="102">
        <f>波及効果計算!D17</f>
        <v>0</v>
      </c>
      <c r="E12" s="103">
        <f t="shared" si="0"/>
        <v>0</v>
      </c>
      <c r="F12" s="104">
        <f>波及効果計算!DM17</f>
        <v>0</v>
      </c>
      <c r="G12" s="104">
        <f>波及効果計算!DV17</f>
        <v>0</v>
      </c>
      <c r="H12" s="105">
        <f>波及効果計算!DW17</f>
        <v>0</v>
      </c>
      <c r="I12" s="103">
        <f>波及効果計算!DY17</f>
        <v>0</v>
      </c>
      <c r="J12" s="104">
        <f>波及効果計算!DZ17</f>
        <v>0</v>
      </c>
      <c r="K12" s="104">
        <f>波及効果計算!EA17</f>
        <v>0</v>
      </c>
      <c r="L12" s="105">
        <f>波及効果計算!EB17</f>
        <v>0</v>
      </c>
      <c r="M12" s="103">
        <f>波及効果計算!ED17</f>
        <v>0</v>
      </c>
      <c r="N12" s="104">
        <f>波及効果計算!EE17</f>
        <v>0</v>
      </c>
      <c r="O12" s="104">
        <f>波及効果計算!EF17</f>
        <v>0</v>
      </c>
      <c r="P12" s="105">
        <f>波及効果計算!EG17</f>
        <v>0</v>
      </c>
      <c r="Q12" s="129">
        <f>波及効果計算!EI17</f>
        <v>0</v>
      </c>
      <c r="R12" s="130">
        <f>波及効果計算!EK17</f>
        <v>0</v>
      </c>
    </row>
    <row r="13" spans="2:18" ht="15" customHeight="1">
      <c r="B13" s="100" t="s">
        <v>345</v>
      </c>
      <c r="C13" s="101" t="s">
        <v>403</v>
      </c>
      <c r="D13" s="102">
        <f>波及効果計算!D18</f>
        <v>0</v>
      </c>
      <c r="E13" s="103">
        <f t="shared" si="0"/>
        <v>0</v>
      </c>
      <c r="F13" s="104">
        <f>波及効果計算!DM18</f>
        <v>0</v>
      </c>
      <c r="G13" s="104">
        <f>波及効果計算!DV18</f>
        <v>0</v>
      </c>
      <c r="H13" s="105">
        <f>波及効果計算!DW18</f>
        <v>0</v>
      </c>
      <c r="I13" s="103">
        <f>波及効果計算!DY18</f>
        <v>0</v>
      </c>
      <c r="J13" s="104">
        <f>波及効果計算!DZ18</f>
        <v>0</v>
      </c>
      <c r="K13" s="104">
        <f>波及効果計算!EA18</f>
        <v>0</v>
      </c>
      <c r="L13" s="105">
        <f>波及効果計算!EB18</f>
        <v>0</v>
      </c>
      <c r="M13" s="103">
        <f>波及効果計算!ED18</f>
        <v>0</v>
      </c>
      <c r="N13" s="104">
        <f>波及効果計算!EE18</f>
        <v>0</v>
      </c>
      <c r="O13" s="104">
        <f>波及効果計算!EF18</f>
        <v>0</v>
      </c>
      <c r="P13" s="105">
        <f>波及効果計算!EG18</f>
        <v>0</v>
      </c>
      <c r="Q13" s="129">
        <f>波及効果計算!EI18</f>
        <v>0</v>
      </c>
      <c r="R13" s="130">
        <f>波及効果計算!EK18</f>
        <v>0</v>
      </c>
    </row>
    <row r="14" spans="2:18" ht="15" customHeight="1">
      <c r="B14" s="100" t="s">
        <v>346</v>
      </c>
      <c r="C14" s="101" t="s">
        <v>404</v>
      </c>
      <c r="D14" s="102">
        <f>波及効果計算!D19</f>
        <v>0</v>
      </c>
      <c r="E14" s="103">
        <f t="shared" si="0"/>
        <v>0</v>
      </c>
      <c r="F14" s="104">
        <f>波及効果計算!DM19</f>
        <v>0</v>
      </c>
      <c r="G14" s="104">
        <f>波及効果計算!DV19</f>
        <v>0</v>
      </c>
      <c r="H14" s="105">
        <f>波及効果計算!DW19</f>
        <v>0</v>
      </c>
      <c r="I14" s="103">
        <f>波及効果計算!DY19</f>
        <v>0</v>
      </c>
      <c r="J14" s="104">
        <f>波及効果計算!DZ19</f>
        <v>0</v>
      </c>
      <c r="K14" s="104">
        <f>波及効果計算!EA19</f>
        <v>0</v>
      </c>
      <c r="L14" s="105">
        <f>波及効果計算!EB19</f>
        <v>0</v>
      </c>
      <c r="M14" s="103">
        <f>波及効果計算!ED19</f>
        <v>0</v>
      </c>
      <c r="N14" s="104">
        <f>波及効果計算!EE19</f>
        <v>0</v>
      </c>
      <c r="O14" s="104">
        <f>波及効果計算!EF19</f>
        <v>0</v>
      </c>
      <c r="P14" s="105">
        <f>波及効果計算!EG19</f>
        <v>0</v>
      </c>
      <c r="Q14" s="129">
        <f>波及効果計算!EI19</f>
        <v>0</v>
      </c>
      <c r="R14" s="130">
        <f>波及効果計算!EK19</f>
        <v>0</v>
      </c>
    </row>
    <row r="15" spans="2:18" ht="15" customHeight="1">
      <c r="B15" s="100" t="s">
        <v>347</v>
      </c>
      <c r="C15" s="101" t="s">
        <v>405</v>
      </c>
      <c r="D15" s="102">
        <f>波及効果計算!D20</f>
        <v>0</v>
      </c>
      <c r="E15" s="103">
        <f t="shared" si="0"/>
        <v>0</v>
      </c>
      <c r="F15" s="104">
        <f>波及効果計算!DM20</f>
        <v>0</v>
      </c>
      <c r="G15" s="104">
        <f>波及効果計算!DV20</f>
        <v>0</v>
      </c>
      <c r="H15" s="105">
        <f>波及効果計算!DW20</f>
        <v>0</v>
      </c>
      <c r="I15" s="103">
        <f>波及効果計算!DY20</f>
        <v>0</v>
      </c>
      <c r="J15" s="104">
        <f>波及効果計算!DZ20</f>
        <v>0</v>
      </c>
      <c r="K15" s="104">
        <f>波及効果計算!EA20</f>
        <v>0</v>
      </c>
      <c r="L15" s="105">
        <f>波及効果計算!EB20</f>
        <v>0</v>
      </c>
      <c r="M15" s="103">
        <f>波及効果計算!ED20</f>
        <v>0</v>
      </c>
      <c r="N15" s="104">
        <f>波及効果計算!EE20</f>
        <v>0</v>
      </c>
      <c r="O15" s="104">
        <f>波及効果計算!EF20</f>
        <v>0</v>
      </c>
      <c r="P15" s="105">
        <f>波及効果計算!EG20</f>
        <v>0</v>
      </c>
      <c r="Q15" s="129">
        <f>波及効果計算!EI20</f>
        <v>0</v>
      </c>
      <c r="R15" s="130">
        <f>波及効果計算!EK20</f>
        <v>0</v>
      </c>
    </row>
    <row r="16" spans="2:18" ht="15" customHeight="1">
      <c r="B16" s="100" t="s">
        <v>348</v>
      </c>
      <c r="C16" s="101" t="s">
        <v>406</v>
      </c>
      <c r="D16" s="102">
        <f>波及効果計算!D21</f>
        <v>0</v>
      </c>
      <c r="E16" s="103">
        <f t="shared" si="0"/>
        <v>0</v>
      </c>
      <c r="F16" s="104">
        <f>波及効果計算!DM21</f>
        <v>0</v>
      </c>
      <c r="G16" s="104">
        <f>波及効果計算!DV21</f>
        <v>0</v>
      </c>
      <c r="H16" s="105">
        <f>波及効果計算!DW21</f>
        <v>0</v>
      </c>
      <c r="I16" s="103">
        <f>波及効果計算!DY21</f>
        <v>0</v>
      </c>
      <c r="J16" s="104">
        <f>波及効果計算!DZ21</f>
        <v>0</v>
      </c>
      <c r="K16" s="104">
        <f>波及効果計算!EA21</f>
        <v>0</v>
      </c>
      <c r="L16" s="105">
        <f>波及効果計算!EB21</f>
        <v>0</v>
      </c>
      <c r="M16" s="103">
        <f>波及効果計算!ED21</f>
        <v>0</v>
      </c>
      <c r="N16" s="104">
        <f>波及効果計算!EE21</f>
        <v>0</v>
      </c>
      <c r="O16" s="104">
        <f>波及効果計算!EF21</f>
        <v>0</v>
      </c>
      <c r="P16" s="105">
        <f>波及効果計算!EG21</f>
        <v>0</v>
      </c>
      <c r="Q16" s="129">
        <f>波及効果計算!EI21</f>
        <v>0</v>
      </c>
      <c r="R16" s="130">
        <f>波及効果計算!EK21</f>
        <v>0</v>
      </c>
    </row>
    <row r="17" spans="2:18" ht="15" customHeight="1">
      <c r="B17" s="100" t="s">
        <v>349</v>
      </c>
      <c r="C17" s="101" t="s">
        <v>407</v>
      </c>
      <c r="D17" s="102">
        <f>波及効果計算!D22</f>
        <v>0</v>
      </c>
      <c r="E17" s="103">
        <f t="shared" si="0"/>
        <v>0</v>
      </c>
      <c r="F17" s="104">
        <f>波及効果計算!DM22</f>
        <v>0</v>
      </c>
      <c r="G17" s="104">
        <f>波及効果計算!DV22</f>
        <v>0</v>
      </c>
      <c r="H17" s="105">
        <f>波及効果計算!DW22</f>
        <v>0</v>
      </c>
      <c r="I17" s="103">
        <f>波及効果計算!DY22</f>
        <v>0</v>
      </c>
      <c r="J17" s="104">
        <f>波及効果計算!DZ22</f>
        <v>0</v>
      </c>
      <c r="K17" s="104">
        <f>波及効果計算!EA22</f>
        <v>0</v>
      </c>
      <c r="L17" s="105">
        <f>波及効果計算!EB22</f>
        <v>0</v>
      </c>
      <c r="M17" s="103">
        <f>波及効果計算!ED22</f>
        <v>0</v>
      </c>
      <c r="N17" s="104">
        <f>波及効果計算!EE22</f>
        <v>0</v>
      </c>
      <c r="O17" s="104">
        <f>波及効果計算!EF22</f>
        <v>0</v>
      </c>
      <c r="P17" s="105">
        <f>波及効果計算!EG22</f>
        <v>0</v>
      </c>
      <c r="Q17" s="129">
        <f>波及効果計算!EI22</f>
        <v>0</v>
      </c>
      <c r="R17" s="130">
        <f>波及効果計算!EK22</f>
        <v>0</v>
      </c>
    </row>
    <row r="18" spans="2:18" ht="15" customHeight="1">
      <c r="B18" s="100" t="s">
        <v>350</v>
      </c>
      <c r="C18" s="101" t="s">
        <v>408</v>
      </c>
      <c r="D18" s="102">
        <f>波及効果計算!D23</f>
        <v>0</v>
      </c>
      <c r="E18" s="103">
        <f t="shared" si="0"/>
        <v>0</v>
      </c>
      <c r="F18" s="104">
        <f>波及効果計算!DM23</f>
        <v>0</v>
      </c>
      <c r="G18" s="104">
        <f>波及効果計算!DV23</f>
        <v>0</v>
      </c>
      <c r="H18" s="105">
        <f>波及効果計算!DW23</f>
        <v>0</v>
      </c>
      <c r="I18" s="103">
        <f>波及効果計算!DY23</f>
        <v>0</v>
      </c>
      <c r="J18" s="104">
        <f>波及効果計算!DZ23</f>
        <v>0</v>
      </c>
      <c r="K18" s="104">
        <f>波及効果計算!EA23</f>
        <v>0</v>
      </c>
      <c r="L18" s="105">
        <f>波及効果計算!EB23</f>
        <v>0</v>
      </c>
      <c r="M18" s="103">
        <f>波及効果計算!ED23</f>
        <v>0</v>
      </c>
      <c r="N18" s="104">
        <f>波及効果計算!EE23</f>
        <v>0</v>
      </c>
      <c r="O18" s="104">
        <f>波及効果計算!EF23</f>
        <v>0</v>
      </c>
      <c r="P18" s="105">
        <f>波及効果計算!EG23</f>
        <v>0</v>
      </c>
      <c r="Q18" s="129">
        <f>波及効果計算!EI23</f>
        <v>0</v>
      </c>
      <c r="R18" s="130">
        <f>波及効果計算!EK23</f>
        <v>0</v>
      </c>
    </row>
    <row r="19" spans="2:18" ht="15" customHeight="1">
      <c r="B19" s="100" t="s">
        <v>351</v>
      </c>
      <c r="C19" s="101" t="s">
        <v>409</v>
      </c>
      <c r="D19" s="102">
        <f>波及効果計算!D24</f>
        <v>0</v>
      </c>
      <c r="E19" s="103">
        <f t="shared" si="0"/>
        <v>0</v>
      </c>
      <c r="F19" s="104">
        <f>波及効果計算!DM24</f>
        <v>0</v>
      </c>
      <c r="G19" s="104">
        <f>波及効果計算!DV24</f>
        <v>0</v>
      </c>
      <c r="H19" s="105">
        <f>波及効果計算!DW24</f>
        <v>0</v>
      </c>
      <c r="I19" s="103">
        <f>波及効果計算!DY24</f>
        <v>0</v>
      </c>
      <c r="J19" s="104">
        <f>波及効果計算!DZ24</f>
        <v>0</v>
      </c>
      <c r="K19" s="104">
        <f>波及効果計算!EA24</f>
        <v>0</v>
      </c>
      <c r="L19" s="105">
        <f>波及効果計算!EB24</f>
        <v>0</v>
      </c>
      <c r="M19" s="103">
        <f>波及効果計算!ED24</f>
        <v>0</v>
      </c>
      <c r="N19" s="104">
        <f>波及効果計算!EE24</f>
        <v>0</v>
      </c>
      <c r="O19" s="104">
        <f>波及効果計算!EF24</f>
        <v>0</v>
      </c>
      <c r="P19" s="105">
        <f>波及効果計算!EG24</f>
        <v>0</v>
      </c>
      <c r="Q19" s="129">
        <f>波及効果計算!EI24</f>
        <v>0</v>
      </c>
      <c r="R19" s="130">
        <f>波及効果計算!EK24</f>
        <v>0</v>
      </c>
    </row>
    <row r="20" spans="2:18" ht="15" customHeight="1">
      <c r="B20" s="100" t="s">
        <v>352</v>
      </c>
      <c r="C20" s="101" t="s">
        <v>410</v>
      </c>
      <c r="D20" s="102">
        <f>波及効果計算!D25</f>
        <v>0</v>
      </c>
      <c r="E20" s="103">
        <f t="shared" si="0"/>
        <v>0</v>
      </c>
      <c r="F20" s="104">
        <f>波及効果計算!DM25</f>
        <v>0</v>
      </c>
      <c r="G20" s="104">
        <f>波及効果計算!DV25</f>
        <v>0</v>
      </c>
      <c r="H20" s="105">
        <f>波及効果計算!DW25</f>
        <v>0</v>
      </c>
      <c r="I20" s="103">
        <f>波及効果計算!DY25</f>
        <v>0</v>
      </c>
      <c r="J20" s="104">
        <f>波及効果計算!DZ25</f>
        <v>0</v>
      </c>
      <c r="K20" s="104">
        <f>波及効果計算!EA25</f>
        <v>0</v>
      </c>
      <c r="L20" s="105">
        <f>波及効果計算!EB25</f>
        <v>0</v>
      </c>
      <c r="M20" s="103">
        <f>波及効果計算!ED25</f>
        <v>0</v>
      </c>
      <c r="N20" s="104">
        <f>波及効果計算!EE25</f>
        <v>0</v>
      </c>
      <c r="O20" s="104">
        <f>波及効果計算!EF25</f>
        <v>0</v>
      </c>
      <c r="P20" s="105">
        <f>波及効果計算!EG25</f>
        <v>0</v>
      </c>
      <c r="Q20" s="129">
        <f>波及効果計算!EI25</f>
        <v>0</v>
      </c>
      <c r="R20" s="130">
        <f>波及効果計算!EK25</f>
        <v>0</v>
      </c>
    </row>
    <row r="21" spans="2:18" ht="15" customHeight="1">
      <c r="B21" s="100" t="s">
        <v>353</v>
      </c>
      <c r="C21" s="101" t="s">
        <v>411</v>
      </c>
      <c r="D21" s="102">
        <f>波及効果計算!D26</f>
        <v>0</v>
      </c>
      <c r="E21" s="103">
        <f t="shared" si="0"/>
        <v>0</v>
      </c>
      <c r="F21" s="104">
        <f>波及効果計算!DM26</f>
        <v>0</v>
      </c>
      <c r="G21" s="104">
        <f>波及効果計算!DV26</f>
        <v>0</v>
      </c>
      <c r="H21" s="105">
        <f>波及効果計算!DW26</f>
        <v>0</v>
      </c>
      <c r="I21" s="103">
        <f>波及効果計算!DY26</f>
        <v>0</v>
      </c>
      <c r="J21" s="104">
        <f>波及効果計算!DZ26</f>
        <v>0</v>
      </c>
      <c r="K21" s="104">
        <f>波及効果計算!EA26</f>
        <v>0</v>
      </c>
      <c r="L21" s="105">
        <f>波及効果計算!EB26</f>
        <v>0</v>
      </c>
      <c r="M21" s="103">
        <f>波及効果計算!ED26</f>
        <v>0</v>
      </c>
      <c r="N21" s="104">
        <f>波及効果計算!EE26</f>
        <v>0</v>
      </c>
      <c r="O21" s="104">
        <f>波及効果計算!EF26</f>
        <v>0</v>
      </c>
      <c r="P21" s="105">
        <f>波及効果計算!EG26</f>
        <v>0</v>
      </c>
      <c r="Q21" s="129">
        <f>波及効果計算!EI26</f>
        <v>0</v>
      </c>
      <c r="R21" s="130">
        <f>波及効果計算!EK26</f>
        <v>0</v>
      </c>
    </row>
    <row r="22" spans="2:18" ht="15" customHeight="1">
      <c r="B22" s="100" t="s">
        <v>354</v>
      </c>
      <c r="C22" s="101" t="s">
        <v>412</v>
      </c>
      <c r="D22" s="102">
        <f>波及効果計算!D27</f>
        <v>0</v>
      </c>
      <c r="E22" s="103">
        <f t="shared" si="0"/>
        <v>0</v>
      </c>
      <c r="F22" s="104">
        <f>波及効果計算!DM27</f>
        <v>0</v>
      </c>
      <c r="G22" s="104">
        <f>波及効果計算!DV27</f>
        <v>0</v>
      </c>
      <c r="H22" s="105">
        <f>波及効果計算!DW27</f>
        <v>0</v>
      </c>
      <c r="I22" s="103">
        <f>波及効果計算!DY27</f>
        <v>0</v>
      </c>
      <c r="J22" s="104">
        <f>波及効果計算!DZ27</f>
        <v>0</v>
      </c>
      <c r="K22" s="104">
        <f>波及効果計算!EA27</f>
        <v>0</v>
      </c>
      <c r="L22" s="105">
        <f>波及効果計算!EB27</f>
        <v>0</v>
      </c>
      <c r="M22" s="103">
        <f>波及効果計算!ED27</f>
        <v>0</v>
      </c>
      <c r="N22" s="104">
        <f>波及効果計算!EE27</f>
        <v>0</v>
      </c>
      <c r="O22" s="104">
        <f>波及効果計算!EF27</f>
        <v>0</v>
      </c>
      <c r="P22" s="105">
        <f>波及効果計算!EG27</f>
        <v>0</v>
      </c>
      <c r="Q22" s="129">
        <f>波及効果計算!EI27</f>
        <v>0</v>
      </c>
      <c r="R22" s="130">
        <f>波及効果計算!EK27</f>
        <v>0</v>
      </c>
    </row>
    <row r="23" spans="2:18" ht="15" customHeight="1">
      <c r="B23" s="100" t="s">
        <v>355</v>
      </c>
      <c r="C23" s="101" t="s">
        <v>413</v>
      </c>
      <c r="D23" s="102">
        <f>波及効果計算!D28</f>
        <v>0</v>
      </c>
      <c r="E23" s="103">
        <f t="shared" si="0"/>
        <v>0</v>
      </c>
      <c r="F23" s="104">
        <f>波及効果計算!DM28</f>
        <v>0</v>
      </c>
      <c r="G23" s="104">
        <f>波及効果計算!DV28</f>
        <v>0</v>
      </c>
      <c r="H23" s="105">
        <f>波及効果計算!DW28</f>
        <v>0</v>
      </c>
      <c r="I23" s="103">
        <f>波及効果計算!DY28</f>
        <v>0</v>
      </c>
      <c r="J23" s="104">
        <f>波及効果計算!DZ28</f>
        <v>0</v>
      </c>
      <c r="K23" s="104">
        <f>波及効果計算!EA28</f>
        <v>0</v>
      </c>
      <c r="L23" s="105">
        <f>波及効果計算!EB28</f>
        <v>0</v>
      </c>
      <c r="M23" s="103">
        <f>波及効果計算!ED28</f>
        <v>0</v>
      </c>
      <c r="N23" s="104">
        <f>波及効果計算!EE28</f>
        <v>0</v>
      </c>
      <c r="O23" s="104">
        <f>波及効果計算!EF28</f>
        <v>0</v>
      </c>
      <c r="P23" s="105">
        <f>波及効果計算!EG28</f>
        <v>0</v>
      </c>
      <c r="Q23" s="129">
        <f>波及効果計算!EI28</f>
        <v>0</v>
      </c>
      <c r="R23" s="130">
        <f>波及効果計算!EK28</f>
        <v>0</v>
      </c>
    </row>
    <row r="24" spans="2:18" ht="15" customHeight="1">
      <c r="B24" s="100" t="s">
        <v>356</v>
      </c>
      <c r="C24" s="101" t="s">
        <v>414</v>
      </c>
      <c r="D24" s="102">
        <f>波及効果計算!D29</f>
        <v>0</v>
      </c>
      <c r="E24" s="103">
        <f t="shared" si="0"/>
        <v>0</v>
      </c>
      <c r="F24" s="104">
        <f>波及効果計算!DM29</f>
        <v>0</v>
      </c>
      <c r="G24" s="104">
        <f>波及効果計算!DV29</f>
        <v>0</v>
      </c>
      <c r="H24" s="105">
        <f>波及効果計算!DW29</f>
        <v>0</v>
      </c>
      <c r="I24" s="103">
        <f>波及効果計算!DY29</f>
        <v>0</v>
      </c>
      <c r="J24" s="104">
        <f>波及効果計算!DZ29</f>
        <v>0</v>
      </c>
      <c r="K24" s="104">
        <f>波及効果計算!EA29</f>
        <v>0</v>
      </c>
      <c r="L24" s="105">
        <f>波及効果計算!EB29</f>
        <v>0</v>
      </c>
      <c r="M24" s="103">
        <f>波及効果計算!ED29</f>
        <v>0</v>
      </c>
      <c r="N24" s="104">
        <f>波及効果計算!EE29</f>
        <v>0</v>
      </c>
      <c r="O24" s="104">
        <f>波及効果計算!EF29</f>
        <v>0</v>
      </c>
      <c r="P24" s="105">
        <f>波及効果計算!EG29</f>
        <v>0</v>
      </c>
      <c r="Q24" s="129">
        <f>波及効果計算!EI29</f>
        <v>0</v>
      </c>
      <c r="R24" s="130">
        <f>波及効果計算!EK29</f>
        <v>0</v>
      </c>
    </row>
    <row r="25" spans="2:18" ht="15" customHeight="1">
      <c r="B25" s="100" t="s">
        <v>357</v>
      </c>
      <c r="C25" s="101" t="s">
        <v>415</v>
      </c>
      <c r="D25" s="106">
        <f>波及効果計算!D30</f>
        <v>0</v>
      </c>
      <c r="E25" s="107">
        <f t="shared" si="0"/>
        <v>0</v>
      </c>
      <c r="F25" s="108">
        <f>波及効果計算!DM30</f>
        <v>0</v>
      </c>
      <c r="G25" s="108">
        <f>波及効果計算!DV30</f>
        <v>0</v>
      </c>
      <c r="H25" s="109">
        <f>波及効果計算!DW30</f>
        <v>0</v>
      </c>
      <c r="I25" s="107">
        <f>波及効果計算!DY30</f>
        <v>0</v>
      </c>
      <c r="J25" s="108">
        <f>波及効果計算!DZ30</f>
        <v>0</v>
      </c>
      <c r="K25" s="108">
        <f>波及効果計算!EA30</f>
        <v>0</v>
      </c>
      <c r="L25" s="109">
        <f>波及効果計算!EB30</f>
        <v>0</v>
      </c>
      <c r="M25" s="107">
        <f>波及効果計算!ED30</f>
        <v>0</v>
      </c>
      <c r="N25" s="108">
        <f>波及効果計算!EE30</f>
        <v>0</v>
      </c>
      <c r="O25" s="108">
        <f>波及効果計算!EF30</f>
        <v>0</v>
      </c>
      <c r="P25" s="109">
        <f>波及効果計算!EG30</f>
        <v>0</v>
      </c>
      <c r="Q25" s="129">
        <f>波及効果計算!EI30</f>
        <v>0</v>
      </c>
      <c r="R25" s="130">
        <f>波及効果計算!EK30</f>
        <v>0</v>
      </c>
    </row>
    <row r="26" spans="2:18" ht="15" customHeight="1">
      <c r="B26" s="100" t="s">
        <v>358</v>
      </c>
      <c r="C26" s="101" t="s">
        <v>416</v>
      </c>
      <c r="D26" s="102">
        <f>波及効果計算!D31</f>
        <v>0</v>
      </c>
      <c r="E26" s="103">
        <f t="shared" si="0"/>
        <v>0</v>
      </c>
      <c r="F26" s="104">
        <f>波及効果計算!DM31</f>
        <v>0</v>
      </c>
      <c r="G26" s="104">
        <f>波及効果計算!DV31</f>
        <v>0</v>
      </c>
      <c r="H26" s="105">
        <f>波及効果計算!DW31</f>
        <v>0</v>
      </c>
      <c r="I26" s="103">
        <f>波及効果計算!DY31</f>
        <v>0</v>
      </c>
      <c r="J26" s="104">
        <f>波及効果計算!DZ31</f>
        <v>0</v>
      </c>
      <c r="K26" s="104">
        <f>波及効果計算!EA31</f>
        <v>0</v>
      </c>
      <c r="L26" s="105">
        <f>波及効果計算!EB31</f>
        <v>0</v>
      </c>
      <c r="M26" s="103">
        <f>波及効果計算!ED31</f>
        <v>0</v>
      </c>
      <c r="N26" s="104">
        <f>波及効果計算!EE31</f>
        <v>0</v>
      </c>
      <c r="O26" s="104">
        <f>波及効果計算!EF31</f>
        <v>0</v>
      </c>
      <c r="P26" s="105">
        <f>波及効果計算!EG31</f>
        <v>0</v>
      </c>
      <c r="Q26" s="129">
        <f>波及効果計算!EI31</f>
        <v>0</v>
      </c>
      <c r="R26" s="130">
        <f>波及効果計算!EK31</f>
        <v>0</v>
      </c>
    </row>
    <row r="27" spans="2:18" ht="15" customHeight="1">
      <c r="B27" s="100" t="s">
        <v>359</v>
      </c>
      <c r="C27" s="101" t="s">
        <v>417</v>
      </c>
      <c r="D27" s="106">
        <f>波及効果計算!D32</f>
        <v>0</v>
      </c>
      <c r="E27" s="107">
        <f t="shared" si="0"/>
        <v>0</v>
      </c>
      <c r="F27" s="108">
        <f>波及効果計算!DM32</f>
        <v>0</v>
      </c>
      <c r="G27" s="108">
        <f>波及効果計算!DV32</f>
        <v>0</v>
      </c>
      <c r="H27" s="109">
        <f>波及効果計算!DW32</f>
        <v>0</v>
      </c>
      <c r="I27" s="107">
        <f>波及効果計算!DY32</f>
        <v>0</v>
      </c>
      <c r="J27" s="108">
        <f>波及効果計算!DZ32</f>
        <v>0</v>
      </c>
      <c r="K27" s="108">
        <f>波及効果計算!EA32</f>
        <v>0</v>
      </c>
      <c r="L27" s="109">
        <f>波及効果計算!EB32</f>
        <v>0</v>
      </c>
      <c r="M27" s="107">
        <f>波及効果計算!ED32</f>
        <v>0</v>
      </c>
      <c r="N27" s="108">
        <f>波及効果計算!EE32</f>
        <v>0</v>
      </c>
      <c r="O27" s="108">
        <f>波及効果計算!EF32</f>
        <v>0</v>
      </c>
      <c r="P27" s="109">
        <f>波及効果計算!EG32</f>
        <v>0</v>
      </c>
      <c r="Q27" s="129">
        <f>波及効果計算!EI32</f>
        <v>0</v>
      </c>
      <c r="R27" s="130">
        <f>波及効果計算!EK32</f>
        <v>0</v>
      </c>
    </row>
    <row r="28" spans="2:18" ht="15" customHeight="1">
      <c r="B28" s="100" t="s">
        <v>360</v>
      </c>
      <c r="C28" s="101" t="s">
        <v>418</v>
      </c>
      <c r="D28" s="102">
        <f>波及効果計算!D33</f>
        <v>0</v>
      </c>
      <c r="E28" s="103">
        <f t="shared" si="0"/>
        <v>0</v>
      </c>
      <c r="F28" s="104">
        <f>波及効果計算!DM33</f>
        <v>0</v>
      </c>
      <c r="G28" s="104">
        <f>波及効果計算!DV33</f>
        <v>0</v>
      </c>
      <c r="H28" s="105">
        <f>波及効果計算!DW33</f>
        <v>0</v>
      </c>
      <c r="I28" s="103">
        <f>波及効果計算!DY33</f>
        <v>0</v>
      </c>
      <c r="J28" s="104">
        <f>波及効果計算!DZ33</f>
        <v>0</v>
      </c>
      <c r="K28" s="104">
        <f>波及効果計算!EA33</f>
        <v>0</v>
      </c>
      <c r="L28" s="105">
        <f>波及効果計算!EB33</f>
        <v>0</v>
      </c>
      <c r="M28" s="103">
        <f>波及効果計算!ED33</f>
        <v>0</v>
      </c>
      <c r="N28" s="104">
        <f>波及効果計算!EE33</f>
        <v>0</v>
      </c>
      <c r="O28" s="104">
        <f>波及効果計算!EF33</f>
        <v>0</v>
      </c>
      <c r="P28" s="105">
        <f>波及効果計算!EG33</f>
        <v>0</v>
      </c>
      <c r="Q28" s="129">
        <f>波及効果計算!EI33</f>
        <v>0</v>
      </c>
      <c r="R28" s="130">
        <f>波及効果計算!EK33</f>
        <v>0</v>
      </c>
    </row>
    <row r="29" spans="2:18" ht="15" customHeight="1">
      <c r="B29" s="100" t="s">
        <v>361</v>
      </c>
      <c r="C29" s="101" t="s">
        <v>59</v>
      </c>
      <c r="D29" s="102">
        <f>波及効果計算!D34</f>
        <v>0</v>
      </c>
      <c r="E29" s="103">
        <f t="shared" si="0"/>
        <v>0</v>
      </c>
      <c r="F29" s="104">
        <f>波及効果計算!DM34</f>
        <v>0</v>
      </c>
      <c r="G29" s="104">
        <f>波及効果計算!DV34</f>
        <v>0</v>
      </c>
      <c r="H29" s="105">
        <f>波及効果計算!DW34</f>
        <v>0</v>
      </c>
      <c r="I29" s="103">
        <f>波及効果計算!DY34</f>
        <v>0</v>
      </c>
      <c r="J29" s="104">
        <f>波及効果計算!DZ34</f>
        <v>0</v>
      </c>
      <c r="K29" s="104">
        <f>波及効果計算!EA34</f>
        <v>0</v>
      </c>
      <c r="L29" s="105">
        <f>波及効果計算!EB34</f>
        <v>0</v>
      </c>
      <c r="M29" s="103">
        <f>波及効果計算!ED34</f>
        <v>0</v>
      </c>
      <c r="N29" s="104">
        <f>波及効果計算!EE34</f>
        <v>0</v>
      </c>
      <c r="O29" s="104">
        <f>波及効果計算!EF34</f>
        <v>0</v>
      </c>
      <c r="P29" s="105">
        <f>波及効果計算!EG34</f>
        <v>0</v>
      </c>
      <c r="Q29" s="129">
        <f>波及効果計算!EI34</f>
        <v>0</v>
      </c>
      <c r="R29" s="130">
        <f>波及効果計算!EK34</f>
        <v>0</v>
      </c>
    </row>
    <row r="30" spans="2:18" ht="15" customHeight="1">
      <c r="B30" s="100" t="s">
        <v>362</v>
      </c>
      <c r="C30" s="101" t="s">
        <v>516</v>
      </c>
      <c r="D30" s="102">
        <f>波及効果計算!D35</f>
        <v>0</v>
      </c>
      <c r="E30" s="103">
        <f t="shared" si="0"/>
        <v>0</v>
      </c>
      <c r="F30" s="104">
        <f>波及効果計算!DM35</f>
        <v>0</v>
      </c>
      <c r="G30" s="104">
        <f>波及効果計算!DV35</f>
        <v>0</v>
      </c>
      <c r="H30" s="105">
        <f>波及効果計算!DW35</f>
        <v>0</v>
      </c>
      <c r="I30" s="103">
        <f>波及効果計算!DY35</f>
        <v>0</v>
      </c>
      <c r="J30" s="104">
        <f>波及効果計算!DZ35</f>
        <v>0</v>
      </c>
      <c r="K30" s="104">
        <f>波及効果計算!EA35</f>
        <v>0</v>
      </c>
      <c r="L30" s="105">
        <f>波及効果計算!EB35</f>
        <v>0</v>
      </c>
      <c r="M30" s="103">
        <f>波及効果計算!ED35</f>
        <v>0</v>
      </c>
      <c r="N30" s="104">
        <f>波及効果計算!EE35</f>
        <v>0</v>
      </c>
      <c r="O30" s="104">
        <f>波及効果計算!EF35</f>
        <v>0</v>
      </c>
      <c r="P30" s="105">
        <f>波及効果計算!EG35</f>
        <v>0</v>
      </c>
      <c r="Q30" s="129">
        <f>波及効果計算!EI35</f>
        <v>0</v>
      </c>
      <c r="R30" s="130">
        <f>波及効果計算!EK35</f>
        <v>0</v>
      </c>
    </row>
    <row r="31" spans="2:18" ht="15" customHeight="1">
      <c r="B31" s="100" t="s">
        <v>363</v>
      </c>
      <c r="C31" s="101" t="s">
        <v>419</v>
      </c>
      <c r="D31" s="102">
        <f>波及効果計算!D36</f>
        <v>0</v>
      </c>
      <c r="E31" s="103">
        <f t="shared" si="0"/>
        <v>0</v>
      </c>
      <c r="F31" s="104">
        <f>波及効果計算!DM36</f>
        <v>0</v>
      </c>
      <c r="G31" s="104">
        <f>波及効果計算!DV36</f>
        <v>0</v>
      </c>
      <c r="H31" s="105">
        <f>波及効果計算!DW36</f>
        <v>0</v>
      </c>
      <c r="I31" s="103">
        <f>波及効果計算!DY36</f>
        <v>0</v>
      </c>
      <c r="J31" s="104">
        <f>波及効果計算!DZ36</f>
        <v>0</v>
      </c>
      <c r="K31" s="104">
        <f>波及効果計算!EA36</f>
        <v>0</v>
      </c>
      <c r="L31" s="105">
        <f>波及効果計算!EB36</f>
        <v>0</v>
      </c>
      <c r="M31" s="103">
        <f>波及効果計算!ED36</f>
        <v>0</v>
      </c>
      <c r="N31" s="104">
        <f>波及効果計算!EE36</f>
        <v>0</v>
      </c>
      <c r="O31" s="104">
        <f>波及効果計算!EF36</f>
        <v>0</v>
      </c>
      <c r="P31" s="105">
        <f>波及効果計算!EG36</f>
        <v>0</v>
      </c>
      <c r="Q31" s="129">
        <f>波及効果計算!EI36</f>
        <v>0</v>
      </c>
      <c r="R31" s="130">
        <f>波及効果計算!EK36</f>
        <v>0</v>
      </c>
    </row>
    <row r="32" spans="2:18" ht="15" customHeight="1">
      <c r="B32" s="100" t="s">
        <v>364</v>
      </c>
      <c r="C32" s="101" t="s">
        <v>420</v>
      </c>
      <c r="D32" s="102">
        <f>波及効果計算!D37</f>
        <v>0</v>
      </c>
      <c r="E32" s="103">
        <f t="shared" si="0"/>
        <v>0</v>
      </c>
      <c r="F32" s="104">
        <f>波及効果計算!DM37</f>
        <v>0</v>
      </c>
      <c r="G32" s="104">
        <f>波及効果計算!DV37</f>
        <v>0</v>
      </c>
      <c r="H32" s="105">
        <f>波及効果計算!DW37</f>
        <v>0</v>
      </c>
      <c r="I32" s="103">
        <f>波及効果計算!DY37</f>
        <v>0</v>
      </c>
      <c r="J32" s="104">
        <f>波及効果計算!DZ37</f>
        <v>0</v>
      </c>
      <c r="K32" s="104">
        <f>波及効果計算!EA37</f>
        <v>0</v>
      </c>
      <c r="L32" s="105">
        <f>波及効果計算!EB37</f>
        <v>0</v>
      </c>
      <c r="M32" s="103">
        <f>波及効果計算!ED37</f>
        <v>0</v>
      </c>
      <c r="N32" s="104">
        <f>波及効果計算!EE37</f>
        <v>0</v>
      </c>
      <c r="O32" s="104">
        <f>波及効果計算!EF37</f>
        <v>0</v>
      </c>
      <c r="P32" s="105">
        <f>波及効果計算!EG37</f>
        <v>0</v>
      </c>
      <c r="Q32" s="129">
        <f>波及効果計算!EI37</f>
        <v>0</v>
      </c>
      <c r="R32" s="130">
        <f>波及効果計算!EK37</f>
        <v>0</v>
      </c>
    </row>
    <row r="33" spans="2:18" ht="15" customHeight="1">
      <c r="B33" s="100" t="s">
        <v>365</v>
      </c>
      <c r="C33" s="101" t="s">
        <v>421</v>
      </c>
      <c r="D33" s="102">
        <f>波及効果計算!D38</f>
        <v>0</v>
      </c>
      <c r="E33" s="103">
        <f t="shared" si="0"/>
        <v>0</v>
      </c>
      <c r="F33" s="104">
        <f>波及効果計算!DM38</f>
        <v>0</v>
      </c>
      <c r="G33" s="104">
        <f>波及効果計算!DV38</f>
        <v>0</v>
      </c>
      <c r="H33" s="105">
        <f>波及効果計算!DW38</f>
        <v>0</v>
      </c>
      <c r="I33" s="103">
        <f>波及効果計算!DY38</f>
        <v>0</v>
      </c>
      <c r="J33" s="104">
        <f>波及効果計算!DZ38</f>
        <v>0</v>
      </c>
      <c r="K33" s="104">
        <f>波及効果計算!EA38</f>
        <v>0</v>
      </c>
      <c r="L33" s="105">
        <f>波及効果計算!EB38</f>
        <v>0</v>
      </c>
      <c r="M33" s="103">
        <f>波及効果計算!ED38</f>
        <v>0</v>
      </c>
      <c r="N33" s="104">
        <f>波及効果計算!EE38</f>
        <v>0</v>
      </c>
      <c r="O33" s="104">
        <f>波及効果計算!EF38</f>
        <v>0</v>
      </c>
      <c r="P33" s="105">
        <f>波及効果計算!EG38</f>
        <v>0</v>
      </c>
      <c r="Q33" s="129">
        <f>波及効果計算!EI38</f>
        <v>0</v>
      </c>
      <c r="R33" s="130">
        <f>波及効果計算!EK38</f>
        <v>0</v>
      </c>
    </row>
    <row r="34" spans="2:18" ht="15" customHeight="1">
      <c r="B34" s="100" t="s">
        <v>366</v>
      </c>
      <c r="C34" s="101" t="s">
        <v>422</v>
      </c>
      <c r="D34" s="102">
        <f>波及効果計算!D39</f>
        <v>0</v>
      </c>
      <c r="E34" s="103">
        <f t="shared" si="0"/>
        <v>0</v>
      </c>
      <c r="F34" s="104">
        <f>波及効果計算!DM39</f>
        <v>0</v>
      </c>
      <c r="G34" s="104">
        <f>波及効果計算!DV39</f>
        <v>0</v>
      </c>
      <c r="H34" s="105">
        <f>波及効果計算!DW39</f>
        <v>0</v>
      </c>
      <c r="I34" s="103">
        <f>波及効果計算!DY39</f>
        <v>0</v>
      </c>
      <c r="J34" s="104">
        <f>波及効果計算!DZ39</f>
        <v>0</v>
      </c>
      <c r="K34" s="104">
        <f>波及効果計算!EA39</f>
        <v>0</v>
      </c>
      <c r="L34" s="105">
        <f>波及効果計算!EB39</f>
        <v>0</v>
      </c>
      <c r="M34" s="103">
        <f>波及効果計算!ED39</f>
        <v>0</v>
      </c>
      <c r="N34" s="104">
        <f>波及効果計算!EE39</f>
        <v>0</v>
      </c>
      <c r="O34" s="104">
        <f>波及効果計算!EF39</f>
        <v>0</v>
      </c>
      <c r="P34" s="105">
        <f>波及効果計算!EG39</f>
        <v>0</v>
      </c>
      <c r="Q34" s="129">
        <f>波及効果計算!EI39</f>
        <v>0</v>
      </c>
      <c r="R34" s="130">
        <f>波及効果計算!EK39</f>
        <v>0</v>
      </c>
    </row>
    <row r="35" spans="2:18" ht="15" customHeight="1">
      <c r="B35" s="100" t="s">
        <v>367</v>
      </c>
      <c r="C35" s="101" t="s">
        <v>423</v>
      </c>
      <c r="D35" s="102">
        <f>波及効果計算!D40</f>
        <v>0</v>
      </c>
      <c r="E35" s="103">
        <f t="shared" si="0"/>
        <v>0</v>
      </c>
      <c r="F35" s="104">
        <f>波及効果計算!DM40</f>
        <v>0</v>
      </c>
      <c r="G35" s="104">
        <f>波及効果計算!DV40</f>
        <v>0</v>
      </c>
      <c r="H35" s="105">
        <f>波及効果計算!DW40</f>
        <v>0</v>
      </c>
      <c r="I35" s="103">
        <f>波及効果計算!DY40</f>
        <v>0</v>
      </c>
      <c r="J35" s="104">
        <f>波及効果計算!DZ40</f>
        <v>0</v>
      </c>
      <c r="K35" s="104">
        <f>波及効果計算!EA40</f>
        <v>0</v>
      </c>
      <c r="L35" s="105">
        <f>波及効果計算!EB40</f>
        <v>0</v>
      </c>
      <c r="M35" s="103">
        <f>波及効果計算!ED40</f>
        <v>0</v>
      </c>
      <c r="N35" s="104">
        <f>波及効果計算!EE40</f>
        <v>0</v>
      </c>
      <c r="O35" s="104">
        <f>波及効果計算!EF40</f>
        <v>0</v>
      </c>
      <c r="P35" s="105">
        <f>波及効果計算!EG40</f>
        <v>0</v>
      </c>
      <c r="Q35" s="129">
        <f>波及効果計算!EI40</f>
        <v>0</v>
      </c>
      <c r="R35" s="130">
        <f>波及効果計算!EK40</f>
        <v>0</v>
      </c>
    </row>
    <row r="36" spans="2:18" ht="15" customHeight="1">
      <c r="B36" s="100" t="s">
        <v>368</v>
      </c>
      <c r="C36" s="101" t="s">
        <v>424</v>
      </c>
      <c r="D36" s="102">
        <f>波及効果計算!D41</f>
        <v>0</v>
      </c>
      <c r="E36" s="103">
        <f t="shared" si="0"/>
        <v>0</v>
      </c>
      <c r="F36" s="104">
        <f>波及効果計算!DM41</f>
        <v>0</v>
      </c>
      <c r="G36" s="104">
        <f>波及効果計算!DV41</f>
        <v>0</v>
      </c>
      <c r="H36" s="105">
        <f>波及効果計算!DW41</f>
        <v>0</v>
      </c>
      <c r="I36" s="103">
        <f>波及効果計算!DY41</f>
        <v>0</v>
      </c>
      <c r="J36" s="104">
        <f>波及効果計算!DZ41</f>
        <v>0</v>
      </c>
      <c r="K36" s="104">
        <f>波及効果計算!EA41</f>
        <v>0</v>
      </c>
      <c r="L36" s="105">
        <f>波及効果計算!EB41</f>
        <v>0</v>
      </c>
      <c r="M36" s="103">
        <f>波及効果計算!ED41</f>
        <v>0</v>
      </c>
      <c r="N36" s="104">
        <f>波及効果計算!EE41</f>
        <v>0</v>
      </c>
      <c r="O36" s="104">
        <f>波及効果計算!EF41</f>
        <v>0</v>
      </c>
      <c r="P36" s="105">
        <f>波及効果計算!EG41</f>
        <v>0</v>
      </c>
      <c r="Q36" s="129">
        <f>波及効果計算!EI41</f>
        <v>0</v>
      </c>
      <c r="R36" s="130">
        <f>波及効果計算!EK41</f>
        <v>0</v>
      </c>
    </row>
    <row r="37" spans="2:18" ht="15" customHeight="1">
      <c r="B37" s="100" t="s">
        <v>369</v>
      </c>
      <c r="C37" s="101" t="s">
        <v>425</v>
      </c>
      <c r="D37" s="102">
        <f>波及効果計算!D42</f>
        <v>0</v>
      </c>
      <c r="E37" s="103">
        <f t="shared" si="0"/>
        <v>0</v>
      </c>
      <c r="F37" s="104">
        <f>波及効果計算!DM42</f>
        <v>0</v>
      </c>
      <c r="G37" s="104">
        <f>波及効果計算!DV42</f>
        <v>0</v>
      </c>
      <c r="H37" s="105">
        <f>波及効果計算!DW42</f>
        <v>0</v>
      </c>
      <c r="I37" s="103">
        <f>波及効果計算!DY42</f>
        <v>0</v>
      </c>
      <c r="J37" s="104">
        <f>波及効果計算!DZ42</f>
        <v>0</v>
      </c>
      <c r="K37" s="104">
        <f>波及効果計算!EA42</f>
        <v>0</v>
      </c>
      <c r="L37" s="105">
        <f>波及効果計算!EB42</f>
        <v>0</v>
      </c>
      <c r="M37" s="103">
        <f>波及効果計算!ED42</f>
        <v>0</v>
      </c>
      <c r="N37" s="104">
        <f>波及効果計算!EE42</f>
        <v>0</v>
      </c>
      <c r="O37" s="104">
        <f>波及効果計算!EF42</f>
        <v>0</v>
      </c>
      <c r="P37" s="105">
        <f>波及効果計算!EG42</f>
        <v>0</v>
      </c>
      <c r="Q37" s="129">
        <f>波及効果計算!EI42</f>
        <v>0</v>
      </c>
      <c r="R37" s="130">
        <f>波及効果計算!EK42</f>
        <v>0</v>
      </c>
    </row>
    <row r="38" spans="2:18" ht="15" customHeight="1">
      <c r="B38" s="100" t="s">
        <v>370</v>
      </c>
      <c r="C38" s="101" t="s">
        <v>426</v>
      </c>
      <c r="D38" s="102">
        <f>波及効果計算!D43</f>
        <v>0</v>
      </c>
      <c r="E38" s="103">
        <f t="shared" si="0"/>
        <v>0</v>
      </c>
      <c r="F38" s="104">
        <f>波及効果計算!DM43</f>
        <v>0</v>
      </c>
      <c r="G38" s="104">
        <f>波及効果計算!DV43</f>
        <v>0</v>
      </c>
      <c r="H38" s="105">
        <f>波及効果計算!DW43</f>
        <v>0</v>
      </c>
      <c r="I38" s="103">
        <f>波及効果計算!DY43</f>
        <v>0</v>
      </c>
      <c r="J38" s="104">
        <f>波及効果計算!DZ43</f>
        <v>0</v>
      </c>
      <c r="K38" s="104">
        <f>波及効果計算!EA43</f>
        <v>0</v>
      </c>
      <c r="L38" s="105">
        <f>波及効果計算!EB43</f>
        <v>0</v>
      </c>
      <c r="M38" s="103">
        <f>波及効果計算!ED43</f>
        <v>0</v>
      </c>
      <c r="N38" s="104">
        <f>波及効果計算!EE43</f>
        <v>0</v>
      </c>
      <c r="O38" s="104">
        <f>波及効果計算!EF43</f>
        <v>0</v>
      </c>
      <c r="P38" s="105">
        <f>波及効果計算!EG43</f>
        <v>0</v>
      </c>
      <c r="Q38" s="129">
        <f>波及効果計算!EI43</f>
        <v>0</v>
      </c>
      <c r="R38" s="130">
        <f>波及効果計算!EK43</f>
        <v>0</v>
      </c>
    </row>
    <row r="39" spans="2:18" ht="15" customHeight="1">
      <c r="B39" s="100" t="s">
        <v>371</v>
      </c>
      <c r="C39" s="101" t="s">
        <v>427</v>
      </c>
      <c r="D39" s="102">
        <f>波及効果計算!D44</f>
        <v>0</v>
      </c>
      <c r="E39" s="103">
        <f t="shared" si="0"/>
        <v>0</v>
      </c>
      <c r="F39" s="104">
        <f>波及効果計算!DM44</f>
        <v>0</v>
      </c>
      <c r="G39" s="104">
        <f>波及効果計算!DV44</f>
        <v>0</v>
      </c>
      <c r="H39" s="105">
        <f>波及効果計算!DW44</f>
        <v>0</v>
      </c>
      <c r="I39" s="103">
        <f>波及効果計算!DY44</f>
        <v>0</v>
      </c>
      <c r="J39" s="104">
        <f>波及効果計算!DZ44</f>
        <v>0</v>
      </c>
      <c r="K39" s="104">
        <f>波及効果計算!EA44</f>
        <v>0</v>
      </c>
      <c r="L39" s="105">
        <f>波及効果計算!EB44</f>
        <v>0</v>
      </c>
      <c r="M39" s="103">
        <f>波及効果計算!ED44</f>
        <v>0</v>
      </c>
      <c r="N39" s="104">
        <f>波及効果計算!EE44</f>
        <v>0</v>
      </c>
      <c r="O39" s="104">
        <f>波及効果計算!EF44</f>
        <v>0</v>
      </c>
      <c r="P39" s="105">
        <f>波及効果計算!EG44</f>
        <v>0</v>
      </c>
      <c r="Q39" s="129">
        <f>波及効果計算!EI44</f>
        <v>0</v>
      </c>
      <c r="R39" s="130">
        <f>波及効果計算!EK44</f>
        <v>0</v>
      </c>
    </row>
    <row r="40" spans="2:18" ht="15" customHeight="1">
      <c r="B40" s="100" t="s">
        <v>372</v>
      </c>
      <c r="C40" s="101" t="s">
        <v>428</v>
      </c>
      <c r="D40" s="102">
        <f>波及効果計算!D45</f>
        <v>0</v>
      </c>
      <c r="E40" s="103">
        <f t="shared" si="0"/>
        <v>0</v>
      </c>
      <c r="F40" s="104">
        <f>波及効果計算!DM45</f>
        <v>0</v>
      </c>
      <c r="G40" s="104">
        <f>波及効果計算!DV45</f>
        <v>0</v>
      </c>
      <c r="H40" s="105">
        <f>波及効果計算!DW45</f>
        <v>0</v>
      </c>
      <c r="I40" s="103">
        <f>波及効果計算!DY45</f>
        <v>0</v>
      </c>
      <c r="J40" s="104">
        <f>波及効果計算!DZ45</f>
        <v>0</v>
      </c>
      <c r="K40" s="104">
        <f>波及効果計算!EA45</f>
        <v>0</v>
      </c>
      <c r="L40" s="105">
        <f>波及効果計算!EB45</f>
        <v>0</v>
      </c>
      <c r="M40" s="103">
        <f>波及効果計算!ED45</f>
        <v>0</v>
      </c>
      <c r="N40" s="104">
        <f>波及効果計算!EE45</f>
        <v>0</v>
      </c>
      <c r="O40" s="104">
        <f>波及効果計算!EF45</f>
        <v>0</v>
      </c>
      <c r="P40" s="105">
        <f>波及効果計算!EG45</f>
        <v>0</v>
      </c>
      <c r="Q40" s="129">
        <f>波及効果計算!EI45</f>
        <v>0</v>
      </c>
      <c r="R40" s="130">
        <f>波及効果計算!EK45</f>
        <v>0</v>
      </c>
    </row>
    <row r="41" spans="2:18" ht="15" customHeight="1">
      <c r="B41" s="100" t="s">
        <v>373</v>
      </c>
      <c r="C41" s="101" t="s">
        <v>429</v>
      </c>
      <c r="D41" s="102">
        <f>波及効果計算!D46</f>
        <v>0</v>
      </c>
      <c r="E41" s="103">
        <f t="shared" si="0"/>
        <v>0</v>
      </c>
      <c r="F41" s="104">
        <f>波及効果計算!DM46</f>
        <v>0</v>
      </c>
      <c r="G41" s="104">
        <f>波及効果計算!DV46</f>
        <v>0</v>
      </c>
      <c r="H41" s="105">
        <f>波及効果計算!DW46</f>
        <v>0</v>
      </c>
      <c r="I41" s="103">
        <f>波及効果計算!DY46</f>
        <v>0</v>
      </c>
      <c r="J41" s="104">
        <f>波及効果計算!DZ46</f>
        <v>0</v>
      </c>
      <c r="K41" s="104">
        <f>波及効果計算!EA46</f>
        <v>0</v>
      </c>
      <c r="L41" s="105">
        <f>波及効果計算!EB46</f>
        <v>0</v>
      </c>
      <c r="M41" s="103">
        <f>波及効果計算!ED46</f>
        <v>0</v>
      </c>
      <c r="N41" s="104">
        <f>波及効果計算!EE46</f>
        <v>0</v>
      </c>
      <c r="O41" s="104">
        <f>波及効果計算!EF46</f>
        <v>0</v>
      </c>
      <c r="P41" s="105">
        <f>波及効果計算!EG46</f>
        <v>0</v>
      </c>
      <c r="Q41" s="129">
        <f>波及効果計算!EI46</f>
        <v>0</v>
      </c>
      <c r="R41" s="130">
        <f>波及効果計算!EK46</f>
        <v>0</v>
      </c>
    </row>
    <row r="42" spans="2:18" ht="15" customHeight="1">
      <c r="B42" s="100" t="s">
        <v>374</v>
      </c>
      <c r="C42" s="101" t="s">
        <v>430</v>
      </c>
      <c r="D42" s="102">
        <f>波及効果計算!D47</f>
        <v>0</v>
      </c>
      <c r="E42" s="103">
        <f t="shared" si="0"/>
        <v>0</v>
      </c>
      <c r="F42" s="104">
        <f>波及効果計算!DM47</f>
        <v>0</v>
      </c>
      <c r="G42" s="104">
        <f>波及効果計算!DV47</f>
        <v>0</v>
      </c>
      <c r="H42" s="105">
        <f>波及効果計算!DW47</f>
        <v>0</v>
      </c>
      <c r="I42" s="103">
        <f>波及効果計算!DY47</f>
        <v>0</v>
      </c>
      <c r="J42" s="104">
        <f>波及効果計算!DZ47</f>
        <v>0</v>
      </c>
      <c r="K42" s="104">
        <f>波及効果計算!EA47</f>
        <v>0</v>
      </c>
      <c r="L42" s="105">
        <f>波及効果計算!EB47</f>
        <v>0</v>
      </c>
      <c r="M42" s="103">
        <f>波及効果計算!ED47</f>
        <v>0</v>
      </c>
      <c r="N42" s="104">
        <f>波及効果計算!EE47</f>
        <v>0</v>
      </c>
      <c r="O42" s="104">
        <f>波及効果計算!EF47</f>
        <v>0</v>
      </c>
      <c r="P42" s="105">
        <f>波及効果計算!EG47</f>
        <v>0</v>
      </c>
      <c r="Q42" s="129">
        <f>波及効果計算!EI47</f>
        <v>0</v>
      </c>
      <c r="R42" s="130">
        <f>波及効果計算!EK47</f>
        <v>0</v>
      </c>
    </row>
    <row r="43" spans="2:18" ht="15" customHeight="1">
      <c r="B43" s="100" t="s">
        <v>375</v>
      </c>
      <c r="C43" s="101" t="s">
        <v>431</v>
      </c>
      <c r="D43" s="102">
        <f>波及効果計算!D48</f>
        <v>0</v>
      </c>
      <c r="E43" s="103">
        <f t="shared" si="0"/>
        <v>0</v>
      </c>
      <c r="F43" s="104">
        <f>波及効果計算!DM48</f>
        <v>0</v>
      </c>
      <c r="G43" s="104">
        <f>波及効果計算!DV48</f>
        <v>0</v>
      </c>
      <c r="H43" s="105">
        <f>波及効果計算!DW48</f>
        <v>0</v>
      </c>
      <c r="I43" s="103">
        <f>波及効果計算!DY48</f>
        <v>0</v>
      </c>
      <c r="J43" s="104">
        <f>波及効果計算!DZ48</f>
        <v>0</v>
      </c>
      <c r="K43" s="104">
        <f>波及効果計算!EA48</f>
        <v>0</v>
      </c>
      <c r="L43" s="105">
        <f>波及効果計算!EB48</f>
        <v>0</v>
      </c>
      <c r="M43" s="103">
        <f>波及効果計算!ED48</f>
        <v>0</v>
      </c>
      <c r="N43" s="104">
        <f>波及効果計算!EE48</f>
        <v>0</v>
      </c>
      <c r="O43" s="104">
        <f>波及効果計算!EF48</f>
        <v>0</v>
      </c>
      <c r="P43" s="105">
        <f>波及効果計算!EG48</f>
        <v>0</v>
      </c>
      <c r="Q43" s="129">
        <f>波及効果計算!EI48</f>
        <v>0</v>
      </c>
      <c r="R43" s="130">
        <f>波及効果計算!EK48</f>
        <v>0</v>
      </c>
    </row>
    <row r="44" spans="2:18" ht="15" customHeight="1">
      <c r="B44" s="100" t="s">
        <v>376</v>
      </c>
      <c r="C44" s="101" t="s">
        <v>432</v>
      </c>
      <c r="D44" s="102">
        <f>波及効果計算!D49</f>
        <v>0</v>
      </c>
      <c r="E44" s="103">
        <f t="shared" si="0"/>
        <v>0</v>
      </c>
      <c r="F44" s="104">
        <f>波及効果計算!DM49</f>
        <v>0</v>
      </c>
      <c r="G44" s="104">
        <f>波及効果計算!DV49</f>
        <v>0</v>
      </c>
      <c r="H44" s="105">
        <f>波及効果計算!DW49</f>
        <v>0</v>
      </c>
      <c r="I44" s="103">
        <f>波及効果計算!DY49</f>
        <v>0</v>
      </c>
      <c r="J44" s="104">
        <f>波及効果計算!DZ49</f>
        <v>0</v>
      </c>
      <c r="K44" s="104">
        <f>波及効果計算!EA49</f>
        <v>0</v>
      </c>
      <c r="L44" s="105">
        <f>波及効果計算!EB49</f>
        <v>0</v>
      </c>
      <c r="M44" s="103">
        <f>波及効果計算!ED49</f>
        <v>0</v>
      </c>
      <c r="N44" s="104">
        <f>波及効果計算!EE49</f>
        <v>0</v>
      </c>
      <c r="O44" s="104">
        <f>波及効果計算!EF49</f>
        <v>0</v>
      </c>
      <c r="P44" s="105">
        <f>波及効果計算!EG49</f>
        <v>0</v>
      </c>
      <c r="Q44" s="129">
        <f>波及効果計算!EI49</f>
        <v>0</v>
      </c>
      <c r="R44" s="130">
        <f>波及効果計算!EK49</f>
        <v>0</v>
      </c>
    </row>
    <row r="45" spans="2:18" ht="15" customHeight="1">
      <c r="B45" s="110" t="s">
        <v>377</v>
      </c>
      <c r="C45" s="111" t="s">
        <v>433</v>
      </c>
      <c r="D45" s="112">
        <f>波及効果計算!D50</f>
        <v>0</v>
      </c>
      <c r="E45" s="113">
        <f t="shared" si="0"/>
        <v>0</v>
      </c>
      <c r="F45" s="114">
        <f>波及効果計算!DM50</f>
        <v>0</v>
      </c>
      <c r="G45" s="114">
        <f>波及効果計算!DV50</f>
        <v>0</v>
      </c>
      <c r="H45" s="115">
        <f>波及効果計算!DW50</f>
        <v>0</v>
      </c>
      <c r="I45" s="113">
        <f>波及効果計算!DY50</f>
        <v>0</v>
      </c>
      <c r="J45" s="114">
        <f>波及効果計算!DZ50</f>
        <v>0</v>
      </c>
      <c r="K45" s="114">
        <f>波及効果計算!EA50</f>
        <v>0</v>
      </c>
      <c r="L45" s="115">
        <f>波及効果計算!EB50</f>
        <v>0</v>
      </c>
      <c r="M45" s="113">
        <f>波及効果計算!ED50</f>
        <v>0</v>
      </c>
      <c r="N45" s="114">
        <f>波及効果計算!EE50</f>
        <v>0</v>
      </c>
      <c r="O45" s="114">
        <f>波及効果計算!EF50</f>
        <v>0</v>
      </c>
      <c r="P45" s="115">
        <f>波及効果計算!EG50</f>
        <v>0</v>
      </c>
      <c r="Q45" s="131">
        <f>波及効果計算!EI50</f>
        <v>0</v>
      </c>
      <c r="R45" s="132">
        <f>波及効果計算!EK50</f>
        <v>0</v>
      </c>
    </row>
    <row r="46" spans="2:18" ht="15" customHeight="1">
      <c r="B46" s="116" t="s">
        <v>434</v>
      </c>
      <c r="C46" s="117"/>
      <c r="D46" s="118">
        <f>SUM(D9:D45)</f>
        <v>0</v>
      </c>
      <c r="E46" s="119">
        <f t="shared" ref="E46:R46" si="1">SUM(E9:E45)</f>
        <v>0</v>
      </c>
      <c r="F46" s="120">
        <f t="shared" si="1"/>
        <v>0</v>
      </c>
      <c r="G46" s="120">
        <f t="shared" si="1"/>
        <v>0</v>
      </c>
      <c r="H46" s="121">
        <f t="shared" si="1"/>
        <v>0</v>
      </c>
      <c r="I46" s="119">
        <f t="shared" ref="I46" si="2">SUM(I9:I45)</f>
        <v>0</v>
      </c>
      <c r="J46" s="120">
        <f t="shared" ref="J46" si="3">SUM(J9:J45)</f>
        <v>0</v>
      </c>
      <c r="K46" s="120">
        <f t="shared" ref="K46" si="4">SUM(K9:K45)</f>
        <v>0</v>
      </c>
      <c r="L46" s="121">
        <f t="shared" ref="L46" si="5">SUM(L9:L45)</f>
        <v>0</v>
      </c>
      <c r="M46" s="119">
        <f t="shared" ref="M46:P46" si="6">SUM(M9:M45)</f>
        <v>0</v>
      </c>
      <c r="N46" s="120">
        <f t="shared" si="6"/>
        <v>0</v>
      </c>
      <c r="O46" s="120">
        <f t="shared" si="6"/>
        <v>0</v>
      </c>
      <c r="P46" s="121">
        <f t="shared" si="6"/>
        <v>0</v>
      </c>
      <c r="Q46" s="119">
        <f t="shared" si="1"/>
        <v>0</v>
      </c>
      <c r="R46" s="121">
        <f t="shared" si="1"/>
        <v>0</v>
      </c>
    </row>
  </sheetData>
  <mergeCells count="10">
    <mergeCell ref="P7:P8"/>
    <mergeCell ref="E5:H6"/>
    <mergeCell ref="I5:L6"/>
    <mergeCell ref="M5:P6"/>
    <mergeCell ref="B2:C3"/>
    <mergeCell ref="E7:E8"/>
    <mergeCell ref="H7:H8"/>
    <mergeCell ref="I7:I8"/>
    <mergeCell ref="L7:L8"/>
    <mergeCell ref="M7:M8"/>
  </mergeCells>
  <phoneticPr fontId="18"/>
  <printOptions verticalCentered="1"/>
  <pageMargins left="0.39370078740157499" right="0.39370078740157499" top="0.59055118110236204" bottom="0.39370078740157499" header="0.196850393700787" footer="0.196850393700787"/>
  <pageSetup paperSize="9" scale="7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D113"/>
  <sheetViews>
    <sheetView showGridLines="0" zoomScale="80" zoomScaleNormal="80" workbookViewId="0">
      <selection activeCell="B2" sqref="B2:N2"/>
    </sheetView>
  </sheetViews>
  <sheetFormatPr defaultColWidth="2.86328125" defaultRowHeight="14.25" customHeight="1"/>
  <cols>
    <col min="1" max="1" width="1.53125" customWidth="1"/>
    <col min="10" max="10" width="2.86328125" customWidth="1"/>
  </cols>
  <sheetData>
    <row r="1" spans="1:78" ht="7.5" customHeight="1"/>
    <row r="2" spans="1:78" ht="30" customHeight="1">
      <c r="B2" s="455" t="s">
        <v>467</v>
      </c>
      <c r="C2" s="456"/>
      <c r="D2" s="457"/>
      <c r="E2" s="457"/>
      <c r="F2" s="457"/>
      <c r="G2" s="457"/>
      <c r="H2" s="457"/>
      <c r="I2" s="457"/>
      <c r="J2" s="457"/>
      <c r="K2" s="457"/>
      <c r="L2" s="457"/>
      <c r="M2" s="457"/>
      <c r="N2" s="458"/>
    </row>
    <row r="3" spans="1:78" ht="7.5" customHeight="1">
      <c r="B3" s="1"/>
      <c r="C3" s="1"/>
      <c r="D3" s="2"/>
      <c r="E3" s="2"/>
      <c r="F3" s="2"/>
      <c r="G3" s="2"/>
      <c r="H3" s="2"/>
      <c r="I3" s="2"/>
      <c r="J3" s="2"/>
      <c r="K3" s="2"/>
      <c r="L3" s="2"/>
      <c r="M3" s="2"/>
      <c r="N3" s="4"/>
    </row>
    <row r="4" spans="1:78" ht="14.25" customHeight="1">
      <c r="B4" s="3" t="s">
        <v>468</v>
      </c>
      <c r="C4" s="3"/>
      <c r="D4" s="2"/>
      <c r="E4" s="2"/>
      <c r="F4" s="2"/>
      <c r="G4" s="2"/>
      <c r="H4" s="2"/>
      <c r="I4" s="2"/>
      <c r="J4" s="2"/>
      <c r="K4" s="2"/>
      <c r="L4" s="2"/>
      <c r="M4" s="2"/>
      <c r="N4" s="4"/>
    </row>
    <row r="5" spans="1:78" ht="14.25" customHeight="1">
      <c r="A5" s="4"/>
      <c r="B5" s="4"/>
      <c r="C5" s="4"/>
      <c r="D5" s="4"/>
    </row>
    <row r="6" spans="1:78" ht="14.25" customHeight="1">
      <c r="A6" s="4"/>
      <c r="B6" s="4"/>
      <c r="C6" s="4"/>
      <c r="D6" s="4"/>
    </row>
    <row r="7" spans="1:78" ht="14.25" customHeight="1">
      <c r="A7" s="4"/>
      <c r="B7" s="374" t="s">
        <v>469</v>
      </c>
      <c r="C7" s="375"/>
      <c r="D7" s="375"/>
      <c r="E7" s="375"/>
      <c r="F7" s="375"/>
      <c r="G7" s="375"/>
      <c r="H7" s="375"/>
      <c r="I7" s="375"/>
      <c r="J7" s="375"/>
      <c r="K7" s="375"/>
      <c r="L7" s="442"/>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14"/>
      <c r="BF7" s="11"/>
      <c r="BG7" s="11"/>
      <c r="BH7" s="11"/>
      <c r="BI7" s="11"/>
      <c r="BJ7" s="11"/>
      <c r="BK7" s="11"/>
      <c r="BL7" s="11"/>
      <c r="BM7" s="11"/>
      <c r="BN7" s="11"/>
      <c r="BO7" s="4"/>
      <c r="BP7" s="4"/>
      <c r="BQ7" s="4"/>
      <c r="BR7" s="4"/>
      <c r="BS7" s="4"/>
      <c r="BT7" s="4"/>
      <c r="BU7" s="4"/>
      <c r="BV7" s="4"/>
      <c r="BW7" s="4"/>
      <c r="BX7" s="4"/>
      <c r="BY7" s="4"/>
      <c r="BZ7" s="4"/>
    </row>
    <row r="8" spans="1:78" ht="14.25" customHeight="1">
      <c r="A8" s="4"/>
      <c r="B8" s="377"/>
      <c r="C8" s="378"/>
      <c r="D8" s="378"/>
      <c r="E8" s="378"/>
      <c r="F8" s="378"/>
      <c r="G8" s="378"/>
      <c r="H8" s="378"/>
      <c r="I8" s="378"/>
      <c r="J8" s="378"/>
      <c r="K8" s="378"/>
      <c r="L8" s="443"/>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15"/>
      <c r="BF8" s="11"/>
      <c r="BG8" s="11"/>
      <c r="BH8" s="11"/>
      <c r="BI8" s="11"/>
      <c r="BJ8" s="11"/>
      <c r="BK8" s="11"/>
      <c r="BL8" s="11"/>
      <c r="BM8" s="11"/>
      <c r="BN8" s="11"/>
      <c r="BO8" s="4"/>
      <c r="BP8" s="4"/>
      <c r="BQ8" s="4"/>
      <c r="BR8" s="4"/>
      <c r="BS8" s="4"/>
      <c r="BT8" s="4"/>
      <c r="BU8" s="4"/>
      <c r="BV8" s="4"/>
      <c r="BW8" s="4"/>
      <c r="BX8" s="4"/>
      <c r="BY8" s="4"/>
      <c r="BZ8" s="4"/>
    </row>
    <row r="9" spans="1:78" ht="14.25" customHeight="1">
      <c r="A9" s="4"/>
      <c r="B9" s="5"/>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15"/>
      <c r="BF9" s="11"/>
      <c r="BG9" s="11"/>
      <c r="BH9" s="11"/>
      <c r="BI9" s="11"/>
      <c r="BJ9" s="11"/>
      <c r="BK9" s="11"/>
      <c r="BL9" s="11"/>
      <c r="BM9" s="11"/>
      <c r="BN9" s="11"/>
      <c r="BO9" s="4"/>
      <c r="BP9" s="4"/>
      <c r="BQ9" s="4"/>
      <c r="BR9" s="4"/>
      <c r="BS9" s="4"/>
      <c r="BT9" s="4"/>
      <c r="BU9" s="4"/>
      <c r="BV9" s="4"/>
      <c r="BW9" s="4"/>
      <c r="BX9" s="4"/>
      <c r="BY9" s="4"/>
      <c r="BZ9" s="4"/>
    </row>
    <row r="10" spans="1:78" ht="14.25" customHeight="1">
      <c r="A10" s="4"/>
      <c r="B10" s="5"/>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15"/>
      <c r="BF10" s="11"/>
      <c r="BG10" s="11"/>
      <c r="BH10" s="11"/>
      <c r="BI10" s="11"/>
      <c r="BJ10" s="11"/>
      <c r="BK10" s="11"/>
      <c r="BL10" s="11"/>
      <c r="BM10" s="11"/>
      <c r="BN10" s="11"/>
      <c r="BO10" s="4"/>
      <c r="BP10" s="4"/>
      <c r="BQ10" s="4"/>
      <c r="BR10" s="4"/>
      <c r="BS10" s="4"/>
      <c r="BT10" s="4"/>
      <c r="BU10" s="4"/>
      <c r="BV10" s="4"/>
      <c r="BW10" s="4"/>
      <c r="BX10" s="4"/>
      <c r="BY10" s="4"/>
      <c r="BZ10" s="4"/>
    </row>
    <row r="11" spans="1:78" ht="14.25" customHeight="1">
      <c r="A11" s="4"/>
      <c r="B11" s="5"/>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15"/>
      <c r="BF11" s="11"/>
      <c r="BG11" s="11"/>
      <c r="BH11" s="11"/>
      <c r="BI11" s="11"/>
      <c r="BJ11" s="11"/>
      <c r="BK11" s="11"/>
      <c r="BL11" s="11"/>
      <c r="BM11" s="11"/>
      <c r="BN11" s="11"/>
      <c r="BO11" s="4"/>
      <c r="BP11" s="4"/>
      <c r="BQ11" s="4"/>
      <c r="BR11" s="4"/>
      <c r="BS11" s="4"/>
      <c r="BT11" s="4"/>
      <c r="BU11" s="4"/>
      <c r="BV11" s="4"/>
      <c r="BW11" s="4"/>
      <c r="BX11" s="4"/>
      <c r="BY11" s="4"/>
      <c r="BZ11" s="4"/>
    </row>
    <row r="12" spans="1:78" ht="14.25" customHeight="1">
      <c r="A12" s="4"/>
      <c r="B12" s="5"/>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15"/>
      <c r="BF12" s="11"/>
      <c r="BG12" s="11"/>
      <c r="BH12" s="11"/>
      <c r="BI12" s="11"/>
      <c r="BJ12" s="11"/>
      <c r="BK12" s="11"/>
      <c r="BL12" s="11"/>
      <c r="BM12" s="11"/>
      <c r="BN12" s="11"/>
      <c r="BO12" s="4"/>
      <c r="BP12" s="4"/>
      <c r="BQ12" s="4"/>
      <c r="BR12" s="4"/>
      <c r="BS12" s="4"/>
      <c r="BT12" s="4"/>
      <c r="BU12" s="4"/>
      <c r="BV12" s="4"/>
      <c r="BW12" s="4"/>
      <c r="BX12" s="4"/>
      <c r="BY12" s="4"/>
      <c r="BZ12" s="4"/>
    </row>
    <row r="13" spans="1:78" ht="14.25" customHeight="1">
      <c r="A13" s="4"/>
      <c r="B13" s="5"/>
      <c r="C13" s="4"/>
      <c r="D13" s="453">
        <f>波及効果計算!D51</f>
        <v>0</v>
      </c>
      <c r="E13" s="453"/>
      <c r="F13" s="453"/>
      <c r="G13" s="4" t="s">
        <v>470</v>
      </c>
      <c r="H13" s="4"/>
      <c r="I13" s="4"/>
      <c r="J13" s="4"/>
      <c r="K13" s="4"/>
      <c r="L13" s="4"/>
      <c r="M13" s="4"/>
      <c r="N13" s="4"/>
      <c r="O13" s="4"/>
      <c r="P13" s="453">
        <f>波及効果計算!BY51</f>
        <v>0</v>
      </c>
      <c r="Q13" s="453"/>
      <c r="R13" s="453"/>
      <c r="S13" s="4" t="s">
        <v>470</v>
      </c>
      <c r="T13" s="4"/>
      <c r="U13" s="4"/>
      <c r="V13" s="4"/>
      <c r="W13" s="4"/>
      <c r="X13" s="4"/>
      <c r="Y13" s="4"/>
      <c r="Z13" s="4"/>
      <c r="AA13" s="4"/>
      <c r="AB13" s="453">
        <f>波及効果計算!CA51</f>
        <v>0</v>
      </c>
      <c r="AC13" s="453"/>
      <c r="AD13" s="453"/>
      <c r="AE13" s="4" t="s">
        <v>470</v>
      </c>
      <c r="AF13" s="4"/>
      <c r="AG13" s="4"/>
      <c r="AH13" s="4"/>
      <c r="AI13" s="4"/>
      <c r="AJ13" s="4"/>
      <c r="AK13" s="4"/>
      <c r="AL13" s="4"/>
      <c r="AM13" s="4"/>
      <c r="AN13" s="453">
        <f>波及効果計算!DM51</f>
        <v>0</v>
      </c>
      <c r="AO13" s="453"/>
      <c r="AP13" s="453"/>
      <c r="AQ13" s="4" t="s">
        <v>470</v>
      </c>
      <c r="AR13" s="4"/>
      <c r="AS13" s="4"/>
      <c r="AT13" s="4"/>
      <c r="AU13" s="4"/>
      <c r="AV13" s="4"/>
      <c r="AW13" s="4"/>
      <c r="AX13" s="4"/>
      <c r="AY13" s="4"/>
      <c r="AZ13" s="453">
        <f>波及効果計算!DO51</f>
        <v>0</v>
      </c>
      <c r="BA13" s="453"/>
      <c r="BB13" s="453"/>
      <c r="BC13" s="4" t="s">
        <v>470</v>
      </c>
      <c r="BD13" s="4"/>
      <c r="BE13" s="15"/>
      <c r="BF13" s="11"/>
      <c r="BG13" s="11"/>
      <c r="BH13" s="11"/>
      <c r="BI13" s="11"/>
      <c r="BJ13" s="4"/>
      <c r="BK13" s="374" t="s">
        <v>446</v>
      </c>
      <c r="BL13" s="375"/>
      <c r="BM13" s="375"/>
      <c r="BN13" s="375"/>
      <c r="BO13" s="375"/>
      <c r="BP13" s="375"/>
      <c r="BQ13" s="375"/>
      <c r="BR13" s="376"/>
      <c r="BS13" s="364" t="s">
        <v>471</v>
      </c>
      <c r="BT13" s="364"/>
      <c r="BU13" s="364"/>
      <c r="BV13" s="364"/>
      <c r="BW13" s="364"/>
      <c r="BX13" s="364"/>
    </row>
    <row r="14" spans="1:78" ht="14.25" customHeight="1">
      <c r="A14" s="4"/>
      <c r="B14" s="5"/>
      <c r="C14" s="4"/>
      <c r="D14" s="444" t="s">
        <v>202</v>
      </c>
      <c r="E14" s="444"/>
      <c r="F14" s="444"/>
      <c r="G14" s="4"/>
      <c r="H14" s="4"/>
      <c r="I14" s="4"/>
      <c r="J14" s="444" t="s">
        <v>472</v>
      </c>
      <c r="K14" s="444"/>
      <c r="L14" s="444"/>
      <c r="M14" s="4"/>
      <c r="N14" s="4"/>
      <c r="O14" s="4"/>
      <c r="P14" s="381" t="s">
        <v>206</v>
      </c>
      <c r="Q14" s="381"/>
      <c r="R14" s="381"/>
      <c r="S14" s="4"/>
      <c r="T14" s="4"/>
      <c r="U14" s="4"/>
      <c r="V14" s="444" t="s">
        <v>207</v>
      </c>
      <c r="W14" s="444"/>
      <c r="X14" s="444"/>
      <c r="Y14" s="4"/>
      <c r="Z14" s="4"/>
      <c r="AA14" s="4"/>
      <c r="AB14" s="381" t="s">
        <v>208</v>
      </c>
      <c r="AC14" s="381"/>
      <c r="AD14" s="381"/>
      <c r="AE14" s="4"/>
      <c r="AF14" s="4"/>
      <c r="AG14" s="4"/>
      <c r="AH14" s="444" t="s">
        <v>209</v>
      </c>
      <c r="AI14" s="444"/>
      <c r="AJ14" s="444"/>
      <c r="AK14" s="4"/>
      <c r="AL14" s="4"/>
      <c r="AM14" s="4"/>
      <c r="AN14" s="444" t="s">
        <v>210</v>
      </c>
      <c r="AO14" s="444"/>
      <c r="AP14" s="444"/>
      <c r="AQ14" s="4"/>
      <c r="AR14" s="4"/>
      <c r="AS14" s="4"/>
      <c r="AT14" s="444" t="s">
        <v>211</v>
      </c>
      <c r="AU14" s="444"/>
      <c r="AV14" s="444"/>
      <c r="AW14" s="4"/>
      <c r="AX14" s="4"/>
      <c r="AY14" s="4"/>
      <c r="AZ14" s="381" t="s">
        <v>212</v>
      </c>
      <c r="BA14" s="381"/>
      <c r="BB14" s="381"/>
      <c r="BC14" s="8"/>
      <c r="BD14" s="8"/>
      <c r="BE14" s="16"/>
      <c r="BF14" s="4"/>
      <c r="BG14" s="4"/>
      <c r="BH14" s="4"/>
      <c r="BI14" s="4"/>
      <c r="BJ14" s="4"/>
      <c r="BK14" s="377"/>
      <c r="BL14" s="378"/>
      <c r="BM14" s="378"/>
      <c r="BN14" s="378"/>
      <c r="BO14" s="378"/>
      <c r="BP14" s="378"/>
      <c r="BQ14" s="378"/>
      <c r="BR14" s="379"/>
      <c r="BS14" s="364"/>
      <c r="BT14" s="364"/>
      <c r="BU14" s="364"/>
      <c r="BV14" s="364"/>
      <c r="BW14" s="364"/>
      <c r="BX14" s="364"/>
    </row>
    <row r="15" spans="1:78" ht="14.25" customHeight="1">
      <c r="A15" s="4"/>
      <c r="B15" s="5"/>
      <c r="C15" s="4"/>
      <c r="D15" s="433" t="s">
        <v>473</v>
      </c>
      <c r="E15" s="434"/>
      <c r="F15" s="435"/>
      <c r="G15" s="4"/>
      <c r="H15" s="4"/>
      <c r="I15" s="4"/>
      <c r="J15" s="405" t="s">
        <v>474</v>
      </c>
      <c r="K15" s="422"/>
      <c r="L15" s="423"/>
      <c r="M15" s="4"/>
      <c r="N15" s="4"/>
      <c r="O15" s="4"/>
      <c r="P15" s="396" t="s">
        <v>475</v>
      </c>
      <c r="Q15" s="397"/>
      <c r="R15" s="398"/>
      <c r="S15" s="4"/>
      <c r="T15" s="4"/>
      <c r="U15" s="4"/>
      <c r="V15" s="405" t="s">
        <v>476</v>
      </c>
      <c r="W15" s="406"/>
      <c r="X15" s="407"/>
      <c r="Y15" s="4"/>
      <c r="Z15" s="4"/>
      <c r="AA15" s="4"/>
      <c r="AB15" s="396" t="s">
        <v>477</v>
      </c>
      <c r="AC15" s="397"/>
      <c r="AD15" s="398"/>
      <c r="AE15" s="4"/>
      <c r="AF15" s="4"/>
      <c r="AG15" s="4"/>
      <c r="AH15" s="421" t="s">
        <v>478</v>
      </c>
      <c r="AI15" s="422"/>
      <c r="AJ15" s="423"/>
      <c r="AK15" s="4"/>
      <c r="AL15" s="4"/>
      <c r="AM15" s="4"/>
      <c r="AN15" s="433" t="s">
        <v>479</v>
      </c>
      <c r="AO15" s="434"/>
      <c r="AP15" s="435"/>
      <c r="AQ15" s="4"/>
      <c r="AR15" s="4"/>
      <c r="AS15" s="4"/>
      <c r="AT15" s="405" t="s">
        <v>480</v>
      </c>
      <c r="AU15" s="406"/>
      <c r="AV15" s="407"/>
      <c r="AW15" s="4"/>
      <c r="AX15" s="4"/>
      <c r="AY15" s="4"/>
      <c r="AZ15" s="396" t="s">
        <v>481</v>
      </c>
      <c r="BA15" s="414"/>
      <c r="BB15" s="415"/>
      <c r="BC15" s="11"/>
      <c r="BD15" s="11"/>
      <c r="BE15" s="17"/>
      <c r="BF15" s="4"/>
      <c r="BG15" s="4"/>
      <c r="BH15" s="4"/>
      <c r="BI15" s="4"/>
      <c r="BK15" s="5"/>
      <c r="BL15" s="4"/>
      <c r="BM15" s="4"/>
      <c r="BN15" s="4"/>
      <c r="BO15" s="4"/>
      <c r="BP15" s="4"/>
      <c r="BQ15" s="4"/>
      <c r="BR15" s="15"/>
      <c r="BS15" s="4"/>
      <c r="BT15" s="4"/>
    </row>
    <row r="16" spans="1:78" ht="14.25" customHeight="1">
      <c r="A16" s="4"/>
      <c r="B16" s="5"/>
      <c r="C16" s="4"/>
      <c r="D16" s="436"/>
      <c r="E16" s="437"/>
      <c r="F16" s="438"/>
      <c r="G16" s="4"/>
      <c r="H16" s="4"/>
      <c r="I16" s="4"/>
      <c r="J16" s="424"/>
      <c r="K16" s="400"/>
      <c r="L16" s="425"/>
      <c r="M16" s="4"/>
      <c r="N16" s="4"/>
      <c r="O16" s="4"/>
      <c r="P16" s="399"/>
      <c r="Q16" s="400"/>
      <c r="R16" s="401"/>
      <c r="S16" s="4"/>
      <c r="T16" s="4"/>
      <c r="U16" s="4"/>
      <c r="V16" s="408"/>
      <c r="W16" s="409"/>
      <c r="X16" s="410"/>
      <c r="Y16" s="4"/>
      <c r="Z16" s="4"/>
      <c r="AA16" s="4"/>
      <c r="AB16" s="399"/>
      <c r="AC16" s="400"/>
      <c r="AD16" s="401"/>
      <c r="AE16" s="4"/>
      <c r="AF16" s="4"/>
      <c r="AG16" s="4"/>
      <c r="AH16" s="424"/>
      <c r="AI16" s="400"/>
      <c r="AJ16" s="425"/>
      <c r="AK16" s="4"/>
      <c r="AL16" s="4"/>
      <c r="AM16" s="4"/>
      <c r="AN16" s="436"/>
      <c r="AO16" s="437"/>
      <c r="AP16" s="438"/>
      <c r="AQ16" s="4"/>
      <c r="AR16" s="4"/>
      <c r="AS16" s="4"/>
      <c r="AT16" s="408"/>
      <c r="AU16" s="409"/>
      <c r="AV16" s="410"/>
      <c r="AW16" s="4"/>
      <c r="AX16" s="4"/>
      <c r="AY16" s="4"/>
      <c r="AZ16" s="416"/>
      <c r="BA16" s="409"/>
      <c r="BB16" s="417"/>
      <c r="BC16" s="11"/>
      <c r="BD16" s="11"/>
      <c r="BE16" s="17"/>
      <c r="BK16" s="5"/>
      <c r="BL16" s="4"/>
      <c r="BM16" s="453">
        <f>波及効果計算!DW51</f>
        <v>0</v>
      </c>
      <c r="BN16" s="453"/>
      <c r="BO16" s="453"/>
      <c r="BP16" s="4" t="s">
        <v>470</v>
      </c>
      <c r="BQ16" s="4"/>
      <c r="BR16" s="15"/>
      <c r="BS16" s="4"/>
      <c r="BT16" s="4"/>
    </row>
    <row r="17" spans="1:82" ht="14.25" customHeight="1">
      <c r="A17" s="4"/>
      <c r="B17" s="5"/>
      <c r="C17" s="4"/>
      <c r="D17" s="436"/>
      <c r="E17" s="437"/>
      <c r="F17" s="438"/>
      <c r="G17" s="4"/>
      <c r="H17" s="4"/>
      <c r="I17" s="4"/>
      <c r="J17" s="424"/>
      <c r="K17" s="400"/>
      <c r="L17" s="425"/>
      <c r="M17" s="4"/>
      <c r="N17" s="4"/>
      <c r="O17" s="4"/>
      <c r="P17" s="399"/>
      <c r="Q17" s="400"/>
      <c r="R17" s="401"/>
      <c r="S17" s="4"/>
      <c r="T17" s="4"/>
      <c r="U17" s="4"/>
      <c r="V17" s="408"/>
      <c r="W17" s="409"/>
      <c r="X17" s="410"/>
      <c r="Y17" s="4"/>
      <c r="Z17" s="4"/>
      <c r="AA17" s="4"/>
      <c r="AB17" s="399"/>
      <c r="AC17" s="400"/>
      <c r="AD17" s="401"/>
      <c r="AE17" s="4"/>
      <c r="AF17" s="4"/>
      <c r="AG17" s="4"/>
      <c r="AH17" s="424"/>
      <c r="AI17" s="400"/>
      <c r="AJ17" s="425"/>
      <c r="AK17" s="4"/>
      <c r="AL17" s="4"/>
      <c r="AM17" s="4"/>
      <c r="AN17" s="436"/>
      <c r="AO17" s="437"/>
      <c r="AP17" s="438"/>
      <c r="AQ17" s="4"/>
      <c r="AR17" s="4"/>
      <c r="AS17" s="4"/>
      <c r="AT17" s="408"/>
      <c r="AU17" s="409"/>
      <c r="AV17" s="410"/>
      <c r="AW17" s="4"/>
      <c r="AX17" s="4"/>
      <c r="AY17" s="4"/>
      <c r="AZ17" s="416"/>
      <c r="BA17" s="409"/>
      <c r="BB17" s="417"/>
      <c r="BC17" s="11"/>
      <c r="BD17" s="11"/>
      <c r="BE17" s="17"/>
      <c r="BJ17" s="4"/>
      <c r="BK17" s="5"/>
      <c r="BL17" s="4"/>
      <c r="BM17" s="444" t="s">
        <v>220</v>
      </c>
      <c r="BN17" s="444"/>
      <c r="BO17" s="444"/>
      <c r="BP17" s="8"/>
      <c r="BQ17" s="8"/>
      <c r="BR17" s="16"/>
      <c r="BT17" s="8"/>
      <c r="BV17" s="444" t="s">
        <v>221</v>
      </c>
      <c r="BW17" s="444"/>
      <c r="BX17" s="444"/>
      <c r="CB17" s="444" t="s">
        <v>482</v>
      </c>
      <c r="CC17" s="444"/>
      <c r="CD17" s="444"/>
    </row>
    <row r="18" spans="1:82" ht="14.25" customHeight="1">
      <c r="A18" s="4"/>
      <c r="B18" s="5"/>
      <c r="C18" s="4"/>
      <c r="D18" s="436"/>
      <c r="E18" s="437"/>
      <c r="F18" s="438"/>
      <c r="G18" s="4"/>
      <c r="H18" s="4"/>
      <c r="I18" s="4"/>
      <c r="J18" s="424"/>
      <c r="K18" s="400"/>
      <c r="L18" s="425"/>
      <c r="M18" s="4"/>
      <c r="N18" s="4"/>
      <c r="O18" s="4"/>
      <c r="P18" s="399"/>
      <c r="Q18" s="400"/>
      <c r="R18" s="401"/>
      <c r="S18" s="4"/>
      <c r="T18" s="4"/>
      <c r="U18" s="4"/>
      <c r="V18" s="408"/>
      <c r="W18" s="409"/>
      <c r="X18" s="410"/>
      <c r="Y18" s="4"/>
      <c r="Z18" s="4"/>
      <c r="AA18" s="4"/>
      <c r="AB18" s="399"/>
      <c r="AC18" s="400"/>
      <c r="AD18" s="401"/>
      <c r="AE18" s="4"/>
      <c r="AF18" s="4"/>
      <c r="AG18" s="4"/>
      <c r="AH18" s="424"/>
      <c r="AI18" s="400"/>
      <c r="AJ18" s="425"/>
      <c r="AK18" s="4"/>
      <c r="AL18" s="4"/>
      <c r="AM18" s="4"/>
      <c r="AN18" s="436"/>
      <c r="AO18" s="437"/>
      <c r="AP18" s="438"/>
      <c r="AQ18" s="4"/>
      <c r="AR18" s="4"/>
      <c r="AS18" s="4"/>
      <c r="AT18" s="408"/>
      <c r="AU18" s="409"/>
      <c r="AV18" s="410"/>
      <c r="AW18" s="4"/>
      <c r="AX18" s="4"/>
      <c r="AY18" s="4"/>
      <c r="AZ18" s="416"/>
      <c r="BA18" s="409"/>
      <c r="BB18" s="417"/>
      <c r="BC18" s="11"/>
      <c r="BD18" s="11"/>
      <c r="BE18" s="17"/>
      <c r="BF18" s="4"/>
      <c r="BG18" s="4"/>
      <c r="BH18" s="4"/>
      <c r="BI18" s="4"/>
      <c r="BJ18" s="4"/>
      <c r="BK18" s="5"/>
      <c r="BL18" s="4"/>
      <c r="BM18" s="365" t="s">
        <v>483</v>
      </c>
      <c r="BN18" s="366"/>
      <c r="BO18" s="367"/>
      <c r="BP18" s="11"/>
      <c r="BQ18" s="11"/>
      <c r="BR18" s="19"/>
      <c r="BT18" s="12"/>
      <c r="BV18" s="421" t="s">
        <v>436</v>
      </c>
      <c r="BW18" s="422"/>
      <c r="BX18" s="423"/>
      <c r="CB18" s="396" t="s">
        <v>484</v>
      </c>
      <c r="CC18" s="397"/>
      <c r="CD18" s="398"/>
    </row>
    <row r="19" spans="1:82" ht="14.25" customHeight="1">
      <c r="A19" s="4"/>
      <c r="B19" s="5"/>
      <c r="C19" s="4"/>
      <c r="D19" s="436"/>
      <c r="E19" s="437"/>
      <c r="F19" s="438"/>
      <c r="G19" s="4"/>
      <c r="H19" s="4"/>
      <c r="I19" s="4"/>
      <c r="J19" s="424"/>
      <c r="K19" s="400"/>
      <c r="L19" s="425"/>
      <c r="M19" s="4"/>
      <c r="N19" s="4"/>
      <c r="O19" s="4"/>
      <c r="P19" s="399"/>
      <c r="Q19" s="400"/>
      <c r="R19" s="401"/>
      <c r="S19" s="4"/>
      <c r="T19" s="4"/>
      <c r="U19" s="4"/>
      <c r="V19" s="408"/>
      <c r="W19" s="409"/>
      <c r="X19" s="410"/>
      <c r="Y19" s="4"/>
      <c r="Z19" s="4"/>
      <c r="AA19" s="4"/>
      <c r="AB19" s="399"/>
      <c r="AC19" s="400"/>
      <c r="AD19" s="401"/>
      <c r="AE19" s="4"/>
      <c r="AF19" s="4"/>
      <c r="AG19" s="4"/>
      <c r="AH19" s="424"/>
      <c r="AI19" s="400"/>
      <c r="AJ19" s="425"/>
      <c r="AK19" s="4"/>
      <c r="AL19" s="4"/>
      <c r="AM19" s="4"/>
      <c r="AN19" s="436"/>
      <c r="AO19" s="437"/>
      <c r="AP19" s="438"/>
      <c r="AQ19" s="4"/>
      <c r="AR19" s="4"/>
      <c r="AS19" s="4"/>
      <c r="AT19" s="411"/>
      <c r="AU19" s="412"/>
      <c r="AV19" s="413"/>
      <c r="AW19" s="4"/>
      <c r="AX19" s="4"/>
      <c r="AY19" s="4"/>
      <c r="AZ19" s="418"/>
      <c r="BA19" s="419"/>
      <c r="BB19" s="420"/>
      <c r="BC19" s="11"/>
      <c r="BD19" s="11"/>
      <c r="BE19" s="17"/>
      <c r="BF19" s="4"/>
      <c r="BG19" s="4"/>
      <c r="BH19" s="4"/>
      <c r="BI19" s="4"/>
      <c r="BJ19" s="4"/>
      <c r="BK19" s="5"/>
      <c r="BL19" s="4"/>
      <c r="BM19" s="368"/>
      <c r="BN19" s="369"/>
      <c r="BO19" s="370"/>
      <c r="BP19" s="11"/>
      <c r="BQ19" s="11"/>
      <c r="BR19" s="19"/>
      <c r="BT19" s="12"/>
      <c r="BV19" s="424"/>
      <c r="BW19" s="400"/>
      <c r="BX19" s="425"/>
      <c r="CB19" s="399"/>
      <c r="CC19" s="400"/>
      <c r="CD19" s="401"/>
    </row>
    <row r="20" spans="1:82" ht="14.25" customHeight="1">
      <c r="A20" s="4"/>
      <c r="B20" s="5"/>
      <c r="C20" s="4"/>
      <c r="D20" s="436"/>
      <c r="E20" s="437"/>
      <c r="F20" s="438"/>
      <c r="G20" s="4"/>
      <c r="H20" s="4"/>
      <c r="I20" s="4"/>
      <c r="J20" s="424"/>
      <c r="K20" s="400"/>
      <c r="L20" s="425"/>
      <c r="M20" s="4"/>
      <c r="N20" s="4"/>
      <c r="O20" s="4"/>
      <c r="P20" s="399"/>
      <c r="Q20" s="400"/>
      <c r="R20" s="401"/>
      <c r="S20" s="4"/>
      <c r="T20" s="4"/>
      <c r="U20" s="4"/>
      <c r="V20" s="408"/>
      <c r="W20" s="409"/>
      <c r="X20" s="410"/>
      <c r="Y20" s="4"/>
      <c r="Z20" s="4"/>
      <c r="AA20" s="4"/>
      <c r="AB20" s="399"/>
      <c r="AC20" s="400"/>
      <c r="AD20" s="401"/>
      <c r="AE20" s="4"/>
      <c r="AF20" s="4"/>
      <c r="AG20" s="4"/>
      <c r="AH20" s="424"/>
      <c r="AI20" s="400"/>
      <c r="AJ20" s="425"/>
      <c r="AK20" s="4"/>
      <c r="AL20" s="4"/>
      <c r="AM20" s="4"/>
      <c r="AN20" s="436"/>
      <c r="AO20" s="437"/>
      <c r="AP20" s="438"/>
      <c r="AQ20" s="4"/>
      <c r="AR20" s="4"/>
      <c r="AS20" s="4"/>
      <c r="AT20" s="4"/>
      <c r="AU20" s="4"/>
      <c r="AV20" s="4"/>
      <c r="AW20" s="4"/>
      <c r="AX20" s="4"/>
      <c r="AY20" s="4"/>
      <c r="BC20" s="11"/>
      <c r="BD20" s="11"/>
      <c r="BE20" s="17"/>
      <c r="BF20" s="4"/>
      <c r="BG20" s="4"/>
      <c r="BH20" s="4"/>
      <c r="BI20" s="4"/>
      <c r="BJ20" s="4"/>
      <c r="BK20" s="5"/>
      <c r="BL20" s="4"/>
      <c r="BM20" s="368"/>
      <c r="BN20" s="369"/>
      <c r="BO20" s="370"/>
      <c r="BP20" s="11"/>
      <c r="BQ20" s="11"/>
      <c r="BR20" s="19"/>
      <c r="BT20" s="12"/>
      <c r="BV20" s="424"/>
      <c r="BW20" s="400"/>
      <c r="BX20" s="425"/>
      <c r="CB20" s="399"/>
      <c r="CC20" s="400"/>
      <c r="CD20" s="401"/>
    </row>
    <row r="21" spans="1:82" ht="14.25" customHeight="1">
      <c r="A21" s="4"/>
      <c r="B21" s="5"/>
      <c r="C21" s="4"/>
      <c r="D21" s="436"/>
      <c r="E21" s="437"/>
      <c r="F21" s="438"/>
      <c r="G21" s="4"/>
      <c r="H21" s="4"/>
      <c r="I21" s="4"/>
      <c r="J21" s="424"/>
      <c r="K21" s="400"/>
      <c r="L21" s="425"/>
      <c r="M21" s="4"/>
      <c r="N21" s="4"/>
      <c r="O21" s="4"/>
      <c r="P21" s="399"/>
      <c r="Q21" s="400"/>
      <c r="R21" s="401"/>
      <c r="S21" s="4"/>
      <c r="T21" s="4"/>
      <c r="U21" s="4"/>
      <c r="V21" s="408"/>
      <c r="W21" s="409"/>
      <c r="X21" s="410"/>
      <c r="Y21" s="4"/>
      <c r="Z21" s="4"/>
      <c r="AA21" s="4"/>
      <c r="AB21" s="402"/>
      <c r="AC21" s="403"/>
      <c r="AD21" s="404"/>
      <c r="AE21" s="4"/>
      <c r="AF21" s="4"/>
      <c r="AG21" s="4"/>
      <c r="AH21" s="424"/>
      <c r="AI21" s="400"/>
      <c r="AJ21" s="425"/>
      <c r="AK21" s="4"/>
      <c r="AL21" s="4"/>
      <c r="AM21" s="4"/>
      <c r="AN21" s="436"/>
      <c r="AO21" s="437"/>
      <c r="AP21" s="438"/>
      <c r="AQ21" s="4"/>
      <c r="AR21" s="4"/>
      <c r="AS21" s="4"/>
      <c r="AT21" s="4"/>
      <c r="AU21" s="4"/>
      <c r="AV21" s="4"/>
      <c r="AW21" s="4"/>
      <c r="AX21" s="4"/>
      <c r="AY21" s="4"/>
      <c r="BC21" s="11"/>
      <c r="BD21" s="11"/>
      <c r="BE21" s="17"/>
      <c r="BF21" s="4"/>
      <c r="BG21" s="4"/>
      <c r="BH21" s="4"/>
      <c r="BI21" s="4"/>
      <c r="BJ21" s="4"/>
      <c r="BK21" s="5"/>
      <c r="BL21" s="4"/>
      <c r="BM21" s="368"/>
      <c r="BN21" s="369"/>
      <c r="BO21" s="370"/>
      <c r="BP21" s="11"/>
      <c r="BQ21" s="11"/>
      <c r="BR21" s="19"/>
      <c r="BT21" s="12"/>
      <c r="BV21" s="424"/>
      <c r="BW21" s="400"/>
      <c r="BX21" s="425"/>
      <c r="CB21" s="399"/>
      <c r="CC21" s="400"/>
      <c r="CD21" s="401"/>
    </row>
    <row r="22" spans="1:82" ht="14.25" customHeight="1">
      <c r="A22" s="4"/>
      <c r="B22" s="5"/>
      <c r="C22" s="4"/>
      <c r="D22" s="436"/>
      <c r="E22" s="437"/>
      <c r="F22" s="438"/>
      <c r="G22" s="4"/>
      <c r="H22" s="4"/>
      <c r="I22" s="4"/>
      <c r="J22" s="424"/>
      <c r="K22" s="400"/>
      <c r="L22" s="425"/>
      <c r="M22" s="4"/>
      <c r="N22" s="4"/>
      <c r="O22" s="4"/>
      <c r="P22" s="399"/>
      <c r="Q22" s="400"/>
      <c r="R22" s="401"/>
      <c r="S22" s="4"/>
      <c r="T22" s="4"/>
      <c r="U22" s="4"/>
      <c r="V22" s="10"/>
      <c r="W22" s="10"/>
      <c r="X22" s="10"/>
      <c r="Y22" s="4"/>
      <c r="Z22" s="4"/>
      <c r="AA22" s="4"/>
      <c r="AB22" s="380" t="s">
        <v>485</v>
      </c>
      <c r="AC22" s="381"/>
      <c r="AD22" s="382"/>
      <c r="AE22" s="4"/>
      <c r="AF22" s="4"/>
      <c r="AG22" s="4"/>
      <c r="AH22" s="424"/>
      <c r="AI22" s="400"/>
      <c r="AJ22" s="425"/>
      <c r="AK22" s="4"/>
      <c r="AL22" s="4"/>
      <c r="AM22" s="4"/>
      <c r="AN22" s="436"/>
      <c r="AO22" s="437"/>
      <c r="AP22" s="438"/>
      <c r="AQ22" s="4"/>
      <c r="AR22" s="4"/>
      <c r="AS22" s="4"/>
      <c r="AT22" s="4"/>
      <c r="AU22" s="4"/>
      <c r="AV22" s="4"/>
      <c r="AW22" s="4"/>
      <c r="AX22" s="4"/>
      <c r="AY22" s="4"/>
      <c r="BC22" s="11"/>
      <c r="BD22" s="11"/>
      <c r="BE22" s="17"/>
      <c r="BF22" s="4"/>
      <c r="BG22" s="4"/>
      <c r="BH22" s="4"/>
      <c r="BI22" s="4"/>
      <c r="BJ22" s="4"/>
      <c r="BK22" s="5"/>
      <c r="BL22" s="4"/>
      <c r="BM22" s="368"/>
      <c r="BN22" s="369"/>
      <c r="BO22" s="370"/>
      <c r="BP22" s="11"/>
      <c r="BQ22" s="11"/>
      <c r="BR22" s="19"/>
      <c r="BT22" s="12"/>
      <c r="BV22" s="424"/>
      <c r="BW22" s="400"/>
      <c r="BX22" s="425"/>
      <c r="CB22" s="399"/>
      <c r="CC22" s="400"/>
      <c r="CD22" s="401"/>
    </row>
    <row r="23" spans="1:82" ht="14.25" customHeight="1">
      <c r="A23" s="4"/>
      <c r="B23" s="5"/>
      <c r="C23" s="4"/>
      <c r="D23" s="436"/>
      <c r="E23" s="437"/>
      <c r="F23" s="438"/>
      <c r="G23" s="4"/>
      <c r="H23" s="4"/>
      <c r="I23" s="4"/>
      <c r="J23" s="424"/>
      <c r="K23" s="400"/>
      <c r="L23" s="425"/>
      <c r="M23" s="4"/>
      <c r="N23" s="4"/>
      <c r="O23" s="4"/>
      <c r="P23" s="399"/>
      <c r="Q23" s="400"/>
      <c r="R23" s="401"/>
      <c r="S23" s="4"/>
      <c r="T23" s="4"/>
      <c r="U23" s="4"/>
      <c r="V23" s="11"/>
      <c r="W23" s="11"/>
      <c r="X23" s="11"/>
      <c r="Y23" s="4"/>
      <c r="Z23" s="4"/>
      <c r="AA23" s="4"/>
      <c r="AB23" s="380"/>
      <c r="AC23" s="381"/>
      <c r="AD23" s="382"/>
      <c r="AE23" s="4"/>
      <c r="AF23" s="4"/>
      <c r="AG23" s="4"/>
      <c r="AH23" s="426"/>
      <c r="AI23" s="427"/>
      <c r="AJ23" s="428"/>
      <c r="AK23" s="4"/>
      <c r="AL23" s="4"/>
      <c r="AM23" s="4"/>
      <c r="AN23" s="439"/>
      <c r="AO23" s="440"/>
      <c r="AP23" s="441"/>
      <c r="AQ23" s="4"/>
      <c r="AR23" s="4"/>
      <c r="AS23" s="4"/>
      <c r="AT23" s="4"/>
      <c r="AU23" s="4"/>
      <c r="AV23" s="4"/>
      <c r="AW23" s="4"/>
      <c r="AX23" s="4"/>
      <c r="AY23" s="4"/>
      <c r="AZ23" s="453">
        <f>波及効果計算!DP51</f>
        <v>0</v>
      </c>
      <c r="BA23" s="453"/>
      <c r="BB23" s="453"/>
      <c r="BC23" s="4" t="s">
        <v>470</v>
      </c>
      <c r="BD23" s="11"/>
      <c r="BE23" s="17"/>
      <c r="BF23" s="4"/>
      <c r="BG23" s="4"/>
      <c r="BH23" s="4"/>
      <c r="BI23" s="4"/>
      <c r="BJ23" s="4"/>
      <c r="BK23" s="5"/>
      <c r="BL23" s="4"/>
      <c r="BM23" s="368"/>
      <c r="BN23" s="369"/>
      <c r="BO23" s="370"/>
      <c r="BP23" s="11"/>
      <c r="BQ23" s="11"/>
      <c r="BR23" s="19"/>
      <c r="BT23" s="12"/>
      <c r="BV23" s="424"/>
      <c r="BW23" s="400"/>
      <c r="BX23" s="425"/>
      <c r="CB23" s="399"/>
      <c r="CC23" s="400"/>
      <c r="CD23" s="401"/>
    </row>
    <row r="24" spans="1:82" ht="14.25" customHeight="1">
      <c r="A24" s="4"/>
      <c r="B24" s="5"/>
      <c r="C24" s="4"/>
      <c r="D24" s="436"/>
      <c r="E24" s="437"/>
      <c r="F24" s="438"/>
      <c r="G24" s="4"/>
      <c r="H24" s="4"/>
      <c r="I24" s="4"/>
      <c r="J24" s="424"/>
      <c r="K24" s="400"/>
      <c r="L24" s="425"/>
      <c r="M24" s="4"/>
      <c r="N24" s="4"/>
      <c r="O24" s="4"/>
      <c r="P24" s="402"/>
      <c r="Q24" s="403"/>
      <c r="R24" s="404"/>
      <c r="S24" s="4"/>
      <c r="T24" s="4"/>
      <c r="U24" s="4"/>
      <c r="V24" s="11"/>
      <c r="W24" s="11"/>
      <c r="X24" s="11"/>
      <c r="Y24" s="4"/>
      <c r="Z24" s="4"/>
      <c r="AA24" s="4"/>
      <c r="AB24" s="383"/>
      <c r="AC24" s="384"/>
      <c r="AD24" s="385"/>
      <c r="AE24" s="4"/>
      <c r="AF24" s="4"/>
      <c r="AG24" s="4"/>
      <c r="AH24" s="4"/>
      <c r="AI24" s="4"/>
      <c r="AJ24" s="4"/>
      <c r="AK24" s="4"/>
      <c r="AL24" s="4"/>
      <c r="AM24" s="4"/>
      <c r="AN24" s="4"/>
      <c r="AO24" s="4"/>
      <c r="AP24" s="4"/>
      <c r="AQ24" s="4"/>
      <c r="AR24" s="4"/>
      <c r="AS24" s="4"/>
      <c r="AT24" s="4"/>
      <c r="AU24" s="4"/>
      <c r="AV24" s="4"/>
      <c r="AW24" s="4"/>
      <c r="AX24" s="4"/>
      <c r="AY24" s="4"/>
      <c r="AZ24" s="454" t="s">
        <v>213</v>
      </c>
      <c r="BA24" s="454"/>
      <c r="BB24" s="454"/>
      <c r="BC24" s="11"/>
      <c r="BD24" s="11"/>
      <c r="BE24" s="17"/>
      <c r="BF24" s="4"/>
      <c r="BG24" s="4"/>
      <c r="BH24" s="4"/>
      <c r="BI24" s="4"/>
      <c r="BJ24" s="4"/>
      <c r="BK24" s="5"/>
      <c r="BL24" s="4"/>
      <c r="BM24" s="368"/>
      <c r="BN24" s="369"/>
      <c r="BO24" s="370"/>
      <c r="BP24" s="11"/>
      <c r="BQ24" s="11"/>
      <c r="BR24" s="19"/>
      <c r="BT24" s="12"/>
      <c r="BV24" s="424"/>
      <c r="BW24" s="400"/>
      <c r="BX24" s="425"/>
      <c r="CB24" s="399"/>
      <c r="CC24" s="400"/>
      <c r="CD24" s="401"/>
    </row>
    <row r="25" spans="1:82" ht="14.25" customHeight="1">
      <c r="A25" s="4"/>
      <c r="B25" s="5"/>
      <c r="C25" s="4"/>
      <c r="D25" s="436"/>
      <c r="E25" s="437"/>
      <c r="F25" s="438"/>
      <c r="G25" s="4"/>
      <c r="H25" s="4"/>
      <c r="I25" s="4"/>
      <c r="J25" s="424"/>
      <c r="K25" s="400"/>
      <c r="L25" s="425"/>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396" t="s">
        <v>486</v>
      </c>
      <c r="BA25" s="414"/>
      <c r="BB25" s="415"/>
      <c r="BC25" s="11"/>
      <c r="BD25" s="11"/>
      <c r="BE25" s="17"/>
      <c r="BF25" s="4"/>
      <c r="BG25" s="4"/>
      <c r="BH25" s="4"/>
      <c r="BI25" s="4"/>
      <c r="BJ25" s="4"/>
      <c r="BK25" s="5"/>
      <c r="BL25" s="4"/>
      <c r="BM25" s="368"/>
      <c r="BN25" s="369"/>
      <c r="BO25" s="370"/>
      <c r="BP25" s="11"/>
      <c r="BQ25" s="11"/>
      <c r="BR25" s="19"/>
      <c r="BT25" s="12"/>
      <c r="BV25" s="424"/>
      <c r="BW25" s="400"/>
      <c r="BX25" s="425"/>
      <c r="CB25" s="399"/>
      <c r="CC25" s="400"/>
      <c r="CD25" s="401"/>
    </row>
    <row r="26" spans="1:82" ht="14.25" customHeight="1">
      <c r="A26" s="4"/>
      <c r="B26" s="5"/>
      <c r="C26" s="4"/>
      <c r="D26" s="436"/>
      <c r="E26" s="437"/>
      <c r="F26" s="438"/>
      <c r="G26" s="4"/>
      <c r="H26" s="4"/>
      <c r="I26" s="4"/>
      <c r="J26" s="424"/>
      <c r="K26" s="400"/>
      <c r="L26" s="425"/>
      <c r="M26" s="4"/>
      <c r="N26" s="4"/>
      <c r="O26" s="4"/>
      <c r="P26" s="453">
        <f>波及効果計算!BX51</f>
        <v>0</v>
      </c>
      <c r="Q26" s="453"/>
      <c r="R26" s="453"/>
      <c r="S26" s="4" t="s">
        <v>470</v>
      </c>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16"/>
      <c r="BA26" s="409"/>
      <c r="BB26" s="417"/>
      <c r="BC26" s="11"/>
      <c r="BD26" s="11"/>
      <c r="BE26" s="17"/>
      <c r="BF26" s="4"/>
      <c r="BG26" s="4"/>
      <c r="BH26" s="4"/>
      <c r="BI26" s="4"/>
      <c r="BJ26" s="4"/>
      <c r="BK26" s="5"/>
      <c r="BL26" s="4"/>
      <c r="BM26" s="368"/>
      <c r="BN26" s="369"/>
      <c r="BO26" s="370"/>
      <c r="BP26" s="11"/>
      <c r="BQ26" s="11"/>
      <c r="BR26" s="19"/>
      <c r="BT26" s="12"/>
      <c r="BV26" s="426"/>
      <c r="BW26" s="427"/>
      <c r="BX26" s="428"/>
      <c r="CB26" s="402"/>
      <c r="CC26" s="403"/>
      <c r="CD26" s="404"/>
    </row>
    <row r="27" spans="1:82" ht="14.25" customHeight="1">
      <c r="A27" s="4"/>
      <c r="B27" s="5"/>
      <c r="C27" s="4"/>
      <c r="D27" s="436"/>
      <c r="E27" s="437"/>
      <c r="F27" s="438"/>
      <c r="G27" s="4"/>
      <c r="H27" s="4"/>
      <c r="I27" s="4"/>
      <c r="J27" s="424"/>
      <c r="K27" s="400"/>
      <c r="L27" s="425"/>
      <c r="M27" s="4"/>
      <c r="N27" s="4"/>
      <c r="O27" s="4"/>
      <c r="P27" s="381" t="s">
        <v>205</v>
      </c>
      <c r="Q27" s="381"/>
      <c r="R27" s="381"/>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16"/>
      <c r="BA27" s="409"/>
      <c r="BB27" s="417"/>
      <c r="BC27" s="11"/>
      <c r="BD27" s="11"/>
      <c r="BE27" s="17"/>
      <c r="BF27" s="4"/>
      <c r="BG27" s="4"/>
      <c r="BH27" s="4"/>
      <c r="BI27" s="4"/>
      <c r="BJ27" s="4"/>
      <c r="BK27" s="5"/>
      <c r="BL27" s="4"/>
      <c r="BM27" s="368"/>
      <c r="BN27" s="369"/>
      <c r="BO27" s="370"/>
      <c r="BP27" s="11"/>
      <c r="BQ27" s="11"/>
      <c r="BR27" s="19"/>
      <c r="BT27" s="12"/>
    </row>
    <row r="28" spans="1:82" ht="14.25" customHeight="1">
      <c r="A28" s="4"/>
      <c r="B28" s="5"/>
      <c r="C28" s="4"/>
      <c r="D28" s="436"/>
      <c r="E28" s="437"/>
      <c r="F28" s="438"/>
      <c r="G28" s="4"/>
      <c r="H28" s="4"/>
      <c r="I28" s="4"/>
      <c r="J28" s="424"/>
      <c r="K28" s="400"/>
      <c r="L28" s="425"/>
      <c r="M28" s="4"/>
      <c r="N28" s="4"/>
      <c r="O28" s="4"/>
      <c r="P28" s="396" t="s">
        <v>487</v>
      </c>
      <c r="Q28" s="414"/>
      <c r="R28" s="415"/>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16"/>
      <c r="BA28" s="409"/>
      <c r="BB28" s="417"/>
      <c r="BC28" s="11"/>
      <c r="BD28" s="11"/>
      <c r="BE28" s="17"/>
      <c r="BF28" s="4"/>
      <c r="BG28" s="4"/>
      <c r="BH28" s="4"/>
      <c r="BI28" s="4"/>
      <c r="BJ28" s="4"/>
      <c r="BK28" s="5"/>
      <c r="BL28" s="4"/>
      <c r="BM28" s="368"/>
      <c r="BN28" s="369"/>
      <c r="BO28" s="370"/>
      <c r="BP28" s="11"/>
      <c r="BQ28" s="11"/>
      <c r="BR28" s="19"/>
      <c r="BT28" s="8"/>
      <c r="BV28" s="444" t="s">
        <v>226</v>
      </c>
      <c r="BW28" s="444"/>
      <c r="BX28" s="444"/>
      <c r="CB28" s="444" t="s">
        <v>488</v>
      </c>
      <c r="CC28" s="444"/>
      <c r="CD28" s="444"/>
    </row>
    <row r="29" spans="1:82" ht="14.25" customHeight="1">
      <c r="A29" s="4"/>
      <c r="B29" s="5"/>
      <c r="C29" s="4"/>
      <c r="D29" s="436"/>
      <c r="E29" s="437"/>
      <c r="F29" s="438"/>
      <c r="G29" s="4"/>
      <c r="H29" s="4"/>
      <c r="I29" s="4"/>
      <c r="J29" s="424"/>
      <c r="K29" s="400"/>
      <c r="L29" s="425"/>
      <c r="M29" s="4"/>
      <c r="N29" s="4"/>
      <c r="O29" s="4"/>
      <c r="P29" s="416"/>
      <c r="Q29" s="409"/>
      <c r="R29" s="417"/>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16"/>
      <c r="BA29" s="409"/>
      <c r="BB29" s="417"/>
      <c r="BC29" s="11"/>
      <c r="BD29" s="11"/>
      <c r="BE29" s="17"/>
      <c r="BF29" s="4"/>
      <c r="BG29" s="4"/>
      <c r="BH29" s="4"/>
      <c r="BI29" s="4"/>
      <c r="BJ29" s="4"/>
      <c r="BK29" s="5"/>
      <c r="BL29" s="4"/>
      <c r="BM29" s="368"/>
      <c r="BN29" s="369"/>
      <c r="BO29" s="370"/>
      <c r="BP29" s="11"/>
      <c r="BQ29" s="11"/>
      <c r="BR29" s="19"/>
      <c r="BT29" s="12"/>
      <c r="BV29" s="421" t="s">
        <v>435</v>
      </c>
      <c r="BW29" s="422"/>
      <c r="BX29" s="423"/>
      <c r="CB29" s="396" t="s">
        <v>489</v>
      </c>
      <c r="CC29" s="397"/>
      <c r="CD29" s="398"/>
    </row>
    <row r="30" spans="1:82" ht="14.25" customHeight="1">
      <c r="A30" s="4"/>
      <c r="B30" s="5"/>
      <c r="C30" s="4"/>
      <c r="D30" s="436"/>
      <c r="E30" s="437"/>
      <c r="F30" s="438"/>
      <c r="G30" s="4"/>
      <c r="H30" s="4"/>
      <c r="I30" s="4"/>
      <c r="J30" s="424"/>
      <c r="K30" s="400"/>
      <c r="L30" s="425"/>
      <c r="M30" s="4"/>
      <c r="N30" s="4"/>
      <c r="O30" s="4"/>
      <c r="P30" s="416"/>
      <c r="Q30" s="409"/>
      <c r="R30" s="417"/>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16"/>
      <c r="BA30" s="409"/>
      <c r="BB30" s="417"/>
      <c r="BC30" s="11"/>
      <c r="BD30" s="11"/>
      <c r="BE30" s="17"/>
      <c r="BF30" s="4"/>
      <c r="BG30" s="4"/>
      <c r="BH30" s="4"/>
      <c r="BI30" s="4"/>
      <c r="BJ30" s="4"/>
      <c r="BK30" s="5"/>
      <c r="BL30" s="4"/>
      <c r="BM30" s="368"/>
      <c r="BN30" s="369"/>
      <c r="BO30" s="370"/>
      <c r="BP30" s="11"/>
      <c r="BQ30" s="11"/>
      <c r="BR30" s="19"/>
      <c r="BT30" s="12"/>
      <c r="BV30" s="424"/>
      <c r="BW30" s="400"/>
      <c r="BX30" s="425"/>
      <c r="CB30" s="399"/>
      <c r="CC30" s="400"/>
      <c r="CD30" s="401"/>
    </row>
    <row r="31" spans="1:82" ht="14.25" customHeight="1">
      <c r="A31" s="4"/>
      <c r="B31" s="5"/>
      <c r="C31" s="4"/>
      <c r="D31" s="436"/>
      <c r="E31" s="437"/>
      <c r="F31" s="438"/>
      <c r="G31" s="4"/>
      <c r="H31" s="4"/>
      <c r="I31" s="4"/>
      <c r="J31" s="424"/>
      <c r="K31" s="400"/>
      <c r="L31" s="425"/>
      <c r="M31" s="4"/>
      <c r="N31" s="4"/>
      <c r="O31" s="4"/>
      <c r="P31" s="416"/>
      <c r="Q31" s="409"/>
      <c r="R31" s="417"/>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16"/>
      <c r="BA31" s="409"/>
      <c r="BB31" s="417"/>
      <c r="BC31" s="13"/>
      <c r="BD31" s="11"/>
      <c r="BE31" s="17"/>
      <c r="BF31" s="4"/>
      <c r="BG31" s="4"/>
      <c r="BH31" s="4"/>
      <c r="BI31" s="4"/>
      <c r="BJ31" s="4"/>
      <c r="BK31" s="5"/>
      <c r="BL31" s="4"/>
      <c r="BM31" s="368"/>
      <c r="BN31" s="369"/>
      <c r="BO31" s="370"/>
      <c r="BP31" s="11"/>
      <c r="BQ31" s="11"/>
      <c r="BR31" s="19"/>
      <c r="BT31" s="12"/>
      <c r="BV31" s="424"/>
      <c r="BW31" s="400"/>
      <c r="BX31" s="425"/>
      <c r="CB31" s="399"/>
      <c r="CC31" s="400"/>
      <c r="CD31" s="401"/>
    </row>
    <row r="32" spans="1:82" ht="14.25" customHeight="1">
      <c r="A32" s="4"/>
      <c r="B32" s="5"/>
      <c r="C32" s="4"/>
      <c r="D32" s="436"/>
      <c r="E32" s="437"/>
      <c r="F32" s="438"/>
      <c r="G32" s="4"/>
      <c r="H32" s="4"/>
      <c r="I32" s="4"/>
      <c r="J32" s="424"/>
      <c r="K32" s="400"/>
      <c r="L32" s="425"/>
      <c r="M32" s="4"/>
      <c r="N32" s="4"/>
      <c r="O32" s="4"/>
      <c r="P32" s="416"/>
      <c r="Q32" s="409"/>
      <c r="R32" s="417"/>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16"/>
      <c r="BA32" s="409"/>
      <c r="BB32" s="417"/>
      <c r="BC32" s="13"/>
      <c r="BD32" s="11"/>
      <c r="BE32" s="17"/>
      <c r="BF32" s="4"/>
      <c r="BG32" s="4"/>
      <c r="BH32" s="4"/>
      <c r="BI32" s="4"/>
      <c r="BJ32" s="4"/>
      <c r="BK32" s="5"/>
      <c r="BL32" s="4"/>
      <c r="BM32" s="368"/>
      <c r="BN32" s="369"/>
      <c r="BO32" s="370"/>
      <c r="BP32" s="11"/>
      <c r="BQ32" s="11"/>
      <c r="BR32" s="19"/>
      <c r="BT32" s="12"/>
      <c r="BV32" s="424"/>
      <c r="BW32" s="400"/>
      <c r="BX32" s="425"/>
      <c r="CB32" s="399"/>
      <c r="CC32" s="400"/>
      <c r="CD32" s="401"/>
    </row>
    <row r="33" spans="1:82" ht="14.25" customHeight="1">
      <c r="A33" s="4"/>
      <c r="B33" s="5"/>
      <c r="C33" s="4"/>
      <c r="D33" s="439"/>
      <c r="E33" s="440"/>
      <c r="F33" s="441"/>
      <c r="G33" s="4"/>
      <c r="H33" s="4"/>
      <c r="I33" s="4"/>
      <c r="J33" s="426"/>
      <c r="K33" s="427"/>
      <c r="L33" s="428"/>
      <c r="M33" s="4"/>
      <c r="N33" s="4"/>
      <c r="O33" s="4"/>
      <c r="P33" s="418"/>
      <c r="Q33" s="419"/>
      <c r="R33" s="420"/>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16"/>
      <c r="BA33" s="409"/>
      <c r="BB33" s="417"/>
      <c r="BC33" s="13"/>
      <c r="BD33" s="11"/>
      <c r="BE33" s="17"/>
      <c r="BF33" s="4"/>
      <c r="BG33" s="4"/>
      <c r="BH33" s="4"/>
      <c r="BI33" s="4"/>
      <c r="BJ33" s="4"/>
      <c r="BK33" s="5"/>
      <c r="BL33" s="4"/>
      <c r="BM33" s="368"/>
      <c r="BN33" s="369"/>
      <c r="BO33" s="370"/>
      <c r="BP33" s="11"/>
      <c r="BQ33" s="11"/>
      <c r="BR33" s="19"/>
      <c r="BT33" s="12"/>
      <c r="BV33" s="424"/>
      <c r="BW33" s="400"/>
      <c r="BX33" s="425"/>
      <c r="CB33" s="399"/>
      <c r="CC33" s="400"/>
      <c r="CD33" s="401"/>
    </row>
    <row r="34" spans="1:82" ht="14.25" customHeight="1">
      <c r="A34" s="4"/>
      <c r="B34" s="5"/>
      <c r="C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16"/>
      <c r="BA34" s="409"/>
      <c r="BB34" s="417"/>
      <c r="BC34" s="13"/>
      <c r="BD34" s="13"/>
      <c r="BE34" s="17"/>
      <c r="BF34" s="4"/>
      <c r="BG34" s="4"/>
      <c r="BH34" s="4"/>
      <c r="BI34" s="4"/>
      <c r="BJ34" s="4"/>
      <c r="BK34" s="5"/>
      <c r="BL34" s="4"/>
      <c r="BM34" s="368"/>
      <c r="BN34" s="369"/>
      <c r="BO34" s="370"/>
      <c r="BP34" s="11"/>
      <c r="BQ34" s="11"/>
      <c r="BR34" s="19"/>
      <c r="BT34" s="12"/>
      <c r="BV34" s="424"/>
      <c r="BW34" s="400"/>
      <c r="BX34" s="425"/>
      <c r="CB34" s="399"/>
      <c r="CC34" s="400"/>
      <c r="CD34" s="401"/>
    </row>
    <row r="35" spans="1:82" ht="14.25" customHeight="1">
      <c r="A35" s="4"/>
      <c r="B35" s="5"/>
      <c r="C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18"/>
      <c r="BA35" s="419"/>
      <c r="BB35" s="420"/>
      <c r="BC35" s="13"/>
      <c r="BD35" s="13"/>
      <c r="BE35" s="17"/>
      <c r="BF35" s="4"/>
      <c r="BG35" s="4"/>
      <c r="BH35" s="4"/>
      <c r="BI35" s="4"/>
      <c r="BJ35" s="4"/>
      <c r="BK35" s="5"/>
      <c r="BL35" s="4"/>
      <c r="BM35" s="368"/>
      <c r="BN35" s="369"/>
      <c r="BO35" s="370"/>
      <c r="BP35" s="11"/>
      <c r="BQ35" s="11"/>
      <c r="BR35" s="19"/>
      <c r="BT35" s="12"/>
      <c r="BV35" s="424"/>
      <c r="BW35" s="400"/>
      <c r="BX35" s="425"/>
      <c r="CB35" s="399"/>
      <c r="CC35" s="400"/>
      <c r="CD35" s="401"/>
    </row>
    <row r="36" spans="1:82" ht="14.25" customHeight="1">
      <c r="A36" s="4"/>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18"/>
      <c r="BF36" s="4"/>
      <c r="BG36" s="4"/>
      <c r="BH36" s="4"/>
      <c r="BI36" s="4"/>
      <c r="BJ36" s="4"/>
      <c r="BK36" s="5"/>
      <c r="BL36" s="4"/>
      <c r="BM36" s="371"/>
      <c r="BN36" s="372"/>
      <c r="BO36" s="373"/>
      <c r="BP36" s="11"/>
      <c r="BQ36" s="11"/>
      <c r="BR36" s="19"/>
      <c r="BT36" s="12"/>
      <c r="BV36" s="424"/>
      <c r="BW36" s="400"/>
      <c r="BX36" s="425"/>
      <c r="CB36" s="399"/>
      <c r="CC36" s="400"/>
      <c r="CD36" s="401"/>
    </row>
    <row r="37" spans="1:82" ht="14.25" customHeight="1">
      <c r="AS37" s="4"/>
      <c r="AT37" s="4"/>
      <c r="AU37" s="4"/>
      <c r="AV37" s="4"/>
      <c r="AW37" s="4"/>
      <c r="AX37" s="4"/>
      <c r="AY37" s="4"/>
      <c r="AZ37" s="4"/>
      <c r="BA37" s="4"/>
      <c r="BB37" s="4"/>
      <c r="BC37" s="4"/>
      <c r="BD37" s="4"/>
      <c r="BE37" s="4"/>
      <c r="BF37" s="4"/>
      <c r="BG37" s="4"/>
      <c r="BH37" s="4"/>
      <c r="BI37" s="4"/>
      <c r="BJ37" s="4"/>
      <c r="BK37" s="5"/>
      <c r="BL37" s="4"/>
      <c r="BM37" s="386" t="s">
        <v>490</v>
      </c>
      <c r="BN37" s="387"/>
      <c r="BO37" s="388"/>
      <c r="BP37" s="13"/>
      <c r="BQ37" s="13"/>
      <c r="BR37" s="19"/>
      <c r="BT37" s="12"/>
      <c r="BV37" s="426"/>
      <c r="BW37" s="427"/>
      <c r="BX37" s="428"/>
      <c r="CB37" s="402"/>
      <c r="CC37" s="403"/>
      <c r="CD37" s="404"/>
    </row>
    <row r="38" spans="1:82" ht="14.25" customHeight="1">
      <c r="BF38" s="4"/>
      <c r="BG38" s="4"/>
      <c r="BH38" s="4"/>
      <c r="BI38" s="4"/>
      <c r="BJ38" s="4"/>
      <c r="BK38" s="5"/>
      <c r="BL38" s="4"/>
      <c r="BM38" s="389"/>
      <c r="BN38" s="390"/>
      <c r="BO38" s="391"/>
      <c r="BP38" s="13"/>
      <c r="BQ38" s="13"/>
      <c r="BR38" s="19"/>
      <c r="BT38" s="12"/>
    </row>
    <row r="39" spans="1:82" ht="14.25" customHeight="1">
      <c r="A39" s="4"/>
      <c r="B39" s="374" t="s">
        <v>491</v>
      </c>
      <c r="C39" s="375"/>
      <c r="D39" s="375"/>
      <c r="E39" s="375"/>
      <c r="F39" s="375"/>
      <c r="G39" s="375"/>
      <c r="H39" s="375"/>
      <c r="I39" s="375"/>
      <c r="J39" s="375"/>
      <c r="K39" s="375"/>
      <c r="L39" s="442"/>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14"/>
      <c r="BF39" s="4"/>
      <c r="BG39" s="4"/>
      <c r="BH39" s="4"/>
      <c r="BI39" s="4"/>
      <c r="BJ39" s="4"/>
      <c r="BK39" s="5"/>
      <c r="BL39" s="4"/>
      <c r="BM39" s="389"/>
      <c r="BN39" s="390"/>
      <c r="BO39" s="391"/>
      <c r="BP39" s="13"/>
      <c r="BQ39" s="13"/>
      <c r="BR39" s="19"/>
      <c r="BT39" s="12"/>
      <c r="BV39" s="444" t="s">
        <v>492</v>
      </c>
      <c r="BW39" s="444"/>
      <c r="BX39" s="444"/>
      <c r="CB39" s="444" t="s">
        <v>493</v>
      </c>
      <c r="CC39" s="444"/>
      <c r="CD39" s="444"/>
    </row>
    <row r="40" spans="1:82" ht="14.25" customHeight="1">
      <c r="A40" s="4"/>
      <c r="B40" s="377"/>
      <c r="C40" s="378"/>
      <c r="D40" s="378"/>
      <c r="E40" s="378"/>
      <c r="F40" s="378"/>
      <c r="G40" s="378"/>
      <c r="H40" s="378"/>
      <c r="I40" s="378"/>
      <c r="J40" s="378"/>
      <c r="K40" s="378"/>
      <c r="L40" s="443"/>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15"/>
      <c r="BF40" s="4"/>
      <c r="BG40" s="4"/>
      <c r="BH40" s="4"/>
      <c r="BI40" s="4"/>
      <c r="BJ40" s="4"/>
      <c r="BK40" s="5"/>
      <c r="BL40" s="4"/>
      <c r="BM40" s="389"/>
      <c r="BN40" s="390"/>
      <c r="BO40" s="391"/>
      <c r="BP40" s="13"/>
      <c r="BQ40" s="13"/>
      <c r="BR40" s="19"/>
      <c r="BT40" s="12"/>
      <c r="BV40" s="405" t="s">
        <v>494</v>
      </c>
      <c r="BW40" s="422"/>
      <c r="BX40" s="423"/>
      <c r="CB40" s="396" t="s">
        <v>495</v>
      </c>
      <c r="CC40" s="397"/>
      <c r="CD40" s="398"/>
    </row>
    <row r="41" spans="1:82" ht="14.25" customHeight="1">
      <c r="A41" s="4"/>
      <c r="B41" s="5"/>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15"/>
      <c r="BF41" s="4"/>
      <c r="BG41" s="4"/>
      <c r="BH41" s="4"/>
      <c r="BI41" s="4"/>
      <c r="BJ41" s="4"/>
      <c r="BK41" s="5"/>
      <c r="BL41" s="4"/>
      <c r="BM41" s="389"/>
      <c r="BN41" s="390"/>
      <c r="BO41" s="391"/>
      <c r="BP41" s="13"/>
      <c r="BQ41" s="13"/>
      <c r="BR41" s="19"/>
      <c r="BT41" s="12"/>
      <c r="BV41" s="424"/>
      <c r="BW41" s="400"/>
      <c r="BX41" s="425"/>
      <c r="CB41" s="399"/>
      <c r="CC41" s="400"/>
      <c r="CD41" s="401"/>
    </row>
    <row r="42" spans="1:82" ht="14.25" customHeight="1">
      <c r="A42" s="4"/>
      <c r="B42" s="5"/>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15"/>
      <c r="BF42" s="4"/>
      <c r="BG42" s="4"/>
      <c r="BH42" s="4"/>
      <c r="BI42" s="4"/>
      <c r="BJ42" s="4"/>
      <c r="BK42" s="5"/>
      <c r="BL42" s="4"/>
      <c r="BM42" s="389"/>
      <c r="BN42" s="390"/>
      <c r="BO42" s="391"/>
      <c r="BP42" s="13"/>
      <c r="BQ42" s="13"/>
      <c r="BR42" s="19"/>
      <c r="BT42" s="12"/>
      <c r="BV42" s="424"/>
      <c r="BW42" s="400"/>
      <c r="BX42" s="425"/>
      <c r="CB42" s="399"/>
      <c r="CC42" s="400"/>
      <c r="CD42" s="401"/>
    </row>
    <row r="43" spans="1:82" ht="14.25" customHeight="1">
      <c r="A43" s="4"/>
      <c r="B43" s="5"/>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15"/>
      <c r="BF43" s="4"/>
      <c r="BG43" s="4"/>
      <c r="BH43" s="4"/>
      <c r="BI43" s="4"/>
      <c r="BJ43" s="4"/>
      <c r="BK43" s="5"/>
      <c r="BL43" s="4"/>
      <c r="BM43" s="389"/>
      <c r="BN43" s="390"/>
      <c r="BO43" s="391"/>
      <c r="BP43" s="13"/>
      <c r="BQ43" s="13"/>
      <c r="BR43" s="19"/>
      <c r="BT43" s="11"/>
      <c r="BV43" s="424"/>
      <c r="BW43" s="400"/>
      <c r="BX43" s="425"/>
      <c r="CB43" s="399"/>
      <c r="CC43" s="400"/>
      <c r="CD43" s="401"/>
    </row>
    <row r="44" spans="1:82" ht="14.25" customHeight="1">
      <c r="A44" s="4"/>
      <c r="B44" s="5"/>
      <c r="C44" s="4"/>
      <c r="D44" s="453">
        <f>波及効果計算!DP51</f>
        <v>0</v>
      </c>
      <c r="E44" s="453"/>
      <c r="F44" s="453"/>
      <c r="G44" s="4" t="s">
        <v>470</v>
      </c>
      <c r="H44" s="4"/>
      <c r="I44" s="4"/>
      <c r="J44" s="4"/>
      <c r="K44" s="4"/>
      <c r="L44" s="4"/>
      <c r="M44" s="4"/>
      <c r="N44" s="4"/>
      <c r="O44" s="4"/>
      <c r="P44" s="453">
        <f>波及効果計算!DT51</f>
        <v>0</v>
      </c>
      <c r="Q44" s="453"/>
      <c r="R44" s="453"/>
      <c r="S44" s="4" t="s">
        <v>470</v>
      </c>
      <c r="T44" s="4"/>
      <c r="U44" s="4"/>
      <c r="V44" s="4"/>
      <c r="W44" s="4"/>
      <c r="X44" s="4"/>
      <c r="Y44" s="4"/>
      <c r="Z44" s="4"/>
      <c r="AA44" s="4"/>
      <c r="AB44" s="453">
        <f>波及効果計算!DU51</f>
        <v>0</v>
      </c>
      <c r="AC44" s="453"/>
      <c r="AD44" s="453"/>
      <c r="AE44" s="4" t="s">
        <v>470</v>
      </c>
      <c r="AF44" s="4"/>
      <c r="AG44" s="4"/>
      <c r="AH44" s="4"/>
      <c r="AI44" s="4"/>
      <c r="AJ44" s="4"/>
      <c r="AK44" s="4"/>
      <c r="AL44" s="4"/>
      <c r="AM44" s="4"/>
      <c r="AN44" s="453">
        <f>波及効果計算!DV51</f>
        <v>0</v>
      </c>
      <c r="AO44" s="453"/>
      <c r="AP44" s="453"/>
      <c r="AQ44" s="4" t="s">
        <v>470</v>
      </c>
      <c r="AR44" s="4"/>
      <c r="AS44" s="4"/>
      <c r="AT44" s="4"/>
      <c r="AU44" s="4"/>
      <c r="AV44" s="4"/>
      <c r="AW44" s="4"/>
      <c r="AX44" s="4"/>
      <c r="AY44" s="4"/>
      <c r="AZ44" s="4"/>
      <c r="BA44" s="4"/>
      <c r="BB44" s="4"/>
      <c r="BC44" s="4"/>
      <c r="BD44" s="4"/>
      <c r="BE44" s="15"/>
      <c r="BF44" s="4"/>
      <c r="BG44" s="4"/>
      <c r="BH44" s="4"/>
      <c r="BI44" s="4"/>
      <c r="BJ44" s="4"/>
      <c r="BK44" s="5"/>
      <c r="BL44" s="4"/>
      <c r="BM44" s="389"/>
      <c r="BN44" s="390"/>
      <c r="BO44" s="391"/>
      <c r="BP44" s="13"/>
      <c r="BQ44" s="13"/>
      <c r="BR44" s="19"/>
      <c r="BT44" s="11"/>
      <c r="BV44" s="424"/>
      <c r="BW44" s="400"/>
      <c r="BX44" s="425"/>
      <c r="CB44" s="399"/>
      <c r="CC44" s="400"/>
      <c r="CD44" s="401"/>
    </row>
    <row r="45" spans="1:82" ht="14.25" customHeight="1">
      <c r="A45" s="4"/>
      <c r="B45" s="5"/>
      <c r="C45" s="4"/>
      <c r="D45" s="381" t="s">
        <v>213</v>
      </c>
      <c r="E45" s="381"/>
      <c r="F45" s="381"/>
      <c r="G45" s="4"/>
      <c r="H45" s="4"/>
      <c r="I45" s="4"/>
      <c r="J45" s="381" t="s">
        <v>214</v>
      </c>
      <c r="K45" s="381"/>
      <c r="L45" s="381"/>
      <c r="M45" s="4"/>
      <c r="N45" s="4"/>
      <c r="O45" s="4"/>
      <c r="P45" s="381" t="s">
        <v>496</v>
      </c>
      <c r="Q45" s="381"/>
      <c r="R45" s="381"/>
      <c r="S45" s="4"/>
      <c r="T45" s="4"/>
      <c r="U45" s="4"/>
      <c r="V45" s="444" t="s">
        <v>207</v>
      </c>
      <c r="W45" s="444"/>
      <c r="X45" s="444"/>
      <c r="Y45" s="4"/>
      <c r="Z45" s="4"/>
      <c r="AA45" s="4"/>
      <c r="AB45" s="381" t="s">
        <v>218</v>
      </c>
      <c r="AC45" s="381"/>
      <c r="AD45" s="381"/>
      <c r="AE45" s="4"/>
      <c r="AF45" s="4"/>
      <c r="AG45" s="4"/>
      <c r="AH45" s="444" t="s">
        <v>209</v>
      </c>
      <c r="AI45" s="444"/>
      <c r="AJ45" s="444"/>
      <c r="AK45" s="4"/>
      <c r="AL45" s="4"/>
      <c r="AM45" s="4"/>
      <c r="AN45" s="444" t="s">
        <v>219</v>
      </c>
      <c r="AO45" s="444"/>
      <c r="AP45" s="444"/>
      <c r="AQ45" s="4"/>
      <c r="AR45" s="4"/>
      <c r="AS45" s="4"/>
      <c r="AT45" s="4"/>
      <c r="AU45" s="4"/>
      <c r="AV45" s="4"/>
      <c r="AW45" s="4"/>
      <c r="AX45" s="4"/>
      <c r="AY45" s="4"/>
      <c r="AZ45" s="4"/>
      <c r="BA45" s="4"/>
      <c r="BB45" s="4"/>
      <c r="BC45" s="4"/>
      <c r="BD45" s="4"/>
      <c r="BE45" s="15"/>
      <c r="BF45" s="4"/>
      <c r="BG45" s="4"/>
      <c r="BH45" s="4"/>
      <c r="BI45" s="4"/>
      <c r="BJ45" s="4"/>
      <c r="BK45" s="5"/>
      <c r="BL45" s="4"/>
      <c r="BM45" s="392"/>
      <c r="BN45" s="393"/>
      <c r="BO45" s="394"/>
      <c r="BP45" s="13"/>
      <c r="BQ45" s="13"/>
      <c r="BR45" s="19"/>
      <c r="BT45" s="11"/>
      <c r="BV45" s="424"/>
      <c r="BW45" s="400"/>
      <c r="BX45" s="425"/>
      <c r="CB45" s="399"/>
      <c r="CC45" s="400"/>
      <c r="CD45" s="401"/>
    </row>
    <row r="46" spans="1:82" ht="14.25" customHeight="1">
      <c r="A46" s="4"/>
      <c r="B46" s="5"/>
      <c r="C46" s="4"/>
      <c r="D46" s="396" t="s">
        <v>486</v>
      </c>
      <c r="E46" s="414"/>
      <c r="F46" s="415"/>
      <c r="G46" s="4"/>
      <c r="H46" s="4"/>
      <c r="I46" s="4"/>
      <c r="J46" s="421" t="s">
        <v>497</v>
      </c>
      <c r="K46" s="422"/>
      <c r="L46" s="423"/>
      <c r="M46" s="4"/>
      <c r="N46" s="4"/>
      <c r="O46" s="4"/>
      <c r="P46" s="432" t="s">
        <v>498</v>
      </c>
      <c r="Q46" s="397"/>
      <c r="R46" s="398"/>
      <c r="S46" s="4"/>
      <c r="T46" s="4"/>
      <c r="U46" s="4"/>
      <c r="V46" s="405" t="s">
        <v>476</v>
      </c>
      <c r="W46" s="406"/>
      <c r="X46" s="407"/>
      <c r="Y46" s="4"/>
      <c r="Z46" s="4"/>
      <c r="AA46" s="4"/>
      <c r="AB46" s="396" t="s">
        <v>499</v>
      </c>
      <c r="AC46" s="397"/>
      <c r="AD46" s="398"/>
      <c r="AE46" s="4"/>
      <c r="AF46" s="4"/>
      <c r="AG46" s="4"/>
      <c r="AH46" s="421" t="s">
        <v>478</v>
      </c>
      <c r="AI46" s="422"/>
      <c r="AJ46" s="423"/>
      <c r="AK46" s="4"/>
      <c r="AL46" s="4"/>
      <c r="AM46" s="4"/>
      <c r="AN46" s="433" t="s">
        <v>500</v>
      </c>
      <c r="AO46" s="445"/>
      <c r="AP46" s="446"/>
      <c r="AQ46" s="4"/>
      <c r="AR46" s="4"/>
      <c r="AS46" s="4"/>
      <c r="AT46" s="4"/>
      <c r="AU46" s="4"/>
      <c r="AV46" s="4"/>
      <c r="AW46" s="4"/>
      <c r="AX46" s="4"/>
      <c r="AY46" s="4"/>
      <c r="AZ46" s="4"/>
      <c r="BA46" s="4"/>
      <c r="BB46" s="4"/>
      <c r="BC46" s="4"/>
      <c r="BD46" s="4"/>
      <c r="BE46" s="15"/>
      <c r="BF46" s="4"/>
      <c r="BG46" s="4"/>
      <c r="BH46" s="4"/>
      <c r="BI46" s="4"/>
      <c r="BJ46" s="4"/>
      <c r="BK46" s="5"/>
      <c r="BL46" s="4"/>
      <c r="BM46" s="395" t="s">
        <v>501</v>
      </c>
      <c r="BN46" s="390"/>
      <c r="BO46" s="391"/>
      <c r="BP46" s="13"/>
      <c r="BQ46" s="13"/>
      <c r="BR46" s="17"/>
      <c r="BT46" s="11"/>
      <c r="BV46" s="424"/>
      <c r="BW46" s="400"/>
      <c r="BX46" s="425"/>
      <c r="CB46" s="399"/>
      <c r="CC46" s="400"/>
      <c r="CD46" s="401"/>
    </row>
    <row r="47" spans="1:82" ht="14.25" customHeight="1">
      <c r="A47" s="4"/>
      <c r="B47" s="5"/>
      <c r="C47" s="4"/>
      <c r="D47" s="416"/>
      <c r="E47" s="409"/>
      <c r="F47" s="417"/>
      <c r="G47" s="4"/>
      <c r="H47" s="4"/>
      <c r="I47" s="4"/>
      <c r="J47" s="424"/>
      <c r="K47" s="400"/>
      <c r="L47" s="425"/>
      <c r="M47" s="4"/>
      <c r="N47" s="4"/>
      <c r="O47" s="4"/>
      <c r="P47" s="399"/>
      <c r="Q47" s="400"/>
      <c r="R47" s="401"/>
      <c r="S47" s="4"/>
      <c r="T47" s="4"/>
      <c r="U47" s="4"/>
      <c r="V47" s="408"/>
      <c r="W47" s="409"/>
      <c r="X47" s="410"/>
      <c r="Y47" s="4"/>
      <c r="Z47" s="4"/>
      <c r="AA47" s="4"/>
      <c r="AB47" s="399"/>
      <c r="AC47" s="400"/>
      <c r="AD47" s="401"/>
      <c r="AE47" s="4"/>
      <c r="AF47" s="4"/>
      <c r="AG47" s="4"/>
      <c r="AH47" s="424"/>
      <c r="AI47" s="400"/>
      <c r="AJ47" s="425"/>
      <c r="AK47" s="4"/>
      <c r="AL47" s="4"/>
      <c r="AM47" s="4"/>
      <c r="AN47" s="447"/>
      <c r="AO47" s="448"/>
      <c r="AP47" s="449"/>
      <c r="AQ47" s="4"/>
      <c r="AR47" s="4"/>
      <c r="AS47" s="4"/>
      <c r="AT47" s="4"/>
      <c r="AU47" s="4"/>
      <c r="AV47" s="4"/>
      <c r="AW47" s="4"/>
      <c r="AX47" s="4"/>
      <c r="AY47" s="4"/>
      <c r="AZ47" s="4"/>
      <c r="BA47" s="4"/>
      <c r="BB47" s="4"/>
      <c r="BC47" s="4"/>
      <c r="BD47" s="4"/>
      <c r="BE47" s="15"/>
      <c r="BF47" s="4"/>
      <c r="BG47" s="4"/>
      <c r="BH47" s="4"/>
      <c r="BI47" s="4"/>
      <c r="BJ47" s="4"/>
      <c r="BK47" s="5"/>
      <c r="BL47" s="4"/>
      <c r="BM47" s="389"/>
      <c r="BN47" s="390"/>
      <c r="BO47" s="391"/>
      <c r="BP47" s="13"/>
      <c r="BQ47" s="13"/>
      <c r="BR47" s="17"/>
      <c r="BT47" s="11"/>
      <c r="BV47" s="424"/>
      <c r="BW47" s="400"/>
      <c r="BX47" s="425"/>
      <c r="CB47" s="399"/>
      <c r="CC47" s="400"/>
      <c r="CD47" s="401"/>
    </row>
    <row r="48" spans="1:82" ht="14.25" customHeight="1">
      <c r="A48" s="4"/>
      <c r="B48" s="5"/>
      <c r="C48" s="4"/>
      <c r="D48" s="416"/>
      <c r="E48" s="409"/>
      <c r="F48" s="417"/>
      <c r="G48" s="4"/>
      <c r="H48" s="4"/>
      <c r="I48" s="4"/>
      <c r="J48" s="424"/>
      <c r="K48" s="400"/>
      <c r="L48" s="425"/>
      <c r="M48" s="4"/>
      <c r="N48" s="4"/>
      <c r="O48" s="4"/>
      <c r="P48" s="399"/>
      <c r="Q48" s="400"/>
      <c r="R48" s="401"/>
      <c r="S48" s="4"/>
      <c r="T48" s="4"/>
      <c r="U48" s="4"/>
      <c r="V48" s="408"/>
      <c r="W48" s="409"/>
      <c r="X48" s="410"/>
      <c r="Y48" s="4"/>
      <c r="Z48" s="4"/>
      <c r="AA48" s="4"/>
      <c r="AB48" s="399"/>
      <c r="AC48" s="400"/>
      <c r="AD48" s="401"/>
      <c r="AE48" s="4"/>
      <c r="AF48" s="4"/>
      <c r="AG48" s="4"/>
      <c r="AH48" s="424"/>
      <c r="AI48" s="400"/>
      <c r="AJ48" s="425"/>
      <c r="AK48" s="4"/>
      <c r="AL48" s="4"/>
      <c r="AM48" s="4"/>
      <c r="AN48" s="447"/>
      <c r="AO48" s="448"/>
      <c r="AP48" s="449"/>
      <c r="AQ48" s="4"/>
      <c r="AR48" s="4"/>
      <c r="AS48" s="4"/>
      <c r="AT48" s="4"/>
      <c r="AU48" s="4"/>
      <c r="AV48" s="4"/>
      <c r="AW48" s="4"/>
      <c r="AX48" s="4"/>
      <c r="AY48" s="4"/>
      <c r="AZ48" s="4"/>
      <c r="BA48" s="4"/>
      <c r="BB48" s="4"/>
      <c r="BC48" s="4"/>
      <c r="BD48" s="4"/>
      <c r="BE48" s="15"/>
      <c r="BF48" s="4"/>
      <c r="BG48" s="4"/>
      <c r="BH48" s="4"/>
      <c r="BI48" s="4"/>
      <c r="BJ48" s="4"/>
      <c r="BK48" s="5"/>
      <c r="BL48" s="4"/>
      <c r="BM48" s="389"/>
      <c r="BN48" s="390"/>
      <c r="BO48" s="391"/>
      <c r="BP48" s="13"/>
      <c r="BQ48" s="13"/>
      <c r="BR48" s="17"/>
      <c r="BT48" s="11"/>
      <c r="BV48" s="426"/>
      <c r="BW48" s="427"/>
      <c r="BX48" s="428"/>
      <c r="CB48" s="402"/>
      <c r="CC48" s="403"/>
      <c r="CD48" s="404"/>
    </row>
    <row r="49" spans="1:72" ht="14.25" customHeight="1">
      <c r="A49" s="4"/>
      <c r="B49" s="5"/>
      <c r="C49" s="4"/>
      <c r="D49" s="416"/>
      <c r="E49" s="409"/>
      <c r="F49" s="417"/>
      <c r="G49" s="4"/>
      <c r="H49" s="4"/>
      <c r="I49" s="4"/>
      <c r="J49" s="424"/>
      <c r="K49" s="400"/>
      <c r="L49" s="425"/>
      <c r="M49" s="4"/>
      <c r="N49" s="4"/>
      <c r="O49" s="4"/>
      <c r="P49" s="399"/>
      <c r="Q49" s="400"/>
      <c r="R49" s="401"/>
      <c r="S49" s="4"/>
      <c r="T49" s="4"/>
      <c r="U49" s="4"/>
      <c r="V49" s="408"/>
      <c r="W49" s="409"/>
      <c r="X49" s="410"/>
      <c r="Y49" s="4"/>
      <c r="Z49" s="4"/>
      <c r="AA49" s="4"/>
      <c r="AB49" s="399"/>
      <c r="AC49" s="400"/>
      <c r="AD49" s="401"/>
      <c r="AE49" s="4"/>
      <c r="AF49" s="4"/>
      <c r="AG49" s="4"/>
      <c r="AH49" s="424"/>
      <c r="AI49" s="400"/>
      <c r="AJ49" s="425"/>
      <c r="AK49" s="4"/>
      <c r="AL49" s="4"/>
      <c r="AM49" s="4"/>
      <c r="AN49" s="447"/>
      <c r="AO49" s="448"/>
      <c r="AP49" s="449"/>
      <c r="AQ49" s="4"/>
      <c r="AR49" s="4"/>
      <c r="AS49" s="4"/>
      <c r="AT49" s="4"/>
      <c r="AU49" s="4"/>
      <c r="AV49" s="4"/>
      <c r="AW49" s="4"/>
      <c r="AX49" s="4"/>
      <c r="AY49" s="4"/>
      <c r="AZ49" s="4"/>
      <c r="BA49" s="4"/>
      <c r="BB49" s="4"/>
      <c r="BC49" s="4"/>
      <c r="BD49" s="4"/>
      <c r="BE49" s="15"/>
      <c r="BF49" s="4"/>
      <c r="BG49" s="4"/>
      <c r="BH49" s="4"/>
      <c r="BI49" s="4"/>
      <c r="BJ49" s="4"/>
      <c r="BK49" s="5"/>
      <c r="BL49" s="4"/>
      <c r="BM49" s="389"/>
      <c r="BN49" s="390"/>
      <c r="BO49" s="391"/>
      <c r="BP49" s="13"/>
      <c r="BQ49" s="13"/>
      <c r="BR49" s="17"/>
    </row>
    <row r="50" spans="1:72" ht="14.25" customHeight="1">
      <c r="A50" s="4"/>
      <c r="B50" s="5"/>
      <c r="C50" s="4"/>
      <c r="D50" s="416"/>
      <c r="E50" s="409"/>
      <c r="F50" s="417"/>
      <c r="G50" s="4"/>
      <c r="H50" s="4"/>
      <c r="I50" s="4"/>
      <c r="J50" s="424"/>
      <c r="K50" s="400"/>
      <c r="L50" s="425"/>
      <c r="M50" s="4"/>
      <c r="N50" s="4"/>
      <c r="O50" s="4"/>
      <c r="P50" s="399"/>
      <c r="Q50" s="400"/>
      <c r="R50" s="401"/>
      <c r="S50" s="4"/>
      <c r="T50" s="4"/>
      <c r="U50" s="4"/>
      <c r="V50" s="408"/>
      <c r="W50" s="409"/>
      <c r="X50" s="410"/>
      <c r="Y50" s="4"/>
      <c r="Z50" s="4"/>
      <c r="AA50" s="4"/>
      <c r="AB50" s="399"/>
      <c r="AC50" s="400"/>
      <c r="AD50" s="401"/>
      <c r="AE50" s="4"/>
      <c r="AF50" s="4"/>
      <c r="AG50" s="4"/>
      <c r="AH50" s="424"/>
      <c r="AI50" s="400"/>
      <c r="AJ50" s="425"/>
      <c r="AK50" s="4"/>
      <c r="AL50" s="4"/>
      <c r="AM50" s="4"/>
      <c r="AN50" s="447"/>
      <c r="AO50" s="448"/>
      <c r="AP50" s="449"/>
      <c r="AQ50" s="4"/>
      <c r="AR50" s="4"/>
      <c r="AS50" s="4"/>
      <c r="AT50" s="4"/>
      <c r="AU50" s="4"/>
      <c r="AV50" s="4"/>
      <c r="AW50" s="4"/>
      <c r="AX50" s="4"/>
      <c r="AY50" s="4"/>
      <c r="AZ50" s="4"/>
      <c r="BA50" s="4"/>
      <c r="BB50" s="4"/>
      <c r="BC50" s="4"/>
      <c r="BD50" s="4"/>
      <c r="BE50" s="15"/>
      <c r="BF50" s="4"/>
      <c r="BG50" s="4"/>
      <c r="BH50" s="4"/>
      <c r="BI50" s="4"/>
      <c r="BJ50" s="4"/>
      <c r="BK50" s="5"/>
      <c r="BL50" s="4"/>
      <c r="BM50" s="389"/>
      <c r="BN50" s="390"/>
      <c r="BO50" s="391"/>
      <c r="BP50" s="13"/>
      <c r="BQ50" s="13"/>
      <c r="BR50" s="17"/>
    </row>
    <row r="51" spans="1:72" ht="14.25" customHeight="1">
      <c r="A51" s="4"/>
      <c r="B51" s="5"/>
      <c r="C51" s="4"/>
      <c r="D51" s="416"/>
      <c r="E51" s="409"/>
      <c r="F51" s="417"/>
      <c r="G51" s="4"/>
      <c r="H51" s="4"/>
      <c r="I51" s="4"/>
      <c r="J51" s="424"/>
      <c r="K51" s="400"/>
      <c r="L51" s="425"/>
      <c r="M51" s="4"/>
      <c r="N51" s="4"/>
      <c r="O51" s="4"/>
      <c r="P51" s="399"/>
      <c r="Q51" s="400"/>
      <c r="R51" s="401"/>
      <c r="S51" s="4"/>
      <c r="T51" s="4"/>
      <c r="U51" s="4"/>
      <c r="V51" s="408"/>
      <c r="W51" s="409"/>
      <c r="X51" s="410"/>
      <c r="Y51" s="4"/>
      <c r="Z51" s="4"/>
      <c r="AA51" s="4"/>
      <c r="AB51" s="399"/>
      <c r="AC51" s="400"/>
      <c r="AD51" s="401"/>
      <c r="AE51" s="4"/>
      <c r="AF51" s="4"/>
      <c r="AG51" s="4"/>
      <c r="AH51" s="424"/>
      <c r="AI51" s="400"/>
      <c r="AJ51" s="425"/>
      <c r="AK51" s="4"/>
      <c r="AL51" s="4"/>
      <c r="AM51" s="4"/>
      <c r="AN51" s="447"/>
      <c r="AO51" s="448"/>
      <c r="AP51" s="449"/>
      <c r="AQ51" s="4"/>
      <c r="AR51" s="4"/>
      <c r="AS51" s="4"/>
      <c r="AT51" s="4"/>
      <c r="AU51" s="4"/>
      <c r="AV51" s="4"/>
      <c r="AW51" s="4"/>
      <c r="AX51" s="4"/>
      <c r="AY51" s="4"/>
      <c r="AZ51" s="4"/>
      <c r="BA51" s="4"/>
      <c r="BB51" s="4"/>
      <c r="BC51" s="4"/>
      <c r="BD51" s="4"/>
      <c r="BE51" s="15"/>
      <c r="BF51" s="4"/>
      <c r="BG51" s="4"/>
      <c r="BH51" s="4"/>
      <c r="BI51" s="4"/>
      <c r="BJ51" s="4"/>
      <c r="BK51" s="5"/>
      <c r="BL51" s="4"/>
      <c r="BM51" s="389"/>
      <c r="BN51" s="390"/>
      <c r="BO51" s="391"/>
      <c r="BP51" s="13"/>
      <c r="BQ51" s="13"/>
      <c r="BR51" s="17"/>
    </row>
    <row r="52" spans="1:72" ht="14.25" customHeight="1">
      <c r="A52" s="4"/>
      <c r="B52" s="5"/>
      <c r="C52" s="4"/>
      <c r="D52" s="416"/>
      <c r="E52" s="409"/>
      <c r="F52" s="417"/>
      <c r="G52" s="4"/>
      <c r="H52" s="4"/>
      <c r="I52" s="4"/>
      <c r="J52" s="424"/>
      <c r="K52" s="400"/>
      <c r="L52" s="425"/>
      <c r="M52" s="4"/>
      <c r="N52" s="4"/>
      <c r="O52" s="4"/>
      <c r="P52" s="399"/>
      <c r="Q52" s="400"/>
      <c r="R52" s="401"/>
      <c r="S52" s="4"/>
      <c r="T52" s="4"/>
      <c r="U52" s="4"/>
      <c r="V52" s="411"/>
      <c r="W52" s="412"/>
      <c r="X52" s="413"/>
      <c r="Y52" s="4"/>
      <c r="Z52" s="4"/>
      <c r="AA52" s="4"/>
      <c r="AB52" s="402"/>
      <c r="AC52" s="403"/>
      <c r="AD52" s="404"/>
      <c r="AE52" s="4"/>
      <c r="AF52" s="4"/>
      <c r="AG52" s="4"/>
      <c r="AH52" s="424"/>
      <c r="AI52" s="400"/>
      <c r="AJ52" s="425"/>
      <c r="AK52" s="4"/>
      <c r="AL52" s="4"/>
      <c r="AM52" s="4"/>
      <c r="AN52" s="447"/>
      <c r="AO52" s="448"/>
      <c r="AP52" s="449"/>
      <c r="AQ52" s="4"/>
      <c r="AR52" s="4"/>
      <c r="AS52" s="4"/>
      <c r="AT52" s="4"/>
      <c r="AU52" s="4"/>
      <c r="AV52" s="4"/>
      <c r="AW52" s="4"/>
      <c r="AX52" s="4"/>
      <c r="AY52" s="4"/>
      <c r="AZ52" s="4"/>
      <c r="BA52" s="4"/>
      <c r="BB52" s="4"/>
      <c r="BC52" s="4"/>
      <c r="BD52" s="4"/>
      <c r="BE52" s="15"/>
      <c r="BF52" s="4"/>
      <c r="BG52" s="4"/>
      <c r="BH52" s="4"/>
      <c r="BI52" s="4"/>
      <c r="BJ52" s="4"/>
      <c r="BK52" s="5"/>
      <c r="BL52" s="4"/>
      <c r="BM52" s="389"/>
      <c r="BN52" s="390"/>
      <c r="BO52" s="391"/>
      <c r="BP52" s="13"/>
      <c r="BQ52" s="13"/>
      <c r="BR52" s="17"/>
    </row>
    <row r="53" spans="1:72" ht="14.25" customHeight="1">
      <c r="A53" s="4"/>
      <c r="B53" s="5"/>
      <c r="C53" s="4"/>
      <c r="D53" s="416"/>
      <c r="E53" s="409"/>
      <c r="F53" s="417"/>
      <c r="G53" s="4"/>
      <c r="H53" s="4"/>
      <c r="I53" s="4"/>
      <c r="J53" s="424"/>
      <c r="K53" s="400"/>
      <c r="L53" s="425"/>
      <c r="M53" s="4"/>
      <c r="N53" s="4"/>
      <c r="O53" s="4"/>
      <c r="P53" s="399"/>
      <c r="Q53" s="400"/>
      <c r="R53" s="401"/>
      <c r="S53" s="4"/>
      <c r="T53" s="4"/>
      <c r="U53" s="4"/>
      <c r="V53" s="4"/>
      <c r="W53" s="4"/>
      <c r="X53" s="4"/>
      <c r="Y53" s="4"/>
      <c r="Z53" s="4"/>
      <c r="AA53" s="4"/>
      <c r="AB53" s="429" t="s">
        <v>485</v>
      </c>
      <c r="AC53" s="430"/>
      <c r="AD53" s="431"/>
      <c r="AE53" s="4"/>
      <c r="AF53" s="4"/>
      <c r="AG53" s="4"/>
      <c r="AH53" s="424"/>
      <c r="AI53" s="400"/>
      <c r="AJ53" s="425"/>
      <c r="AK53" s="4"/>
      <c r="AL53" s="4"/>
      <c r="AM53" s="4"/>
      <c r="AN53" s="447"/>
      <c r="AO53" s="448"/>
      <c r="AP53" s="449"/>
      <c r="AQ53" s="4"/>
      <c r="AR53" s="4"/>
      <c r="AS53" s="4"/>
      <c r="AT53" s="4"/>
      <c r="AU53" s="4"/>
      <c r="AV53" s="4"/>
      <c r="AW53" s="4"/>
      <c r="AX53" s="4"/>
      <c r="AY53" s="4"/>
      <c r="AZ53" s="4"/>
      <c r="BA53" s="4"/>
      <c r="BB53" s="4"/>
      <c r="BC53" s="4"/>
      <c r="BD53" s="4"/>
      <c r="BE53" s="15"/>
      <c r="BF53" s="4"/>
      <c r="BG53" s="4"/>
      <c r="BH53" s="4"/>
      <c r="BI53" s="4"/>
      <c r="BJ53" s="4"/>
      <c r="BK53" s="5"/>
      <c r="BL53" s="4"/>
      <c r="BM53" s="389"/>
      <c r="BN53" s="390"/>
      <c r="BO53" s="391"/>
      <c r="BP53" s="13"/>
      <c r="BQ53" s="13"/>
      <c r="BR53" s="17"/>
    </row>
    <row r="54" spans="1:72" ht="14.25" customHeight="1">
      <c r="A54" s="4"/>
      <c r="B54" s="5"/>
      <c r="C54" s="4"/>
      <c r="D54" s="416"/>
      <c r="E54" s="409"/>
      <c r="F54" s="417"/>
      <c r="G54" s="4"/>
      <c r="H54" s="4"/>
      <c r="I54" s="4"/>
      <c r="J54" s="426"/>
      <c r="K54" s="427"/>
      <c r="L54" s="428"/>
      <c r="M54" s="4"/>
      <c r="N54" s="4"/>
      <c r="O54" s="4"/>
      <c r="P54" s="402"/>
      <c r="Q54" s="403"/>
      <c r="R54" s="404"/>
      <c r="S54" s="4"/>
      <c r="T54" s="4"/>
      <c r="U54" s="4"/>
      <c r="V54" s="4"/>
      <c r="W54" s="4"/>
      <c r="X54" s="4"/>
      <c r="Y54" s="4"/>
      <c r="Z54" s="4"/>
      <c r="AA54" s="4"/>
      <c r="AB54" s="380"/>
      <c r="AC54" s="381"/>
      <c r="AD54" s="382"/>
      <c r="AE54" s="4"/>
      <c r="AF54" s="4"/>
      <c r="AG54" s="4"/>
      <c r="AH54" s="426"/>
      <c r="AI54" s="427"/>
      <c r="AJ54" s="428"/>
      <c r="AK54" s="4"/>
      <c r="AL54" s="4"/>
      <c r="AM54" s="4"/>
      <c r="AN54" s="450"/>
      <c r="AO54" s="451"/>
      <c r="AP54" s="452"/>
      <c r="AQ54" s="4"/>
      <c r="AR54" s="4"/>
      <c r="AS54" s="4"/>
      <c r="AT54" s="4"/>
      <c r="AU54" s="4"/>
      <c r="AV54" s="4"/>
      <c r="AW54" s="4"/>
      <c r="AX54" s="4"/>
      <c r="AY54" s="4"/>
      <c r="AZ54" s="4"/>
      <c r="BA54" s="4"/>
      <c r="BB54" s="4"/>
      <c r="BC54" s="4"/>
      <c r="BD54" s="4"/>
      <c r="BE54" s="15"/>
      <c r="BF54" s="4"/>
      <c r="BG54" s="4"/>
      <c r="BH54" s="4"/>
      <c r="BI54" s="4"/>
      <c r="BJ54" s="4"/>
      <c r="BK54" s="5"/>
      <c r="BL54" s="4"/>
      <c r="BM54" s="392"/>
      <c r="BN54" s="393"/>
      <c r="BO54" s="394"/>
      <c r="BP54" s="13"/>
      <c r="BQ54" s="13"/>
      <c r="BR54" s="17"/>
    </row>
    <row r="55" spans="1:72" ht="14.25" customHeight="1">
      <c r="A55" s="4"/>
      <c r="B55" s="5"/>
      <c r="C55" s="4"/>
      <c r="D55" s="416"/>
      <c r="E55" s="409"/>
      <c r="F55" s="417"/>
      <c r="G55" s="4"/>
      <c r="H55" s="4"/>
      <c r="I55" s="4"/>
      <c r="J55" s="10"/>
      <c r="K55" s="10"/>
      <c r="L55" s="10"/>
      <c r="M55" s="4"/>
      <c r="N55" s="4"/>
      <c r="O55" s="4"/>
      <c r="P55" s="380" t="s">
        <v>502</v>
      </c>
      <c r="Q55" s="381"/>
      <c r="R55" s="382"/>
      <c r="S55" s="4"/>
      <c r="T55" s="4"/>
      <c r="U55" s="4"/>
      <c r="V55" s="4"/>
      <c r="W55" s="4"/>
      <c r="X55" s="4"/>
      <c r="Y55" s="4"/>
      <c r="Z55" s="4"/>
      <c r="AA55" s="4"/>
      <c r="AB55" s="383"/>
      <c r="AC55" s="384"/>
      <c r="AD55" s="385"/>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15"/>
      <c r="BG55" s="4"/>
      <c r="BH55" s="4"/>
      <c r="BI55" s="4"/>
      <c r="BJ55" s="4"/>
      <c r="BK55" s="6"/>
      <c r="BL55" s="7"/>
      <c r="BM55" s="7"/>
      <c r="BN55" s="7"/>
      <c r="BO55" s="7"/>
      <c r="BP55" s="7"/>
      <c r="BQ55" s="7"/>
      <c r="BR55" s="18"/>
      <c r="BS55" s="4"/>
      <c r="BT55" s="4"/>
    </row>
    <row r="56" spans="1:72" ht="14.25" customHeight="1">
      <c r="A56" s="4"/>
      <c r="B56" s="5"/>
      <c r="C56" s="4"/>
      <c r="D56" s="416"/>
      <c r="E56" s="409"/>
      <c r="F56" s="417"/>
      <c r="G56" s="4"/>
      <c r="H56" s="4"/>
      <c r="I56" s="4"/>
      <c r="J56" s="11"/>
      <c r="K56" s="11"/>
      <c r="L56" s="11"/>
      <c r="M56" s="4"/>
      <c r="N56" s="4"/>
      <c r="O56" s="4"/>
      <c r="P56" s="380"/>
      <c r="Q56" s="381"/>
      <c r="R56" s="382"/>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15"/>
      <c r="BG56" s="4"/>
      <c r="BH56" s="4"/>
      <c r="BI56" s="4"/>
      <c r="BJ56" s="4"/>
    </row>
    <row r="57" spans="1:72" ht="14.25" customHeight="1">
      <c r="A57" s="4"/>
      <c r="B57" s="5"/>
      <c r="C57" s="4"/>
      <c r="D57" s="418"/>
      <c r="E57" s="419"/>
      <c r="F57" s="420"/>
      <c r="G57" s="4"/>
      <c r="H57" s="4"/>
      <c r="I57" s="4"/>
      <c r="J57" s="11"/>
      <c r="K57" s="11"/>
      <c r="L57" s="11"/>
      <c r="M57" s="4"/>
      <c r="N57" s="4"/>
      <c r="O57" s="4"/>
      <c r="P57" s="383"/>
      <c r="Q57" s="384"/>
      <c r="R57" s="385"/>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15"/>
      <c r="BG57" s="4"/>
      <c r="BH57" s="4"/>
      <c r="BI57" s="4"/>
    </row>
    <row r="58" spans="1:72" ht="14.25" customHeight="1">
      <c r="A58" s="4"/>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18"/>
    </row>
    <row r="72" spans="61:61" ht="14.25" customHeight="1">
      <c r="BI72" s="4"/>
    </row>
    <row r="73" spans="61:61" ht="14.25" customHeight="1">
      <c r="BI73" s="4"/>
    </row>
    <row r="74" spans="61:61" ht="14.25" customHeight="1">
      <c r="BI74" s="4"/>
    </row>
    <row r="75" spans="61:61" ht="14.25" customHeight="1">
      <c r="BI75" s="4"/>
    </row>
    <row r="76" spans="61:61" ht="14.25" customHeight="1">
      <c r="BI76" s="4"/>
    </row>
    <row r="77" spans="61:61" ht="14.25" customHeight="1">
      <c r="BI77" s="4"/>
    </row>
    <row r="78" spans="61:61" ht="14.25" customHeight="1">
      <c r="BI78" s="4"/>
    </row>
    <row r="79" spans="61:61" ht="14.25" customHeight="1">
      <c r="BI79" s="4"/>
    </row>
    <row r="80" spans="61:61" ht="14.25" customHeight="1">
      <c r="BI80" s="4"/>
    </row>
    <row r="81" spans="61:61" ht="14.25" customHeight="1">
      <c r="BI81" s="4"/>
    </row>
    <row r="82" spans="61:61" ht="14.25" customHeight="1">
      <c r="BI82" s="4"/>
    </row>
    <row r="83" spans="61:61" ht="14.25" customHeight="1">
      <c r="BI83" s="4"/>
    </row>
    <row r="84" spans="61:61" ht="14.25" customHeight="1">
      <c r="BI84" s="4"/>
    </row>
    <row r="85" spans="61:61" ht="14.25" customHeight="1">
      <c r="BI85" s="4"/>
    </row>
    <row r="86" spans="61:61" ht="14.25" customHeight="1">
      <c r="BI86" s="4"/>
    </row>
    <row r="87" spans="61:61" ht="14.25" customHeight="1">
      <c r="BI87" s="4"/>
    </row>
    <row r="88" spans="61:61" ht="14.25" customHeight="1">
      <c r="BI88" s="4"/>
    </row>
    <row r="89" spans="61:61" ht="14.25" customHeight="1">
      <c r="BI89" s="4"/>
    </row>
    <row r="90" spans="61:61" ht="14.25" customHeight="1">
      <c r="BI90" s="4"/>
    </row>
    <row r="91" spans="61:61" ht="14.25" customHeight="1">
      <c r="BI91" s="4"/>
    </row>
    <row r="92" spans="61:61" ht="14.25" customHeight="1">
      <c r="BI92" s="4"/>
    </row>
    <row r="93" spans="61:61" ht="14.25" customHeight="1">
      <c r="BI93" s="4"/>
    </row>
    <row r="94" spans="61:61" ht="14.25" customHeight="1">
      <c r="BI94" s="4"/>
    </row>
    <row r="95" spans="61:61" ht="14.25" customHeight="1">
      <c r="BI95" s="4"/>
    </row>
    <row r="96" spans="61:61" ht="14.25" customHeight="1">
      <c r="BI96" s="4"/>
    </row>
    <row r="97" spans="61:61" ht="14.25" customHeight="1">
      <c r="BI97" s="4"/>
    </row>
    <row r="98" spans="61:61" ht="14.25" customHeight="1">
      <c r="BI98" s="4"/>
    </row>
    <row r="99" spans="61:61" ht="14.25" customHeight="1">
      <c r="BI99" s="4"/>
    </row>
    <row r="100" spans="61:61" ht="14.25" customHeight="1">
      <c r="BI100" s="4"/>
    </row>
    <row r="101" spans="61:61" ht="14.25" customHeight="1">
      <c r="BI101" s="4"/>
    </row>
    <row r="102" spans="61:61" ht="14.25" customHeight="1">
      <c r="BI102" s="4"/>
    </row>
    <row r="103" spans="61:61" ht="14.25" customHeight="1">
      <c r="BI103" s="4"/>
    </row>
    <row r="104" spans="61:61" ht="14.25" customHeight="1">
      <c r="BI104" s="4"/>
    </row>
    <row r="105" spans="61:61" ht="14.25" customHeight="1">
      <c r="BI105" s="4"/>
    </row>
    <row r="106" spans="61:61" ht="14.25" customHeight="1">
      <c r="BI106" s="4"/>
    </row>
    <row r="107" spans="61:61" ht="14.25" customHeight="1">
      <c r="BI107" s="4"/>
    </row>
    <row r="108" spans="61:61" ht="14.25" customHeight="1">
      <c r="BI108" s="4"/>
    </row>
    <row r="109" spans="61:61" ht="14.25" customHeight="1">
      <c r="BI109" s="4"/>
    </row>
    <row r="110" spans="61:61" ht="14.25" customHeight="1">
      <c r="BI110" s="4"/>
    </row>
    <row r="111" spans="61:61" ht="14.25" customHeight="1">
      <c r="BI111" s="4"/>
    </row>
    <row r="112" spans="61:61" ht="14.25" customHeight="1">
      <c r="BI112" s="4"/>
    </row>
    <row r="113" spans="61:61" ht="14.25" customHeight="1">
      <c r="BI113" s="4"/>
    </row>
  </sheetData>
  <mergeCells count="72">
    <mergeCell ref="B2:N2"/>
    <mergeCell ref="D13:F13"/>
    <mergeCell ref="P13:R13"/>
    <mergeCell ref="AB13:AD13"/>
    <mergeCell ref="AN13:AP13"/>
    <mergeCell ref="AZ23:BB23"/>
    <mergeCell ref="AZ13:BB13"/>
    <mergeCell ref="D14:F14"/>
    <mergeCell ref="J14:L14"/>
    <mergeCell ref="P14:R14"/>
    <mergeCell ref="V14:X14"/>
    <mergeCell ref="AB14:AD14"/>
    <mergeCell ref="AH14:AJ14"/>
    <mergeCell ref="AN14:AP14"/>
    <mergeCell ref="AT14:AV14"/>
    <mergeCell ref="AZ14:BB14"/>
    <mergeCell ref="AZ24:BB24"/>
    <mergeCell ref="P26:R26"/>
    <mergeCell ref="P27:R27"/>
    <mergeCell ref="BV28:BX28"/>
    <mergeCell ref="CB28:CD28"/>
    <mergeCell ref="BV18:BX26"/>
    <mergeCell ref="CB18:CD26"/>
    <mergeCell ref="V15:X21"/>
    <mergeCell ref="AB15:AD21"/>
    <mergeCell ref="AH15:AJ23"/>
    <mergeCell ref="AN15:AP23"/>
    <mergeCell ref="P28:R33"/>
    <mergeCell ref="BM16:BO16"/>
    <mergeCell ref="BM17:BO17"/>
    <mergeCell ref="BV17:BX17"/>
    <mergeCell ref="CB17:CD17"/>
    <mergeCell ref="V45:X45"/>
    <mergeCell ref="AB45:AD45"/>
    <mergeCell ref="BV39:BX39"/>
    <mergeCell ref="CB39:CD39"/>
    <mergeCell ref="D44:F44"/>
    <mergeCell ref="P44:R44"/>
    <mergeCell ref="AB44:AD44"/>
    <mergeCell ref="AN44:AP44"/>
    <mergeCell ref="CB29:CD37"/>
    <mergeCell ref="BV40:BX48"/>
    <mergeCell ref="CB40:CD48"/>
    <mergeCell ref="AZ25:BB35"/>
    <mergeCell ref="AH45:AJ45"/>
    <mergeCell ref="AN45:AP45"/>
    <mergeCell ref="AH46:AJ54"/>
    <mergeCell ref="AN46:AP54"/>
    <mergeCell ref="D46:F57"/>
    <mergeCell ref="D15:F33"/>
    <mergeCell ref="J15:L33"/>
    <mergeCell ref="B7:L8"/>
    <mergeCell ref="B39:L40"/>
    <mergeCell ref="J46:L54"/>
    <mergeCell ref="D45:F45"/>
    <mergeCell ref="J45:L45"/>
    <mergeCell ref="BS13:BX14"/>
    <mergeCell ref="BM18:BO36"/>
    <mergeCell ref="BK13:BR14"/>
    <mergeCell ref="P55:R57"/>
    <mergeCell ref="BM37:BO45"/>
    <mergeCell ref="BM46:BO54"/>
    <mergeCell ref="P15:R24"/>
    <mergeCell ref="AB22:AD24"/>
    <mergeCell ref="V46:X52"/>
    <mergeCell ref="AB46:AD52"/>
    <mergeCell ref="AT15:AV19"/>
    <mergeCell ref="AZ15:BB19"/>
    <mergeCell ref="BV29:BX37"/>
    <mergeCell ref="AB53:AD55"/>
    <mergeCell ref="P46:R54"/>
    <mergeCell ref="P45:R45"/>
  </mergeCells>
  <phoneticPr fontId="18"/>
  <pageMargins left="0.39370078740157499" right="0.39370078740157499" top="0.59055118110236204" bottom="0.39370078740157499" header="0.196850393700787" footer="0.196850393700787"/>
  <pageSetup paperSize="9" scale="60"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留意事項</vt:lpstr>
      <vt:lpstr>入力①</vt:lpstr>
      <vt:lpstr>入力②</vt:lpstr>
      <vt:lpstr>まとめ</vt:lpstr>
      <vt:lpstr>波及効果計算</vt:lpstr>
      <vt:lpstr>計算結果</vt:lpstr>
      <vt:lpstr>フロー図</vt:lpstr>
      <vt:lpstr>まとめ!Print_Area</vt:lpstr>
      <vt:lpstr>波及効果計算!Print_Area</vt:lpstr>
      <vt:lpstr>入力①!Print_Titles</vt:lpstr>
      <vt:lpstr>波及効果計算!Print_Titles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2026-03-12T08:36:45Z</cp:lastPrinted>
  <dcterms:modified xsi:type="dcterms:W3CDTF">2026-03-12T08:37:13Z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