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F4F0790B-0DA9-48CB-B9FC-AE9A659A58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別紙】R7-8" sheetId="5" r:id="rId1"/>
  </sheets>
  <definedNames>
    <definedName name="_xlnm.Print_Titles" localSheetId="0">'【別紙】R7-8'!$A:$B,'【別紙】R7-8'!$1:$1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5" l="1"/>
  <c r="D19" i="5"/>
  <c r="C19" i="5"/>
  <c r="E18" i="5"/>
  <c r="E17" i="5"/>
  <c r="Z26" i="5"/>
  <c r="Y26" i="5"/>
  <c r="X26" i="5"/>
  <c r="D9" i="5"/>
  <c r="C9" i="5"/>
  <c r="Q22" i="5"/>
  <c r="Q21" i="5"/>
  <c r="Q24" i="5"/>
  <c r="E19" i="5" l="1"/>
  <c r="E9" i="5"/>
  <c r="X5" i="5"/>
  <c r="Y24" i="5"/>
  <c r="Y22" i="5"/>
  <c r="Y21" i="5"/>
  <c r="Y20" i="5"/>
  <c r="Y18" i="5"/>
  <c r="Y17" i="5"/>
  <c r="Y16" i="5"/>
  <c r="Y15" i="5"/>
  <c r="Y14" i="5"/>
  <c r="Y12" i="5"/>
  <c r="Y11" i="5"/>
  <c r="Y10" i="5"/>
  <c r="Y8" i="5"/>
  <c r="Y7" i="5"/>
  <c r="Y6" i="5"/>
  <c r="Y5" i="5"/>
  <c r="V5" i="5"/>
  <c r="V24" i="5"/>
  <c r="V22" i="5"/>
  <c r="V21" i="5"/>
  <c r="AB21" i="5" s="1"/>
  <c r="V20" i="5"/>
  <c r="V18" i="5"/>
  <c r="V17" i="5"/>
  <c r="V16" i="5"/>
  <c r="V15" i="5"/>
  <c r="V14" i="5"/>
  <c r="V12" i="5"/>
  <c r="V11" i="5"/>
  <c r="AB11" i="5" s="1"/>
  <c r="V10" i="5"/>
  <c r="V8" i="5"/>
  <c r="V7" i="5"/>
  <c r="V6" i="5"/>
  <c r="U5" i="5"/>
  <c r="U11" i="5"/>
  <c r="T24" i="5"/>
  <c r="T22" i="5"/>
  <c r="T21" i="5"/>
  <c r="T20" i="5"/>
  <c r="T18" i="5"/>
  <c r="T17" i="5"/>
  <c r="T16" i="5"/>
  <c r="T15" i="5"/>
  <c r="T14" i="5"/>
  <c r="T12" i="5"/>
  <c r="T11" i="5"/>
  <c r="T10" i="5"/>
  <c r="T8" i="5"/>
  <c r="T7" i="5"/>
  <c r="T6" i="5"/>
  <c r="T5" i="5"/>
  <c r="S25" i="5"/>
  <c r="S23" i="5"/>
  <c r="S19" i="5"/>
  <c r="S13" i="5"/>
  <c r="S9" i="5"/>
  <c r="Q20" i="5"/>
  <c r="Q18" i="5"/>
  <c r="Q17" i="5"/>
  <c r="Q16" i="5"/>
  <c r="Q15" i="5"/>
  <c r="Q14" i="5"/>
  <c r="Q12" i="5"/>
  <c r="Q11" i="5"/>
  <c r="Q10" i="5"/>
  <c r="Q8" i="5"/>
  <c r="Q7" i="5"/>
  <c r="Q6" i="5"/>
  <c r="Q5" i="5"/>
  <c r="P25" i="5"/>
  <c r="P23" i="5"/>
  <c r="P19" i="5"/>
  <c r="P13" i="5"/>
  <c r="P9" i="5"/>
  <c r="N24" i="5"/>
  <c r="N22" i="5"/>
  <c r="N21" i="5"/>
  <c r="N20" i="5"/>
  <c r="N18" i="5"/>
  <c r="N17" i="5"/>
  <c r="N16" i="5"/>
  <c r="N15" i="5"/>
  <c r="N14" i="5"/>
  <c r="N12" i="5"/>
  <c r="N11" i="5"/>
  <c r="N10" i="5"/>
  <c r="N8" i="5"/>
  <c r="N7" i="5"/>
  <c r="N6" i="5"/>
  <c r="N5" i="5"/>
  <c r="M25" i="5"/>
  <c r="M23" i="5"/>
  <c r="M19" i="5"/>
  <c r="M13" i="5"/>
  <c r="M9" i="5"/>
  <c r="K24" i="5"/>
  <c r="K22" i="5"/>
  <c r="K21" i="5"/>
  <c r="K20" i="5"/>
  <c r="K18" i="5"/>
  <c r="K17" i="5"/>
  <c r="K16" i="5"/>
  <c r="K15" i="5"/>
  <c r="K14" i="5"/>
  <c r="K12" i="5"/>
  <c r="K11" i="5"/>
  <c r="K10" i="5"/>
  <c r="K8" i="5"/>
  <c r="K7" i="5"/>
  <c r="K6" i="5"/>
  <c r="K5" i="5"/>
  <c r="J25" i="5"/>
  <c r="J23" i="5"/>
  <c r="J19" i="5"/>
  <c r="J13" i="5"/>
  <c r="J9" i="5"/>
  <c r="H24" i="5"/>
  <c r="H22" i="5"/>
  <c r="H21" i="5"/>
  <c r="H20" i="5"/>
  <c r="H18" i="5"/>
  <c r="H17" i="5"/>
  <c r="H16" i="5"/>
  <c r="H15" i="5"/>
  <c r="H14" i="5"/>
  <c r="H12" i="5"/>
  <c r="H11" i="5"/>
  <c r="H10" i="5"/>
  <c r="H8" i="5"/>
  <c r="H7" i="5"/>
  <c r="H6" i="5"/>
  <c r="H5" i="5"/>
  <c r="G25" i="5"/>
  <c r="G23" i="5"/>
  <c r="G19" i="5"/>
  <c r="G13" i="5"/>
  <c r="G9" i="5"/>
  <c r="E24" i="5"/>
  <c r="E22" i="5"/>
  <c r="E21" i="5"/>
  <c r="E20" i="5"/>
  <c r="E16" i="5"/>
  <c r="E15" i="5"/>
  <c r="E14" i="5"/>
  <c r="E12" i="5"/>
  <c r="E11" i="5"/>
  <c r="E10" i="5"/>
  <c r="E8" i="5"/>
  <c r="E7" i="5"/>
  <c r="E6" i="5"/>
  <c r="E5" i="5"/>
  <c r="D25" i="5"/>
  <c r="D23" i="5"/>
  <c r="D13" i="5"/>
  <c r="R25" i="5"/>
  <c r="O25" i="5"/>
  <c r="L25" i="5"/>
  <c r="I25" i="5"/>
  <c r="F25" i="5"/>
  <c r="C25" i="5"/>
  <c r="X24" i="5"/>
  <c r="U24" i="5"/>
  <c r="R23" i="5"/>
  <c r="O23" i="5"/>
  <c r="L23" i="5"/>
  <c r="I23" i="5"/>
  <c r="F23" i="5"/>
  <c r="C23" i="5"/>
  <c r="X22" i="5"/>
  <c r="U22" i="5"/>
  <c r="X21" i="5"/>
  <c r="U21" i="5"/>
  <c r="X20" i="5"/>
  <c r="U20" i="5"/>
  <c r="R19" i="5"/>
  <c r="O19" i="5"/>
  <c r="L19" i="5"/>
  <c r="I19" i="5"/>
  <c r="F19" i="5"/>
  <c r="X18" i="5"/>
  <c r="U18" i="5"/>
  <c r="X17" i="5"/>
  <c r="U17" i="5"/>
  <c r="X16" i="5"/>
  <c r="U16" i="5"/>
  <c r="W16" i="5" s="1"/>
  <c r="X15" i="5"/>
  <c r="U15" i="5"/>
  <c r="X14" i="5"/>
  <c r="U14" i="5"/>
  <c r="R13" i="5"/>
  <c r="O13" i="5"/>
  <c r="L13" i="5"/>
  <c r="I13" i="5"/>
  <c r="F13" i="5"/>
  <c r="C13" i="5"/>
  <c r="X12" i="5"/>
  <c r="U12" i="5"/>
  <c r="X11" i="5"/>
  <c r="X10" i="5"/>
  <c r="U10" i="5"/>
  <c r="R9" i="5"/>
  <c r="O9" i="5"/>
  <c r="L9" i="5"/>
  <c r="I9" i="5"/>
  <c r="F9" i="5"/>
  <c r="X8" i="5"/>
  <c r="U8" i="5"/>
  <c r="X7" i="5"/>
  <c r="U7" i="5"/>
  <c r="X6" i="5"/>
  <c r="U6" i="5"/>
  <c r="Z12" i="5" l="1"/>
  <c r="K19" i="5"/>
  <c r="Z22" i="5"/>
  <c r="Z24" i="5"/>
  <c r="Z8" i="5"/>
  <c r="Z14" i="5"/>
  <c r="N25" i="5"/>
  <c r="Z15" i="5"/>
  <c r="Z11" i="5"/>
  <c r="T25" i="5"/>
  <c r="Y25" i="5"/>
  <c r="Z21" i="5"/>
  <c r="Z20" i="5"/>
  <c r="K13" i="5"/>
  <c r="W24" i="5"/>
  <c r="Q13" i="5"/>
  <c r="AB12" i="5"/>
  <c r="AB22" i="5"/>
  <c r="AB15" i="5"/>
  <c r="W8" i="5"/>
  <c r="Z7" i="5"/>
  <c r="AB5" i="5"/>
  <c r="H13" i="5"/>
  <c r="Z6" i="5"/>
  <c r="Z16" i="5"/>
  <c r="AB6" i="5"/>
  <c r="AB16" i="5"/>
  <c r="AB17" i="5"/>
  <c r="Y23" i="5"/>
  <c r="AB8" i="5"/>
  <c r="AB18" i="5"/>
  <c r="AB14" i="5"/>
  <c r="AB24" i="5"/>
  <c r="Y13" i="5"/>
  <c r="Z5" i="5"/>
  <c r="Q23" i="5"/>
  <c r="AB7" i="5"/>
  <c r="AB10" i="5"/>
  <c r="AB20" i="5"/>
  <c r="Z17" i="5"/>
  <c r="W11" i="5"/>
  <c r="Z10" i="5"/>
  <c r="V19" i="5"/>
  <c r="V23" i="5"/>
  <c r="T9" i="5"/>
  <c r="V25" i="5"/>
  <c r="Y9" i="5"/>
  <c r="Q25" i="5"/>
  <c r="Y19" i="5"/>
  <c r="Z18" i="5"/>
  <c r="W7" i="5"/>
  <c r="Q9" i="5"/>
  <c r="V9" i="5"/>
  <c r="W17" i="5"/>
  <c r="W15" i="5"/>
  <c r="S26" i="5"/>
  <c r="V13" i="5"/>
  <c r="T19" i="5"/>
  <c r="W10" i="5"/>
  <c r="W18" i="5"/>
  <c r="N23" i="5"/>
  <c r="T13" i="5"/>
  <c r="W12" i="5"/>
  <c r="W20" i="5"/>
  <c r="Q19" i="5"/>
  <c r="W21" i="5"/>
  <c r="T23" i="5"/>
  <c r="W14" i="5"/>
  <c r="W22" i="5"/>
  <c r="W6" i="5"/>
  <c r="W5" i="5"/>
  <c r="N13" i="5"/>
  <c r="K23" i="5"/>
  <c r="J26" i="5"/>
  <c r="N9" i="5"/>
  <c r="N19" i="5"/>
  <c r="P26" i="5"/>
  <c r="M26" i="5"/>
  <c r="K9" i="5"/>
  <c r="K25" i="5"/>
  <c r="H9" i="5"/>
  <c r="G26" i="5"/>
  <c r="H19" i="5"/>
  <c r="I26" i="5"/>
  <c r="H23" i="5"/>
  <c r="H25" i="5"/>
  <c r="E23" i="5"/>
  <c r="O26" i="5"/>
  <c r="U19" i="5"/>
  <c r="AA8" i="5"/>
  <c r="AA5" i="5"/>
  <c r="X13" i="5"/>
  <c r="D26" i="5"/>
  <c r="V26" i="5" s="1"/>
  <c r="AB26" i="5" s="1"/>
  <c r="U25" i="5"/>
  <c r="E25" i="5"/>
  <c r="AA6" i="5"/>
  <c r="AA21" i="5"/>
  <c r="AA7" i="5"/>
  <c r="AA15" i="5"/>
  <c r="X19" i="5"/>
  <c r="X25" i="5"/>
  <c r="AA17" i="5"/>
  <c r="AA24" i="5"/>
  <c r="L26" i="5"/>
  <c r="AA11" i="5"/>
  <c r="AA12" i="5"/>
  <c r="C26" i="5"/>
  <c r="U26" i="5" s="1"/>
  <c r="AA10" i="5"/>
  <c r="U9" i="5"/>
  <c r="R26" i="5"/>
  <c r="F26" i="5"/>
  <c r="X9" i="5"/>
  <c r="Z9" i="5" s="1"/>
  <c r="AA14" i="5"/>
  <c r="AA16" i="5"/>
  <c r="AA18" i="5"/>
  <c r="U23" i="5"/>
  <c r="X23" i="5"/>
  <c r="U13" i="5"/>
  <c r="AA20" i="5"/>
  <c r="AA22" i="5"/>
  <c r="W26" i="5" l="1"/>
  <c r="AA26" i="5"/>
  <c r="AC26" i="5" s="1"/>
  <c r="Z23" i="5"/>
  <c r="AB9" i="5"/>
  <c r="AB25" i="5"/>
  <c r="Z25" i="5"/>
  <c r="AB23" i="5"/>
  <c r="Z13" i="5"/>
  <c r="AB13" i="5"/>
  <c r="AB19" i="5"/>
  <c r="Z19" i="5"/>
  <c r="AC12" i="5"/>
  <c r="AC11" i="5"/>
  <c r="AC24" i="5"/>
  <c r="AC22" i="5"/>
  <c r="AC21" i="5"/>
  <c r="AC20" i="5"/>
  <c r="AC18" i="5"/>
  <c r="AC17" i="5"/>
  <c r="AC16" i="5"/>
  <c r="AC15" i="5"/>
  <c r="AC14" i="5"/>
  <c r="AC10" i="5"/>
  <c r="AC5" i="5"/>
  <c r="AC8" i="5"/>
  <c r="AC7" i="5"/>
  <c r="AC6" i="5"/>
  <c r="W25" i="5"/>
  <c r="W9" i="5"/>
  <c r="W19" i="5"/>
  <c r="W13" i="5"/>
  <c r="W23" i="5"/>
  <c r="T26" i="5"/>
  <c r="Q26" i="5"/>
  <c r="N26" i="5"/>
  <c r="K26" i="5"/>
  <c r="H26" i="5"/>
  <c r="E26" i="5"/>
  <c r="AA19" i="5"/>
  <c r="AA25" i="5"/>
  <c r="AA13" i="5"/>
  <c r="AA23" i="5"/>
  <c r="AA9" i="5"/>
  <c r="AC25" i="5" l="1"/>
  <c r="AC23" i="5"/>
  <c r="AC19" i="5"/>
  <c r="AC13" i="5"/>
  <c r="AC9" i="5"/>
</calcChain>
</file>

<file path=xl/sharedStrings.xml><?xml version="1.0" encoding="utf-8"?>
<sst xmlns="http://schemas.openxmlformats.org/spreadsheetml/2006/main" count="85" uniqueCount="61">
  <si>
    <t>地域</t>
    <rPh sb="0" eb="2">
      <t>チイキ</t>
    </rPh>
    <phoneticPr fontId="3"/>
  </si>
  <si>
    <t>下越</t>
    <rPh sb="0" eb="2">
      <t>カエツ</t>
    </rPh>
    <phoneticPr fontId="3"/>
  </si>
  <si>
    <t>村上市</t>
    <rPh sb="0" eb="3">
      <t>ムラカミシ</t>
    </rPh>
    <phoneticPr fontId="3"/>
  </si>
  <si>
    <t>胎内市</t>
    <rPh sb="0" eb="3">
      <t>タイナイシ</t>
    </rPh>
    <phoneticPr fontId="3"/>
  </si>
  <si>
    <t>新発田市</t>
    <rPh sb="0" eb="4">
      <t>シバタシ</t>
    </rPh>
    <phoneticPr fontId="3"/>
  </si>
  <si>
    <t>阿賀町</t>
    <rPh sb="0" eb="3">
      <t>アガマチ</t>
    </rPh>
    <phoneticPr fontId="3"/>
  </si>
  <si>
    <t>中越</t>
    <rPh sb="0" eb="2">
      <t>チュウエツ</t>
    </rPh>
    <phoneticPr fontId="3"/>
  </si>
  <si>
    <t>長岡市</t>
    <rPh sb="0" eb="3">
      <t>ナガオカシ</t>
    </rPh>
    <phoneticPr fontId="3"/>
  </si>
  <si>
    <t>柏崎市</t>
    <rPh sb="0" eb="3">
      <t>カシワザキシ</t>
    </rPh>
    <phoneticPr fontId="3"/>
  </si>
  <si>
    <t>加茂市</t>
    <rPh sb="0" eb="3">
      <t>カモシ</t>
    </rPh>
    <phoneticPr fontId="3"/>
  </si>
  <si>
    <t>魚沼</t>
    <rPh sb="0" eb="2">
      <t>ウオヌマ</t>
    </rPh>
    <phoneticPr fontId="3"/>
  </si>
  <si>
    <t>十日町市</t>
    <rPh sb="0" eb="3">
      <t>トオカマチ</t>
    </rPh>
    <rPh sb="3" eb="4">
      <t>シ</t>
    </rPh>
    <phoneticPr fontId="3"/>
  </si>
  <si>
    <t>魚沼市</t>
    <rPh sb="0" eb="3">
      <t>ウオヌマシ</t>
    </rPh>
    <phoneticPr fontId="3"/>
  </si>
  <si>
    <t>湯沢町</t>
    <rPh sb="0" eb="2">
      <t>ユザワ</t>
    </rPh>
    <rPh sb="2" eb="3">
      <t>マチ</t>
    </rPh>
    <phoneticPr fontId="3"/>
  </si>
  <si>
    <t>南魚沼市</t>
    <rPh sb="0" eb="4">
      <t>ミナミウオヌマシ</t>
    </rPh>
    <phoneticPr fontId="3"/>
  </si>
  <si>
    <t>津南町</t>
    <rPh sb="0" eb="2">
      <t>ツナン</t>
    </rPh>
    <rPh sb="2" eb="3">
      <t>マチ</t>
    </rPh>
    <phoneticPr fontId="3"/>
  </si>
  <si>
    <t>上越</t>
    <rPh sb="0" eb="2">
      <t>ジョウエツ</t>
    </rPh>
    <phoneticPr fontId="3"/>
  </si>
  <si>
    <t>妙高市</t>
    <rPh sb="0" eb="3">
      <t>ミョウコウシ</t>
    </rPh>
    <phoneticPr fontId="3"/>
  </si>
  <si>
    <t>上越市</t>
    <rPh sb="0" eb="3">
      <t>ジョウエツシ</t>
    </rPh>
    <phoneticPr fontId="3"/>
  </si>
  <si>
    <t>糸魚川市</t>
    <rPh sb="0" eb="4">
      <t>イトイガワシ</t>
    </rPh>
    <phoneticPr fontId="3"/>
  </si>
  <si>
    <t>佐渡</t>
    <rPh sb="0" eb="2">
      <t>サド</t>
    </rPh>
    <phoneticPr fontId="3"/>
  </si>
  <si>
    <t>佐渡市</t>
    <rPh sb="0" eb="3">
      <t>サドシ</t>
    </rPh>
    <phoneticPr fontId="3"/>
  </si>
  <si>
    <t>市町村</t>
    <rPh sb="0" eb="3">
      <t>シチョウソン</t>
    </rPh>
    <phoneticPr fontId="2"/>
  </si>
  <si>
    <t>合計</t>
    <rPh sb="0" eb="2">
      <t>ゴウケイ</t>
    </rPh>
    <phoneticPr fontId="2"/>
  </si>
  <si>
    <t>新潟県</t>
    <rPh sb="0" eb="3">
      <t>ニイガタケン</t>
    </rPh>
    <phoneticPr fontId="2"/>
  </si>
  <si>
    <t>中越 小計</t>
    <rPh sb="0" eb="2">
      <t>チュウエツ</t>
    </rPh>
    <rPh sb="3" eb="5">
      <t>ショウケイ</t>
    </rPh>
    <phoneticPr fontId="2"/>
  </si>
  <si>
    <t>下越 小計</t>
    <rPh sb="0" eb="2">
      <t>カエツ</t>
    </rPh>
    <rPh sb="3" eb="5">
      <t>ショウケイ</t>
    </rPh>
    <phoneticPr fontId="2"/>
  </si>
  <si>
    <t>魚沼 小計</t>
    <rPh sb="0" eb="2">
      <t>ウオヌマ</t>
    </rPh>
    <rPh sb="3" eb="5">
      <t>ショウケイ</t>
    </rPh>
    <phoneticPr fontId="2"/>
  </si>
  <si>
    <t>上越 小計</t>
    <rPh sb="0" eb="2">
      <t>ジョウエツ</t>
    </rPh>
    <rPh sb="3" eb="5">
      <t>ショウケイ</t>
    </rPh>
    <phoneticPr fontId="2"/>
  </si>
  <si>
    <t>佐渡 小計</t>
    <rPh sb="0" eb="2">
      <t>サド</t>
    </rPh>
    <rPh sb="3" eb="5">
      <t>ショウケイ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</si>
  <si>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</si>
  <si>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</si>
  <si>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</si>
  <si>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</si>
  <si>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</si>
  <si>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</si>
  <si>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【別紙】</t>
    <rPh sb="1" eb="3">
      <t>ベッシ</t>
    </rPh>
    <phoneticPr fontId="2"/>
  </si>
  <si>
    <t>12月～3月小計（Ａ）</t>
    <rPh sb="2" eb="3">
      <t>ガツ</t>
    </rPh>
    <rPh sb="5" eb="6">
      <t>ガツ</t>
    </rPh>
    <rPh sb="6" eb="8">
      <t>ショウケイ</t>
    </rPh>
    <phoneticPr fontId="2"/>
  </si>
  <si>
    <t>4月・5月小計（Ｂ）</t>
    <rPh sb="1" eb="2">
      <t>ガツ</t>
    </rPh>
    <rPh sb="4" eb="5">
      <t>ガツ</t>
    </rPh>
    <rPh sb="5" eb="7">
      <t>ショウケイ</t>
    </rPh>
    <phoneticPr fontId="2"/>
  </si>
  <si>
    <t>12月～5月合計（Ａ＋Ｂ）</t>
    <rPh sb="2" eb="3">
      <t>ガツ</t>
    </rPh>
    <rPh sb="5" eb="6">
      <t>ガツ</t>
    </rPh>
    <rPh sb="6" eb="8">
      <t>ゴウケイ</t>
    </rPh>
    <phoneticPr fontId="2"/>
  </si>
  <si>
    <t>R6年12月</t>
    <rPh sb="2" eb="3">
      <t>ネン</t>
    </rPh>
    <rPh sb="5" eb="6">
      <t>ガツ</t>
    </rPh>
    <phoneticPr fontId="8"/>
  </si>
  <si>
    <t>R7年1月</t>
    <rPh sb="2" eb="3">
      <t>ネン</t>
    </rPh>
    <rPh sb="4" eb="5">
      <t>ガツ</t>
    </rPh>
    <phoneticPr fontId="8"/>
  </si>
  <si>
    <t>R7年2月</t>
    <rPh sb="2" eb="3">
      <t>ネン</t>
    </rPh>
    <rPh sb="4" eb="5">
      <t>ガツ</t>
    </rPh>
    <phoneticPr fontId="8"/>
  </si>
  <si>
    <t>R7年3月</t>
    <rPh sb="2" eb="3">
      <t>ネン</t>
    </rPh>
    <rPh sb="4" eb="5">
      <t>ガツ</t>
    </rPh>
    <phoneticPr fontId="8"/>
  </si>
  <si>
    <t>R7年4月</t>
    <rPh sb="2" eb="3">
      <t>ネン</t>
    </rPh>
    <rPh sb="4" eb="5">
      <t>ガツ</t>
    </rPh>
    <phoneticPr fontId="8"/>
  </si>
  <si>
    <t>R7年5月</t>
    <rPh sb="2" eb="3">
      <t>ネン</t>
    </rPh>
    <rPh sb="4" eb="5">
      <t>ガツ</t>
    </rPh>
    <phoneticPr fontId="8"/>
  </si>
  <si>
    <t>R6.12-R7.3月</t>
    <rPh sb="10" eb="11">
      <t>ガツ</t>
    </rPh>
    <phoneticPr fontId="2"/>
  </si>
  <si>
    <t>R7.4-5月</t>
    <rPh sb="6" eb="7">
      <t>ガツ</t>
    </rPh>
    <phoneticPr fontId="2"/>
  </si>
  <si>
    <t>令和７－８年シーズン　市町村別スキー場利用客数</t>
    <phoneticPr fontId="2"/>
  </si>
  <si>
    <t>R7年12月</t>
    <rPh sb="2" eb="3">
      <t>ネン</t>
    </rPh>
    <rPh sb="5" eb="6">
      <t>ガツ</t>
    </rPh>
    <phoneticPr fontId="8"/>
  </si>
  <si>
    <t>（単位：人）</t>
    <rPh sb="1" eb="3">
      <t>タンイ</t>
    </rPh>
    <rPh sb="4" eb="5">
      <t>ニン</t>
    </rPh>
    <phoneticPr fontId="8"/>
  </si>
  <si>
    <t>R8年1月</t>
    <rPh sb="2" eb="3">
      <t>ネン</t>
    </rPh>
    <rPh sb="4" eb="5">
      <t>ガツ</t>
    </rPh>
    <phoneticPr fontId="8"/>
  </si>
  <si>
    <t>R8年2月</t>
    <rPh sb="2" eb="3">
      <t>ネン</t>
    </rPh>
    <rPh sb="4" eb="5">
      <t>ガツ</t>
    </rPh>
    <phoneticPr fontId="8"/>
  </si>
  <si>
    <t>R8年3月</t>
    <rPh sb="2" eb="3">
      <t>ネン</t>
    </rPh>
    <rPh sb="4" eb="5">
      <t>ガツ</t>
    </rPh>
    <phoneticPr fontId="8"/>
  </si>
  <si>
    <t>R8年4月</t>
    <rPh sb="2" eb="3">
      <t>ネン</t>
    </rPh>
    <rPh sb="4" eb="5">
      <t>ガツ</t>
    </rPh>
    <phoneticPr fontId="8"/>
  </si>
  <si>
    <t>R8年5月</t>
    <rPh sb="2" eb="3">
      <t>ネン</t>
    </rPh>
    <rPh sb="4" eb="5">
      <t>ガツ</t>
    </rPh>
    <phoneticPr fontId="8"/>
  </si>
  <si>
    <t>R7.12-R8.3月</t>
    <rPh sb="10" eb="11">
      <t>ガツ</t>
    </rPh>
    <phoneticPr fontId="2"/>
  </si>
  <si>
    <t>R8.4-5月</t>
    <rPh sb="6" eb="7">
      <t>ガツ</t>
    </rPh>
    <phoneticPr fontId="2"/>
  </si>
  <si>
    <t>R6.12-R7.5月</t>
  </si>
  <si>
    <t>R7.12-R8.5月</t>
    <rPh sb="10" eb="11">
      <t>ガツ</t>
    </rPh>
    <phoneticPr fontId="2"/>
  </si>
  <si>
    <t>昨シーズン比</t>
    <rPh sb="0" eb="1">
      <t>サク</t>
    </rPh>
    <rPh sb="5" eb="6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</si>
</sst>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);[Red]\(#,##0\)"/>
  </numFmts>
  <fonts count="11" x14ac:knownFonts="1">
    <font>
      <sz val="11"/>
      <color indexed="8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8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177" fontId="4" fillId="0" borderId="0" xfId="0" applyNumberFormat="1" applyFont="1">
      <alignment vertical="center"/>
    </xf>
    <xf numFmtId="177" fontId="4" fillId="0" borderId="0" xfId="0" applyNumberFormat="1" applyFont="1" applyAlignment="1">
      <alignment horizontal="center" vertical="center"/>
    </xf>
    <xf numFmtId="177" fontId="7" fillId="0" borderId="5" xfId="0" applyNumberFormat="1" applyFont="1" applyBorder="1" applyAlignment="1">
      <alignment horizontal="right" vertical="center" shrinkToFit="1"/>
    </xf>
    <xf numFmtId="176" fontId="7" fillId="0" borderId="5" xfId="0" applyNumberFormat="1" applyFont="1" applyBorder="1" applyAlignment="1">
      <alignment horizontal="right" vertical="center" shrinkToFit="1"/>
    </xf>
    <xf numFmtId="177" fontId="7" fillId="0" borderId="5" xfId="0" applyNumberFormat="1" applyFont="1" applyBorder="1" applyAlignment="1">
      <alignment vertical="center" shrinkToFit="1"/>
    </xf>
    <xf numFmtId="177" fontId="7" fillId="0" borderId="5" xfId="3" applyNumberFormat="1" applyFont="1" applyFill="1" applyBorder="1" applyAlignment="1">
      <alignment horizontal="right" vertical="center" shrinkToFit="1"/>
    </xf>
    <xf numFmtId="177" fontId="7" fillId="0" borderId="1" xfId="0" applyNumberFormat="1" applyFont="1" applyBorder="1" applyAlignment="1">
      <alignment horizontal="right" vertical="center" shrinkToFit="1"/>
    </xf>
    <xf numFmtId="176" fontId="7" fillId="0" borderId="1" xfId="0" applyNumberFormat="1" applyFont="1" applyBorder="1" applyAlignment="1">
      <alignment horizontal="right" vertical="center" shrinkToFit="1"/>
    </xf>
    <xf numFmtId="177" fontId="7" fillId="0" borderId="1" xfId="0" applyNumberFormat="1" applyFont="1" applyBorder="1" applyAlignment="1">
      <alignment vertical="center" shrinkToFit="1"/>
    </xf>
    <xf numFmtId="176" fontId="7" fillId="0" borderId="1" xfId="0" applyNumberFormat="1" applyFont="1" applyBorder="1" applyAlignment="1">
      <alignment vertical="center" shrinkToFit="1"/>
    </xf>
    <xf numFmtId="177" fontId="7" fillId="0" borderId="1" xfId="3" applyNumberFormat="1" applyFont="1" applyFill="1" applyBorder="1" applyAlignment="1">
      <alignment horizontal="right" vertical="center" shrinkToFit="1"/>
    </xf>
    <xf numFmtId="177" fontId="5" fillId="0" borderId="3" xfId="0" applyNumberFormat="1" applyFont="1" applyBorder="1" applyAlignment="1">
      <alignment horizontal="center" vertical="center" shrinkToFit="1"/>
    </xf>
    <xf numFmtId="177" fontId="5" fillId="2" borderId="10" xfId="0" applyNumberFormat="1" applyFont="1" applyFill="1" applyBorder="1" applyAlignment="1">
      <alignment horizontal="center" vertical="center" shrinkToFit="1"/>
    </xf>
    <xf numFmtId="177" fontId="7" fillId="2" borderId="11" xfId="0" applyNumberFormat="1" applyFont="1" applyFill="1" applyBorder="1" applyAlignment="1">
      <alignment vertical="center" shrinkToFit="1"/>
    </xf>
    <xf numFmtId="176" fontId="7" fillId="2" borderId="11" xfId="0" applyNumberFormat="1" applyFont="1" applyFill="1" applyBorder="1" applyAlignment="1">
      <alignment vertical="center" shrinkToFit="1"/>
    </xf>
    <xf numFmtId="176" fontId="7" fillId="2" borderId="11" xfId="0" applyNumberFormat="1" applyFont="1" applyFill="1" applyBorder="1" applyAlignment="1">
      <alignment horizontal="right" vertical="center" shrinkToFit="1"/>
    </xf>
    <xf numFmtId="177" fontId="7" fillId="2" borderId="11" xfId="3" applyNumberFormat="1" applyFont="1" applyFill="1" applyBorder="1" applyAlignment="1">
      <alignment horizontal="right" vertical="center" shrinkToFit="1"/>
    </xf>
    <xf numFmtId="176" fontId="7" fillId="2" borderId="14" xfId="0" applyNumberFormat="1" applyFont="1" applyFill="1" applyBorder="1" applyAlignment="1">
      <alignment vertical="center" shrinkToFit="1"/>
    </xf>
    <xf numFmtId="177" fontId="7" fillId="2" borderId="4" xfId="0" applyNumberFormat="1" applyFont="1" applyFill="1" applyBorder="1" applyAlignment="1">
      <alignment vertical="center" shrinkToFit="1"/>
    </xf>
    <xf numFmtId="176" fontId="7" fillId="2" borderId="4" xfId="0" applyNumberFormat="1" applyFont="1" applyFill="1" applyBorder="1" applyAlignment="1">
      <alignment horizontal="right" vertical="center" shrinkToFit="1"/>
    </xf>
    <xf numFmtId="177" fontId="7" fillId="2" borderId="4" xfId="3" applyNumberFormat="1" applyFont="1" applyFill="1" applyBorder="1" applyAlignment="1">
      <alignment horizontal="right" vertical="center" shrinkToFit="1"/>
    </xf>
    <xf numFmtId="177" fontId="5" fillId="0" borderId="18" xfId="0" applyNumberFormat="1" applyFont="1" applyBorder="1" applyAlignment="1">
      <alignment horizontal="center" vertical="center" shrinkToFit="1"/>
    </xf>
    <xf numFmtId="176" fontId="7" fillId="0" borderId="23" xfId="3" applyNumberFormat="1" applyFont="1" applyFill="1" applyBorder="1" applyAlignment="1">
      <alignment horizontal="right" vertical="center" shrinkToFit="1"/>
    </xf>
    <xf numFmtId="177" fontId="7" fillId="0" borderId="18" xfId="3" applyNumberFormat="1" applyFont="1" applyFill="1" applyBorder="1" applyAlignment="1">
      <alignment horizontal="right" vertical="center" shrinkToFit="1"/>
    </xf>
    <xf numFmtId="176" fontId="7" fillId="0" borderId="19" xfId="3" applyNumberFormat="1" applyFont="1" applyFill="1" applyBorder="1" applyAlignment="1">
      <alignment horizontal="right" vertical="center" shrinkToFit="1"/>
    </xf>
    <xf numFmtId="176" fontId="7" fillId="2" borderId="21" xfId="3" applyNumberFormat="1" applyFont="1" applyFill="1" applyBorder="1" applyAlignment="1">
      <alignment horizontal="right" vertical="center" shrinkToFit="1"/>
    </xf>
    <xf numFmtId="176" fontId="7" fillId="2" borderId="14" xfId="3" applyNumberFormat="1" applyFont="1" applyFill="1" applyBorder="1" applyAlignment="1">
      <alignment horizontal="right" vertical="center" shrinkToFit="1"/>
    </xf>
    <xf numFmtId="177" fontId="7" fillId="0" borderId="22" xfId="0" applyNumberFormat="1" applyFont="1" applyBorder="1" applyAlignment="1">
      <alignment vertical="center" shrinkToFit="1"/>
    </xf>
    <xf numFmtId="176" fontId="7" fillId="0" borderId="23" xfId="0" applyNumberFormat="1" applyFont="1" applyBorder="1" applyAlignment="1">
      <alignment horizontal="right" vertical="center" shrinkToFit="1"/>
    </xf>
    <xf numFmtId="177" fontId="7" fillId="0" borderId="18" xfId="0" applyNumberFormat="1" applyFont="1" applyBorder="1" applyAlignment="1">
      <alignment vertical="center" shrinkToFit="1"/>
    </xf>
    <xf numFmtId="176" fontId="7" fillId="0" borderId="19" xfId="0" applyNumberFormat="1" applyFont="1" applyBorder="1" applyAlignment="1">
      <alignment vertical="center" shrinkToFit="1"/>
    </xf>
    <xf numFmtId="176" fontId="7" fillId="0" borderId="19" xfId="0" applyNumberFormat="1" applyFont="1" applyBorder="1" applyAlignment="1">
      <alignment horizontal="right" vertical="center" shrinkToFit="1"/>
    </xf>
    <xf numFmtId="177" fontId="7" fillId="2" borderId="20" xfId="0" applyNumberFormat="1" applyFont="1" applyFill="1" applyBorder="1" applyAlignment="1">
      <alignment vertical="center" shrinkToFit="1"/>
    </xf>
    <xf numFmtId="176" fontId="7" fillId="2" borderId="21" xfId="0" applyNumberFormat="1" applyFont="1" applyFill="1" applyBorder="1" applyAlignment="1">
      <alignment horizontal="right" vertical="center" shrinkToFit="1"/>
    </xf>
    <xf numFmtId="177" fontId="7" fillId="2" borderId="10" xfId="0" applyNumberFormat="1" applyFont="1" applyFill="1" applyBorder="1" applyAlignment="1">
      <alignment vertical="center" shrinkToFit="1"/>
    </xf>
    <xf numFmtId="177" fontId="5" fillId="0" borderId="22" xfId="0" applyNumberFormat="1" applyFont="1" applyBorder="1" applyAlignment="1">
      <alignment horizontal="center" vertical="center" shrinkToFit="1"/>
    </xf>
    <xf numFmtId="177" fontId="5" fillId="2" borderId="20" xfId="0" applyNumberFormat="1" applyFont="1" applyFill="1" applyBorder="1" applyAlignment="1">
      <alignment horizontal="center" vertical="center" shrinkToFit="1"/>
    </xf>
    <xf numFmtId="177" fontId="5" fillId="0" borderId="6" xfId="0" applyNumberFormat="1" applyFont="1" applyBorder="1" applyAlignment="1">
      <alignment horizontal="center" vertical="center" shrinkToFit="1"/>
    </xf>
    <xf numFmtId="177" fontId="5" fillId="2" borderId="8" xfId="0" applyNumberFormat="1" applyFont="1" applyFill="1" applyBorder="1" applyAlignment="1">
      <alignment horizontal="center" vertical="center" shrinkToFit="1"/>
    </xf>
    <xf numFmtId="177" fontId="5" fillId="2" borderId="12" xfId="0" applyNumberFormat="1" applyFont="1" applyFill="1" applyBorder="1" applyAlignment="1">
      <alignment horizontal="center" vertical="center" shrinkToFit="1"/>
    </xf>
    <xf numFmtId="177" fontId="7" fillId="0" borderId="22" xfId="0" applyNumberFormat="1" applyFont="1" applyBorder="1" applyAlignment="1">
      <alignment horizontal="right" vertical="center" shrinkToFit="1"/>
    </xf>
    <xf numFmtId="176" fontId="7" fillId="0" borderId="5" xfId="0" applyNumberFormat="1" applyFont="1" applyBorder="1" applyAlignment="1">
      <alignment vertical="center" shrinkToFit="1"/>
    </xf>
    <xf numFmtId="176" fontId="7" fillId="0" borderId="23" xfId="0" applyNumberFormat="1" applyFont="1" applyBorder="1" applyAlignment="1">
      <alignment vertical="center" shrinkToFit="1"/>
    </xf>
    <xf numFmtId="177" fontId="5" fillId="2" borderId="26" xfId="0" applyNumberFormat="1" applyFont="1" applyFill="1" applyBorder="1" applyAlignment="1">
      <alignment horizontal="center" vertical="center" shrinkToFit="1"/>
    </xf>
    <xf numFmtId="177" fontId="5" fillId="2" borderId="28" xfId="0" applyNumberFormat="1" applyFont="1" applyFill="1" applyBorder="1" applyAlignment="1">
      <alignment horizontal="center" vertical="center" shrinkToFit="1"/>
    </xf>
    <xf numFmtId="177" fontId="7" fillId="2" borderId="26" xfId="0" applyNumberFormat="1" applyFont="1" applyFill="1" applyBorder="1" applyAlignment="1">
      <alignment vertical="center" shrinkToFit="1"/>
    </xf>
    <xf numFmtId="177" fontId="7" fillId="2" borderId="27" xfId="0" applyNumberFormat="1" applyFont="1" applyFill="1" applyBorder="1" applyAlignment="1">
      <alignment vertical="center" shrinkToFit="1"/>
    </xf>
    <xf numFmtId="176" fontId="7" fillId="2" borderId="27" xfId="0" applyNumberFormat="1" applyFont="1" applyFill="1" applyBorder="1" applyAlignment="1">
      <alignment horizontal="right" vertical="center" shrinkToFit="1"/>
    </xf>
    <xf numFmtId="176" fontId="7" fillId="2" borderId="27" xfId="0" applyNumberFormat="1" applyFont="1" applyFill="1" applyBorder="1" applyAlignment="1">
      <alignment vertical="center" shrinkToFit="1"/>
    </xf>
    <xf numFmtId="176" fontId="7" fillId="2" borderId="29" xfId="0" applyNumberFormat="1" applyFont="1" applyFill="1" applyBorder="1" applyAlignment="1">
      <alignment vertical="center" shrinkToFit="1"/>
    </xf>
    <xf numFmtId="177" fontId="7" fillId="2" borderId="27" xfId="3" applyNumberFormat="1" applyFont="1" applyFill="1" applyBorder="1" applyAlignment="1">
      <alignment horizontal="right" vertical="center" shrinkToFit="1"/>
    </xf>
    <xf numFmtId="176" fontId="7" fillId="2" borderId="29" xfId="3" applyNumberFormat="1" applyFont="1" applyFill="1" applyBorder="1" applyAlignment="1">
      <alignment horizontal="right" vertical="center" shrinkToFit="1"/>
    </xf>
    <xf numFmtId="176" fontId="7" fillId="2" borderId="29" xfId="0" applyNumberFormat="1" applyFont="1" applyFill="1" applyBorder="1" applyAlignment="1">
      <alignment horizontal="right" vertical="center" shrinkToFit="1"/>
    </xf>
    <xf numFmtId="177" fontId="7" fillId="2" borderId="30" xfId="0" applyNumberFormat="1" applyFont="1" applyFill="1" applyBorder="1" applyAlignment="1">
      <alignment vertical="center" shrinkToFit="1"/>
    </xf>
    <xf numFmtId="177" fontId="7" fillId="0" borderId="7" xfId="0" applyNumberFormat="1" applyFont="1" applyBorder="1" applyAlignment="1">
      <alignment vertical="center" shrinkToFit="1"/>
    </xf>
    <xf numFmtId="177" fontId="7" fillId="0" borderId="2" xfId="0" applyNumberFormat="1" applyFont="1" applyBorder="1" applyAlignment="1">
      <alignment vertical="center" shrinkToFit="1"/>
    </xf>
    <xf numFmtId="177" fontId="7" fillId="2" borderId="9" xfId="0" applyNumberFormat="1" applyFont="1" applyFill="1" applyBorder="1" applyAlignment="1">
      <alignment vertical="center" shrinkToFit="1"/>
    </xf>
    <xf numFmtId="177" fontId="7" fillId="2" borderId="13" xfId="0" applyNumberFormat="1" applyFont="1" applyFill="1" applyBorder="1" applyAlignment="1">
      <alignment vertical="center" shrinkToFit="1"/>
    </xf>
    <xf numFmtId="177" fontId="7" fillId="0" borderId="2" xfId="3" applyNumberFormat="1" applyFont="1" applyFill="1" applyBorder="1" applyAlignment="1">
      <alignment horizontal="right" vertical="center" shrinkToFit="1"/>
    </xf>
    <xf numFmtId="177" fontId="7" fillId="2" borderId="30" xfId="3" applyNumberFormat="1" applyFont="1" applyFill="1" applyBorder="1" applyAlignment="1">
      <alignment horizontal="right" vertical="center" shrinkToFit="1"/>
    </xf>
    <xf numFmtId="177" fontId="7" fillId="2" borderId="9" xfId="3" applyNumberFormat="1" applyFont="1" applyFill="1" applyBorder="1" applyAlignment="1">
      <alignment horizontal="right" vertical="center" shrinkToFit="1"/>
    </xf>
    <xf numFmtId="177" fontId="7" fillId="2" borderId="13" xfId="3" applyNumberFormat="1" applyFont="1" applyFill="1" applyBorder="1" applyAlignment="1">
      <alignment horizontal="right" vertical="center" shrinkToFit="1"/>
    </xf>
    <xf numFmtId="177" fontId="7" fillId="0" borderId="15" xfId="3" applyNumberFormat="1" applyFont="1" applyFill="1" applyBorder="1" applyAlignment="1">
      <alignment horizontal="right" vertical="center" shrinkToFit="1"/>
    </xf>
    <xf numFmtId="176" fontId="7" fillId="2" borderId="14" xfId="0" applyNumberFormat="1" applyFont="1" applyFill="1" applyBorder="1" applyAlignment="1">
      <alignment horizontal="right" vertical="center" shrinkToFit="1"/>
    </xf>
    <xf numFmtId="177" fontId="9" fillId="0" borderId="0" xfId="0" applyNumberFormat="1" applyFont="1">
      <alignment vertical="center"/>
    </xf>
    <xf numFmtId="177" fontId="10" fillId="0" borderId="0" xfId="0" applyNumberFormat="1" applyFont="1">
      <alignment vertical="center"/>
    </xf>
    <xf numFmtId="177" fontId="7" fillId="0" borderId="32" xfId="0" applyNumberFormat="1" applyFont="1" applyBorder="1" applyAlignment="1">
      <alignment horizontal="right" vertical="center" shrinkToFit="1"/>
    </xf>
    <xf numFmtId="177" fontId="7" fillId="0" borderId="35" xfId="0" applyNumberFormat="1" applyFont="1" applyBorder="1" applyAlignment="1">
      <alignment horizontal="right" vertical="center" shrinkToFit="1"/>
    </xf>
    <xf numFmtId="177" fontId="7" fillId="2" borderId="36" xfId="0" applyNumberFormat="1" applyFont="1" applyFill="1" applyBorder="1" applyAlignment="1">
      <alignment vertical="center" shrinkToFit="1"/>
    </xf>
    <xf numFmtId="177" fontId="7" fillId="0" borderId="37" xfId="0" applyNumberFormat="1" applyFont="1" applyBorder="1" applyAlignment="1">
      <alignment horizontal="right" vertical="center" shrinkToFit="1"/>
    </xf>
    <xf numFmtId="177" fontId="7" fillId="0" borderId="37" xfId="0" applyNumberFormat="1" applyFont="1" applyBorder="1" applyAlignment="1">
      <alignment vertical="center" shrinkToFit="1"/>
    </xf>
    <xf numFmtId="177" fontId="7" fillId="0" borderId="35" xfId="0" applyNumberFormat="1" applyFont="1" applyBorder="1" applyAlignment="1">
      <alignment vertical="center" shrinkToFit="1"/>
    </xf>
    <xf numFmtId="177" fontId="7" fillId="2" borderId="38" xfId="0" applyNumberFormat="1" applyFont="1" applyFill="1" applyBorder="1" applyAlignment="1">
      <alignment vertical="center" shrinkToFit="1"/>
    </xf>
    <xf numFmtId="177" fontId="7" fillId="2" borderId="39" xfId="0" applyNumberFormat="1" applyFont="1" applyFill="1" applyBorder="1" applyAlignment="1">
      <alignment vertical="center" shrinkToFit="1"/>
    </xf>
    <xf numFmtId="177" fontId="7" fillId="0" borderId="16" xfId="0" applyNumberFormat="1" applyFont="1" applyBorder="1" applyAlignment="1">
      <alignment horizontal="right" vertical="center" shrinkToFit="1"/>
    </xf>
    <xf numFmtId="177" fontId="6" fillId="0" borderId="0" xfId="0" applyNumberFormat="1" applyFont="1" applyAlignment="1">
      <alignment horizontal="right" vertical="center"/>
    </xf>
    <xf numFmtId="177" fontId="5" fillId="0" borderId="40" xfId="0" applyNumberFormat="1" applyFont="1" applyBorder="1" applyAlignment="1">
      <alignment horizontal="center" vertical="center" shrinkToFit="1"/>
    </xf>
    <xf numFmtId="177" fontId="5" fillId="0" borderId="41" xfId="0" applyNumberFormat="1" applyFont="1" applyBorder="1" applyAlignment="1">
      <alignment horizontal="center" vertical="center" shrinkToFit="1"/>
    </xf>
    <xf numFmtId="177" fontId="5" fillId="0" borderId="42" xfId="0" applyNumberFormat="1" applyFont="1" applyBorder="1" applyAlignment="1">
      <alignment horizontal="center" vertical="center" shrinkToFit="1"/>
    </xf>
    <xf numFmtId="177" fontId="5" fillId="0" borderId="43" xfId="0" applyNumberFormat="1" applyFont="1" applyBorder="1" applyAlignment="1">
      <alignment horizontal="center" vertical="center" shrinkToFit="1"/>
    </xf>
    <xf numFmtId="176" fontId="5" fillId="0" borderId="42" xfId="0" applyNumberFormat="1" applyFont="1" applyBorder="1" applyAlignment="1">
      <alignment horizontal="center" vertical="center" shrinkToFit="1"/>
    </xf>
    <xf numFmtId="177" fontId="5" fillId="0" borderId="44" xfId="0" applyNumberFormat="1" applyFont="1" applyBorder="1" applyAlignment="1">
      <alignment horizontal="center" vertical="center" shrinkToFit="1"/>
    </xf>
    <xf numFmtId="177" fontId="5" fillId="0" borderId="44" xfId="1" applyNumberFormat="1" applyFont="1" applyFill="1" applyBorder="1" applyAlignment="1">
      <alignment horizontal="center" vertical="center" shrinkToFit="1"/>
    </xf>
    <xf numFmtId="177" fontId="5" fillId="0" borderId="43" xfId="1" applyNumberFormat="1" applyFont="1" applyFill="1" applyBorder="1" applyAlignment="1">
      <alignment horizontal="center" vertical="center" shrinkToFit="1"/>
    </xf>
    <xf numFmtId="177" fontId="5" fillId="0" borderId="15" xfId="0" applyNumberFormat="1" applyFont="1" applyBorder="1" applyAlignment="1">
      <alignment horizontal="center" vertical="center" shrinkToFit="1"/>
    </xf>
    <xf numFmtId="177" fontId="5" fillId="0" borderId="24" xfId="0" applyNumberFormat="1" applyFont="1" applyBorder="1" applyAlignment="1">
      <alignment horizontal="center" vertical="center" shrinkToFit="1"/>
    </xf>
    <xf numFmtId="176" fontId="7" fillId="0" borderId="16" xfId="0" applyNumberFormat="1" applyFont="1" applyBorder="1" applyAlignment="1">
      <alignment horizontal="right" vertical="center" shrinkToFit="1"/>
    </xf>
    <xf numFmtId="177" fontId="7" fillId="0" borderId="16" xfId="0" applyNumberFormat="1" applyFont="1" applyBorder="1" applyAlignment="1">
      <alignment vertical="center" shrinkToFit="1"/>
    </xf>
    <xf numFmtId="177" fontId="7" fillId="0" borderId="25" xfId="3" applyNumberFormat="1" applyFont="1" applyFill="1" applyBorder="1" applyAlignment="1">
      <alignment horizontal="right" vertical="center" shrinkToFit="1"/>
    </xf>
    <xf numFmtId="177" fontId="7" fillId="0" borderId="16" xfId="3" applyNumberFormat="1" applyFont="1" applyFill="1" applyBorder="1" applyAlignment="1">
      <alignment horizontal="right" vertical="center" shrinkToFit="1"/>
    </xf>
    <xf numFmtId="176" fontId="7" fillId="0" borderId="17" xfId="3" applyNumberFormat="1" applyFont="1" applyFill="1" applyBorder="1" applyAlignment="1">
      <alignment horizontal="right" vertical="center" shrinkToFit="1"/>
    </xf>
    <xf numFmtId="176" fontId="7" fillId="0" borderId="17" xfId="0" applyNumberFormat="1" applyFont="1" applyBorder="1" applyAlignment="1">
      <alignment horizontal="right" vertical="center" shrinkToFit="1"/>
    </xf>
    <xf numFmtId="177" fontId="7" fillId="0" borderId="25" xfId="0" applyNumberFormat="1" applyFont="1" applyBorder="1" applyAlignment="1">
      <alignment vertical="center" shrinkToFit="1"/>
    </xf>
    <xf numFmtId="176" fontId="5" fillId="0" borderId="43" xfId="0" applyNumberFormat="1" applyFont="1" applyBorder="1" applyAlignment="1">
      <alignment horizontal="center" vertical="center" shrinkToFit="1"/>
    </xf>
    <xf numFmtId="176" fontId="5" fillId="0" borderId="40" xfId="0" applyNumberFormat="1" applyFont="1" applyBorder="1" applyAlignment="1">
      <alignment horizontal="center" vertical="center" shrinkToFit="1"/>
    </xf>
    <xf numFmtId="176" fontId="5" fillId="0" borderId="44" xfId="0" applyNumberFormat="1" applyFont="1" applyBorder="1" applyAlignment="1">
      <alignment horizontal="center" vertical="center" shrinkToFit="1"/>
    </xf>
    <xf numFmtId="177" fontId="7" fillId="0" borderId="15" xfId="0" applyNumberFormat="1" applyFont="1" applyBorder="1" applyAlignment="1">
      <alignment vertical="center" shrinkToFit="1"/>
    </xf>
    <xf numFmtId="177" fontId="6" fillId="0" borderId="31" xfId="0" applyNumberFormat="1" applyFont="1" applyBorder="1" applyAlignment="1">
      <alignment horizontal="center" vertical="center"/>
    </xf>
    <xf numFmtId="177" fontId="6" fillId="0" borderId="33" xfId="0" applyNumberFormat="1" applyFont="1" applyBorder="1" applyAlignment="1">
      <alignment horizontal="center" vertical="center"/>
    </xf>
    <xf numFmtId="177" fontId="6" fillId="0" borderId="32" xfId="0" applyNumberFormat="1" applyFont="1" applyBorder="1" applyAlignment="1">
      <alignment horizontal="center" vertical="center"/>
    </xf>
    <xf numFmtId="177" fontId="5" fillId="0" borderId="46" xfId="0" applyNumberFormat="1" applyFont="1" applyBorder="1" applyAlignment="1">
      <alignment horizontal="center" vertical="center" shrinkToFit="1"/>
    </xf>
    <xf numFmtId="177" fontId="5" fillId="0" borderId="47" xfId="0" applyNumberFormat="1" applyFont="1" applyBorder="1" applyAlignment="1">
      <alignment horizontal="center" vertical="center" shrinkToFit="1"/>
    </xf>
    <xf numFmtId="177" fontId="6" fillId="0" borderId="34" xfId="0" applyNumberFormat="1" applyFont="1" applyBorder="1">
      <alignment vertical="center"/>
    </xf>
    <xf numFmtId="177" fontId="6" fillId="0" borderId="45" xfId="0" applyNumberFormat="1" applyFont="1" applyBorder="1">
      <alignment vertical="center"/>
    </xf>
  </cellXfs>
  <cellStyles count="4">
    <cellStyle name="桁区切り" xfId="3" builtinId="6"/>
    <cellStyle name="桁区切り 3" xfId="1" xr:uid="{00000000-0005-0000-0000-000000000000}"/>
    <cellStyle name="標準" xfId="0" builtinId="0"/>
    <cellStyle name="標準 3" xfId="2" xr:uid="{00000000-0005-0000-0000-000002000000}"/>
  </cellStyles>
  <dxfs count="0"/>
  <tableStyles count="0" defaultTableStyle="TableStyleMedium2" defaultPivotStyle="PivotStyleLight16"/>
  <colors>
    <mruColors>
      <color rgb="FFFFFFCC"/>
      <color rgb="FF99FF66"/>
      <color rgb="FFFF7C80"/>
      <color rgb="FFCC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スリップストリーム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37FF7-27B7-4047-B75B-52771401A336}">
  <sheetPr>
    <pageSetUpPr fitToPage="1"/>
  </sheetPr>
  <dimension ref="A1:BY26"/>
  <sheetViews>
    <sheetView tabSelected="1" view="pageBreakPreview" zoomScale="115" zoomScaleNormal="80" zoomScaleSheetLayoutView="115" workbookViewId="0">
      <pane xSplit="2" ySplit="4" topLeftCell="Q5" activePane="bottomRight" state="frozen"/>
      <selection activeCell="R40" sqref="R40"/>
      <selection pane="topRight" activeCell="R40" sqref="R40"/>
      <selection pane="bottomLeft" activeCell="R40" sqref="R40"/>
      <selection pane="bottomRight" activeCell="Z7" sqref="Z7"/>
    </sheetView>
  </sheetViews>
  <sheetFormatPr defaultColWidth="8.875" defaultRowHeight="13.5" x14ac:dyDescent="0.4"/>
  <cols>
    <col min="1" max="1" width="5.625" style="1" customWidth="1"/>
    <col min="2" max="20" width="9.625" style="1" customWidth="1"/>
    <col min="21" max="22" width="10.625" style="1" customWidth="1"/>
    <col min="23" max="26" width="9.625" style="1" customWidth="1"/>
    <col min="27" max="28" width="10.625" style="1" customWidth="1"/>
    <col min="29" max="29" width="9.625" style="1" customWidth="1"/>
    <col min="30" max="16384" width="8.875" style="1"/>
  </cols>
  <sheetData>
    <row r="1" spans="1:29" ht="29.25" customHeight="1" x14ac:dyDescent="0.4">
      <c r="A1" s="65" t="s">
        <v>36</v>
      </c>
      <c r="B1" s="66"/>
      <c r="C1" s="65" t="s">
        <v>48</v>
      </c>
      <c r="D1" s="65"/>
    </row>
    <row r="2" spans="1:29" ht="29.25" customHeight="1" thickBot="1" x14ac:dyDescent="0.45">
      <c r="A2" s="65"/>
      <c r="B2" s="66"/>
      <c r="C2" s="65"/>
      <c r="D2" s="65"/>
      <c r="AC2" s="76" t="s">
        <v>50</v>
      </c>
    </row>
    <row r="3" spans="1:29" ht="35.1" customHeight="1" thickBot="1" x14ac:dyDescent="0.45">
      <c r="A3" s="103"/>
      <c r="B3" s="104"/>
      <c r="C3" s="100" t="s">
        <v>30</v>
      </c>
      <c r="D3" s="98"/>
      <c r="E3" s="98"/>
      <c r="F3" s="100" t="s">
        <v>31</v>
      </c>
      <c r="G3" s="98"/>
      <c r="H3" s="98"/>
      <c r="I3" s="100" t="s">
        <v>32</v>
      </c>
      <c r="J3" s="98"/>
      <c r="K3" s="98"/>
      <c r="L3" s="100" t="s">
        <v>33</v>
      </c>
      <c r="M3" s="98"/>
      <c r="N3" s="98"/>
      <c r="O3" s="100" t="s">
        <v>34</v>
      </c>
      <c r="P3" s="98"/>
      <c r="Q3" s="98"/>
      <c r="R3" s="100" t="s">
        <v>35</v>
      </c>
      <c r="S3" s="98"/>
      <c r="T3" s="99"/>
      <c r="U3" s="98" t="s">
        <v>37</v>
      </c>
      <c r="V3" s="98"/>
      <c r="W3" s="98"/>
      <c r="X3" s="100" t="s">
        <v>38</v>
      </c>
      <c r="Y3" s="98"/>
      <c r="Z3" s="99"/>
      <c r="AA3" s="100" t="s">
        <v>39</v>
      </c>
      <c r="AB3" s="98"/>
      <c r="AC3" s="99"/>
    </row>
    <row r="4" spans="1:29" s="2" customFormat="1" ht="35.1" customHeight="1" thickBot="1" x14ac:dyDescent="0.45">
      <c r="A4" s="101" t="s">
        <v>0</v>
      </c>
      <c r="B4" s="102" t="s">
        <v>22</v>
      </c>
      <c r="C4" s="78" t="s">
        <v>49</v>
      </c>
      <c r="D4" s="79" t="s">
        <v>40</v>
      </c>
      <c r="E4" s="81" t="s">
        <v>60</v>
      </c>
      <c r="F4" s="95" t="s">
        <v>51</v>
      </c>
      <c r="G4" s="81" t="s">
        <v>41</v>
      </c>
      <c r="H4" s="81" t="s">
        <v>60</v>
      </c>
      <c r="I4" s="95" t="s">
        <v>52</v>
      </c>
      <c r="J4" s="94" t="s">
        <v>42</v>
      </c>
      <c r="K4" s="81" t="s">
        <v>60</v>
      </c>
      <c r="L4" s="77" t="s">
        <v>53</v>
      </c>
      <c r="M4" s="79" t="s">
        <v>43</v>
      </c>
      <c r="N4" s="81" t="s">
        <v>60</v>
      </c>
      <c r="O4" s="77" t="s">
        <v>54</v>
      </c>
      <c r="P4" s="80" t="s">
        <v>44</v>
      </c>
      <c r="Q4" s="81" t="s">
        <v>60</v>
      </c>
      <c r="R4" s="77" t="s">
        <v>55</v>
      </c>
      <c r="S4" s="79" t="s">
        <v>45</v>
      </c>
      <c r="T4" s="96" t="s">
        <v>60</v>
      </c>
      <c r="U4" s="77" t="s">
        <v>56</v>
      </c>
      <c r="V4" s="80" t="s">
        <v>46</v>
      </c>
      <c r="W4" s="82" t="s">
        <v>60</v>
      </c>
      <c r="X4" s="79" t="s">
        <v>57</v>
      </c>
      <c r="Y4" s="79" t="s">
        <v>47</v>
      </c>
      <c r="Z4" s="83" t="s">
        <v>60</v>
      </c>
      <c r="AA4" s="84" t="s">
        <v>59</v>
      </c>
      <c r="AB4" s="84" t="s">
        <v>58</v>
      </c>
      <c r="AC4" s="83" t="s">
        <v>60</v>
      </c>
    </row>
    <row r="5" spans="1:29" ht="35.1" customHeight="1" x14ac:dyDescent="0.4">
      <c r="A5" s="85" t="s">
        <v>1</v>
      </c>
      <c r="B5" s="86" t="s">
        <v>2</v>
      </c>
      <c r="C5" s="67">
        <v>0</v>
      </c>
      <c r="D5" s="75">
        <v>376</v>
      </c>
      <c r="E5" s="87">
        <f>IFERROR(((C5/D5)),"-")</f>
        <v>0</v>
      </c>
      <c r="F5" s="97">
        <v>2540</v>
      </c>
      <c r="G5" s="88">
        <v>4869</v>
      </c>
      <c r="H5" s="87">
        <f>IFERROR(((F5/G5)),"-")</f>
        <v>0.52166769357157527</v>
      </c>
      <c r="I5" s="97">
        <v>1996</v>
      </c>
      <c r="J5" s="93">
        <v>5274</v>
      </c>
      <c r="K5" s="87">
        <f>IFERROR(((I5/J5)),"-")</f>
        <v>0.37846037163443308</v>
      </c>
      <c r="L5" s="97">
        <v>917</v>
      </c>
      <c r="M5" s="88">
        <v>2711</v>
      </c>
      <c r="N5" s="87">
        <f>IFERROR(((L5/M5)),"-")</f>
        <v>0.33825156768720027</v>
      </c>
      <c r="O5" s="97">
        <v>0</v>
      </c>
      <c r="P5" s="88">
        <v>0</v>
      </c>
      <c r="Q5" s="87" t="str">
        <f>IFERROR(((O5/P5)),"-")</f>
        <v>-</v>
      </c>
      <c r="R5" s="97">
        <v>0</v>
      </c>
      <c r="S5" s="88">
        <v>0</v>
      </c>
      <c r="T5" s="92" t="str">
        <f>IFERROR(((R5/S5)),"-")</f>
        <v>-</v>
      </c>
      <c r="U5" s="63">
        <f>C5+F5+I5+L5</f>
        <v>5453</v>
      </c>
      <c r="V5" s="89">
        <f>D5+G5+J5+M5</f>
        <v>13230</v>
      </c>
      <c r="W5" s="91">
        <f>IFERROR(((U5/V5)),"-")</f>
        <v>0.41216931216931219</v>
      </c>
      <c r="X5" s="90">
        <f>SUM(O5,R5)</f>
        <v>0</v>
      </c>
      <c r="Y5" s="90">
        <f>SUM(P5,S5)</f>
        <v>0</v>
      </c>
      <c r="Z5" s="92" t="str">
        <f>IFERROR(((X5/Y5)),"-")</f>
        <v>-</v>
      </c>
      <c r="AA5" s="93">
        <f>SUM(U5,X5)</f>
        <v>5453</v>
      </c>
      <c r="AB5" s="93">
        <f>SUM(V5,Y5)</f>
        <v>13230</v>
      </c>
      <c r="AC5" s="92">
        <f>IFERROR((AA5/AB5),"-")</f>
        <v>0.41216931216931219</v>
      </c>
    </row>
    <row r="6" spans="1:29" ht="35.1" customHeight="1" x14ac:dyDescent="0.4">
      <c r="A6" s="22" t="s">
        <v>1</v>
      </c>
      <c r="B6" s="12" t="s">
        <v>3</v>
      </c>
      <c r="C6" s="68">
        <v>0</v>
      </c>
      <c r="D6" s="7">
        <v>509</v>
      </c>
      <c r="E6" s="8">
        <f>IFERROR(((C6/D6)),"-")</f>
        <v>0</v>
      </c>
      <c r="F6" s="30">
        <v>28613</v>
      </c>
      <c r="G6" s="9">
        <v>26724</v>
      </c>
      <c r="H6" s="8">
        <f>IFERROR(((F6/G6)),"-")</f>
        <v>1.0706855261188444</v>
      </c>
      <c r="I6" s="30">
        <v>30235</v>
      </c>
      <c r="J6" s="56">
        <v>34676</v>
      </c>
      <c r="K6" s="10">
        <f>IFERROR(((I6/J6)),"-")</f>
        <v>0.8719287115007498</v>
      </c>
      <c r="L6" s="30">
        <v>5804</v>
      </c>
      <c r="M6" s="9">
        <v>6621</v>
      </c>
      <c r="N6" s="8">
        <f>IFERROR(((L6/M6)),"-")</f>
        <v>0.87660474248602926</v>
      </c>
      <c r="O6" s="30">
        <v>0</v>
      </c>
      <c r="P6" s="9">
        <v>0</v>
      </c>
      <c r="Q6" s="8" t="str">
        <f>IFERROR(((O6/P6)),"-")</f>
        <v>-</v>
      </c>
      <c r="R6" s="30">
        <v>0</v>
      </c>
      <c r="S6" s="9">
        <v>0</v>
      </c>
      <c r="T6" s="32" t="str">
        <f>IFERROR(((R6/S6)),"-")</f>
        <v>-</v>
      </c>
      <c r="U6" s="24">
        <f>C6+F6+I6+L6</f>
        <v>64652</v>
      </c>
      <c r="V6" s="59">
        <f>D6+G6+J6+M6</f>
        <v>68530</v>
      </c>
      <c r="W6" s="25">
        <f>IFERROR(((U6/V6)),"-")</f>
        <v>0.94341164453524007</v>
      </c>
      <c r="X6" s="11">
        <f>SUM(O6,R6)</f>
        <v>0</v>
      </c>
      <c r="Y6" s="11">
        <f>SUM(P6,S6)</f>
        <v>0</v>
      </c>
      <c r="Z6" s="32" t="str">
        <f>IFERROR(((X6/Y6)),"-")</f>
        <v>-</v>
      </c>
      <c r="AA6" s="56">
        <f>SUM(U6,X6)</f>
        <v>64652</v>
      </c>
      <c r="AB6" s="56">
        <f>SUM(V6,Y6)</f>
        <v>68530</v>
      </c>
      <c r="AC6" s="31">
        <f>IFERROR((AA6/AB6),"-")</f>
        <v>0.94341164453524007</v>
      </c>
    </row>
    <row r="7" spans="1:29" ht="35.1" customHeight="1" x14ac:dyDescent="0.4">
      <c r="A7" s="22" t="s">
        <v>1</v>
      </c>
      <c r="B7" s="12" t="s">
        <v>4</v>
      </c>
      <c r="C7" s="68">
        <v>1758</v>
      </c>
      <c r="D7" s="7">
        <v>6713</v>
      </c>
      <c r="E7" s="8">
        <f>IFERROR(((C7/D7)),"-")</f>
        <v>0.26187993445553404</v>
      </c>
      <c r="F7" s="30">
        <v>18406</v>
      </c>
      <c r="G7" s="9">
        <v>20146</v>
      </c>
      <c r="H7" s="10">
        <f>IFERROR(((F7/G7)),"-")</f>
        <v>0.91363049736920476</v>
      </c>
      <c r="I7" s="30">
        <v>15489</v>
      </c>
      <c r="J7" s="56">
        <v>16649</v>
      </c>
      <c r="K7" s="10">
        <f>IFERROR(((I7/J7)),"-")</f>
        <v>0.93032614571445738</v>
      </c>
      <c r="L7" s="30">
        <v>5856</v>
      </c>
      <c r="M7" s="9">
        <v>9078</v>
      </c>
      <c r="N7" s="10">
        <f>IFERROR(((L7/M7)),"-")</f>
        <v>0.64507600793126241</v>
      </c>
      <c r="O7" s="30">
        <v>0</v>
      </c>
      <c r="P7" s="9">
        <v>0</v>
      </c>
      <c r="Q7" s="8" t="str">
        <f>IFERROR(((O7/P7)),"-")</f>
        <v>-</v>
      </c>
      <c r="R7" s="30">
        <v>0</v>
      </c>
      <c r="S7" s="9">
        <v>0</v>
      </c>
      <c r="T7" s="32" t="str">
        <f>IFERROR(((R7/S7)),"-")</f>
        <v>-</v>
      </c>
      <c r="U7" s="24">
        <f>C7+F7+I7+L7</f>
        <v>41509</v>
      </c>
      <c r="V7" s="59">
        <f>D7+G7+J7+M7</f>
        <v>52586</v>
      </c>
      <c r="W7" s="25">
        <f>IFERROR(((U7/V7)),"-")</f>
        <v>0.78935458106720424</v>
      </c>
      <c r="X7" s="11">
        <f>SUM(O7,R7)</f>
        <v>0</v>
      </c>
      <c r="Y7" s="11">
        <f>SUM(P7,S7)</f>
        <v>0</v>
      </c>
      <c r="Z7" s="32" t="str">
        <f>IFERROR(((X7/Y7)),"-")</f>
        <v>-</v>
      </c>
      <c r="AA7" s="56">
        <f>SUM(U7,X7)</f>
        <v>41509</v>
      </c>
      <c r="AB7" s="56">
        <f>SUM(V7,Y7)</f>
        <v>52586</v>
      </c>
      <c r="AC7" s="31">
        <f>IFERROR((AA7/AB7),"-")</f>
        <v>0.78935458106720424</v>
      </c>
    </row>
    <row r="8" spans="1:29" ht="35.1" customHeight="1" x14ac:dyDescent="0.4">
      <c r="A8" s="22" t="s">
        <v>1</v>
      </c>
      <c r="B8" s="12" t="s">
        <v>5</v>
      </c>
      <c r="C8" s="68">
        <v>0</v>
      </c>
      <c r="D8" s="7">
        <v>231</v>
      </c>
      <c r="E8" s="8">
        <f>IFERROR(((C8/D8)),"-")</f>
        <v>0</v>
      </c>
      <c r="F8" s="30">
        <v>6620</v>
      </c>
      <c r="G8" s="9">
        <v>8476</v>
      </c>
      <c r="H8" s="8">
        <f>IFERROR(((F8/G8)),"-")</f>
        <v>0.78102878716375645</v>
      </c>
      <c r="I8" s="30">
        <v>9800</v>
      </c>
      <c r="J8" s="56">
        <v>11103</v>
      </c>
      <c r="K8" s="8">
        <f>IFERROR(((I8/J8)),"-")</f>
        <v>0.88264433036116363</v>
      </c>
      <c r="L8" s="30">
        <v>820</v>
      </c>
      <c r="M8" s="9">
        <v>2155</v>
      </c>
      <c r="N8" s="8">
        <f>IFERROR(((L8/M8)),"-")</f>
        <v>0.38051044083526681</v>
      </c>
      <c r="O8" s="30">
        <v>0</v>
      </c>
      <c r="P8" s="9">
        <v>0</v>
      </c>
      <c r="Q8" s="8" t="str">
        <f>IFERROR(((O8/P8)),"-")</f>
        <v>-</v>
      </c>
      <c r="R8" s="30">
        <v>0</v>
      </c>
      <c r="S8" s="9">
        <v>0</v>
      </c>
      <c r="T8" s="32" t="str">
        <f>IFERROR(((R8/S8)),"-")</f>
        <v>-</v>
      </c>
      <c r="U8" s="24">
        <f>C8+F8+I8+L8</f>
        <v>17240</v>
      </c>
      <c r="V8" s="59">
        <f>D8+G8+J8+M8</f>
        <v>21965</v>
      </c>
      <c r="W8" s="25">
        <f>IFERROR(((U8/V8)),"-")</f>
        <v>0.78488504438880036</v>
      </c>
      <c r="X8" s="11">
        <f>SUM(O8,R8)</f>
        <v>0</v>
      </c>
      <c r="Y8" s="11">
        <f>SUM(P8,S8)</f>
        <v>0</v>
      </c>
      <c r="Z8" s="32" t="str">
        <f>IFERROR(((X8/Y8)),"-")</f>
        <v>-</v>
      </c>
      <c r="AA8" s="56">
        <f>SUM(U8,X8)</f>
        <v>17240</v>
      </c>
      <c r="AB8" s="56">
        <f>SUM(V8,Y8)</f>
        <v>21965</v>
      </c>
      <c r="AC8" s="32">
        <f>IFERROR((AA8/AB8),"-")</f>
        <v>0.78488504438880036</v>
      </c>
    </row>
    <row r="9" spans="1:29" ht="35.1" customHeight="1" thickBot="1" x14ac:dyDescent="0.45">
      <c r="A9" s="44" t="s">
        <v>1</v>
      </c>
      <c r="B9" s="45" t="s">
        <v>26</v>
      </c>
      <c r="C9" s="69">
        <f>SUBTOTAL(9,C5:C8)</f>
        <v>1758</v>
      </c>
      <c r="D9" s="47">
        <f>SUBTOTAL(9,D5:D8)</f>
        <v>7829</v>
      </c>
      <c r="E9" s="48">
        <f>IFERROR(((C9/D9)),"-")</f>
        <v>0.22454975092604421</v>
      </c>
      <c r="F9" s="46">
        <f>SUBTOTAL(9,F5:F8)</f>
        <v>56179</v>
      </c>
      <c r="G9" s="47">
        <f>SUBTOTAL(9,G5:G8)</f>
        <v>60215</v>
      </c>
      <c r="H9" s="49">
        <f>IFERROR(((F9/G9)),"-")</f>
        <v>0.93297351158349251</v>
      </c>
      <c r="I9" s="46">
        <f>SUBTOTAL(9,I5:I8)</f>
        <v>57520</v>
      </c>
      <c r="J9" s="54">
        <f>SUBTOTAL(9,J5:J8)</f>
        <v>67702</v>
      </c>
      <c r="K9" s="49">
        <f>IFERROR(((I9/J9)),"-")</f>
        <v>0.84960562464919798</v>
      </c>
      <c r="L9" s="46">
        <f>SUBTOTAL(9,L5:L8)</f>
        <v>13397</v>
      </c>
      <c r="M9" s="47">
        <f>SUBTOTAL(9,M5:M8)</f>
        <v>20565</v>
      </c>
      <c r="N9" s="49">
        <f>IFERROR(((L9/M9)),"-")</f>
        <v>0.65144663262825186</v>
      </c>
      <c r="O9" s="46">
        <f>SUBTOTAL(9,O5:O8)</f>
        <v>0</v>
      </c>
      <c r="P9" s="47">
        <f>SUBTOTAL(9,P5:P8)</f>
        <v>0</v>
      </c>
      <c r="Q9" s="48" t="str">
        <f>IFERROR(((O9/P9)),"-")</f>
        <v>-</v>
      </c>
      <c r="R9" s="46">
        <f>SUBTOTAL(9,R5:R8)</f>
        <v>0</v>
      </c>
      <c r="S9" s="47">
        <f>SUBTOTAL(9,S5:S8)</f>
        <v>0</v>
      </c>
      <c r="T9" s="53" t="str">
        <f>IFERROR(((R9/S9)),"-")</f>
        <v>-</v>
      </c>
      <c r="U9" s="60">
        <f>C9+F9+I9+L9</f>
        <v>128854</v>
      </c>
      <c r="V9" s="60">
        <f>D9+G9+J9+M9</f>
        <v>156311</v>
      </c>
      <c r="W9" s="52">
        <f>IFERROR(((U9/V9)),"-")</f>
        <v>0.8243437761897755</v>
      </c>
      <c r="X9" s="51">
        <f>SUM(O9,R9)</f>
        <v>0</v>
      </c>
      <c r="Y9" s="51">
        <f>SUM(P9,S9)</f>
        <v>0</v>
      </c>
      <c r="Z9" s="53" t="str">
        <f>IFERROR(((X9/Y9)),"-")</f>
        <v>-</v>
      </c>
      <c r="AA9" s="54">
        <f>SUM(U9,X9)</f>
        <v>128854</v>
      </c>
      <c r="AB9" s="54">
        <f>SUM(V9,Y9)</f>
        <v>156311</v>
      </c>
      <c r="AC9" s="50">
        <f>IFERROR((AA9/AB9),"-")</f>
        <v>0.8243437761897755</v>
      </c>
    </row>
    <row r="10" spans="1:29" ht="35.1" customHeight="1" x14ac:dyDescent="0.4">
      <c r="A10" s="36" t="s">
        <v>6</v>
      </c>
      <c r="B10" s="38" t="s">
        <v>7</v>
      </c>
      <c r="C10" s="70">
        <v>380</v>
      </c>
      <c r="D10" s="3">
        <v>2045</v>
      </c>
      <c r="E10" s="4">
        <f>IFERROR(((C10/D10)),"-")</f>
        <v>0.18581907090464547</v>
      </c>
      <c r="F10" s="28">
        <v>16325</v>
      </c>
      <c r="G10" s="5">
        <v>22815</v>
      </c>
      <c r="H10" s="42">
        <f>IFERROR(((F10/G10)),"-")</f>
        <v>0.71553802323033089</v>
      </c>
      <c r="I10" s="28">
        <v>21265</v>
      </c>
      <c r="J10" s="55">
        <v>21659</v>
      </c>
      <c r="K10" s="42">
        <f>IFERROR(((I10/J10)),"-")</f>
        <v>0.98180894778152272</v>
      </c>
      <c r="L10" s="28">
        <v>6090</v>
      </c>
      <c r="M10" s="5">
        <v>7317</v>
      </c>
      <c r="N10" s="4">
        <f>IFERROR(((L10/M10)),"-")</f>
        <v>0.83230832308323088</v>
      </c>
      <c r="O10" s="28">
        <v>0</v>
      </c>
      <c r="P10" s="5">
        <v>0</v>
      </c>
      <c r="Q10" s="4" t="str">
        <f>IFERROR(((O10/P10)),"-")</f>
        <v>-</v>
      </c>
      <c r="R10" s="28">
        <v>0</v>
      </c>
      <c r="S10" s="5">
        <v>0</v>
      </c>
      <c r="T10" s="29" t="str">
        <f>IFERROR(((R10/S10)),"-")</f>
        <v>-</v>
      </c>
      <c r="U10" s="24">
        <f>C10+F10+I10+L10</f>
        <v>44060</v>
      </c>
      <c r="V10" s="59">
        <f>D10+G10+J10+M10</f>
        <v>53836</v>
      </c>
      <c r="W10" s="23">
        <f>IFERROR(((U10/V10)),"-")</f>
        <v>0.81841147187755403</v>
      </c>
      <c r="X10" s="6">
        <f>SUM(O10,R10)</f>
        <v>0</v>
      </c>
      <c r="Y10" s="6">
        <f>SUM(P10,S10)</f>
        <v>0</v>
      </c>
      <c r="Z10" s="29" t="str">
        <f>IFERROR(((X10/Y10)),"-")</f>
        <v>-</v>
      </c>
      <c r="AA10" s="55">
        <f>SUM(U10,X10)</f>
        <v>44060</v>
      </c>
      <c r="AB10" s="55">
        <f>SUM(V10,Y10)</f>
        <v>53836</v>
      </c>
      <c r="AC10" s="43">
        <f>IFERROR((AA10/AB10),"-")</f>
        <v>0.81841147187755403</v>
      </c>
    </row>
    <row r="11" spans="1:29" ht="35.1" customHeight="1" x14ac:dyDescent="0.4">
      <c r="A11" s="22" t="s">
        <v>6</v>
      </c>
      <c r="B11" s="12" t="s">
        <v>8</v>
      </c>
      <c r="C11" s="68">
        <v>0</v>
      </c>
      <c r="D11" s="7">
        <v>0</v>
      </c>
      <c r="E11" s="8" t="str">
        <f>IFERROR(((C11/D11)),"-")</f>
        <v>-</v>
      </c>
      <c r="F11" s="30">
        <v>1827</v>
      </c>
      <c r="G11" s="9">
        <v>3347</v>
      </c>
      <c r="H11" s="8">
        <f>IFERROR(((F11/G11)),"-")</f>
        <v>0.54586196593964742</v>
      </c>
      <c r="I11" s="30">
        <v>5127</v>
      </c>
      <c r="J11" s="56">
        <v>4595</v>
      </c>
      <c r="K11" s="8">
        <f>IFERROR(((I11/J11)),"-")</f>
        <v>1.115778019586507</v>
      </c>
      <c r="L11" s="30">
        <v>437</v>
      </c>
      <c r="M11" s="9">
        <v>681</v>
      </c>
      <c r="N11" s="8">
        <f>IFERROR(((L11/M11)),"-")</f>
        <v>0.64170337738619676</v>
      </c>
      <c r="O11" s="30">
        <v>0</v>
      </c>
      <c r="P11" s="9">
        <v>0</v>
      </c>
      <c r="Q11" s="8" t="str">
        <f>IFERROR(((O11/P11)),"-")</f>
        <v>-</v>
      </c>
      <c r="R11" s="30">
        <v>0</v>
      </c>
      <c r="S11" s="9">
        <v>0</v>
      </c>
      <c r="T11" s="32" t="str">
        <f>IFERROR(((R11/S11)),"-")</f>
        <v>-</v>
      </c>
      <c r="U11" s="24">
        <f>C11+F11+I11+L11</f>
        <v>7391</v>
      </c>
      <c r="V11" s="59">
        <f>D11+G11+J11+M11</f>
        <v>8623</v>
      </c>
      <c r="W11" s="25">
        <f>IFERROR(((U11/V11)),"-")</f>
        <v>0.85712629015423869</v>
      </c>
      <c r="X11" s="11">
        <f>SUM(O11,R11)</f>
        <v>0</v>
      </c>
      <c r="Y11" s="11">
        <f>SUM(P11,S11)</f>
        <v>0</v>
      </c>
      <c r="Z11" s="32" t="str">
        <f>IFERROR(((X11/Y11)),"-")</f>
        <v>-</v>
      </c>
      <c r="AA11" s="56">
        <f>SUM(U11,X11)</f>
        <v>7391</v>
      </c>
      <c r="AB11" s="56">
        <f>SUM(V11,Y11)</f>
        <v>8623</v>
      </c>
      <c r="AC11" s="32">
        <f>IFERROR((AA11/AB11),"-")</f>
        <v>0.85712629015423869</v>
      </c>
    </row>
    <row r="12" spans="1:29" ht="35.1" customHeight="1" x14ac:dyDescent="0.4">
      <c r="A12" s="22" t="s">
        <v>6</v>
      </c>
      <c r="B12" s="12" t="s">
        <v>9</v>
      </c>
      <c r="C12" s="68">
        <v>0</v>
      </c>
      <c r="D12" s="7">
        <v>0</v>
      </c>
      <c r="E12" s="8" t="str">
        <f>IFERROR(((C12/D12)),"-")</f>
        <v>-</v>
      </c>
      <c r="F12" s="30">
        <v>56</v>
      </c>
      <c r="G12" s="9">
        <v>57</v>
      </c>
      <c r="H12" s="8">
        <f>IFERROR(((F12/G12)),"-")</f>
        <v>0.98245614035087714</v>
      </c>
      <c r="I12" s="30">
        <v>64</v>
      </c>
      <c r="J12" s="56">
        <v>131</v>
      </c>
      <c r="K12" s="8">
        <f>IFERROR(((I12/J12)),"-")</f>
        <v>0.48854961832061067</v>
      </c>
      <c r="L12" s="30">
        <v>5</v>
      </c>
      <c r="M12" s="9">
        <v>49</v>
      </c>
      <c r="N12" s="8">
        <f>IFERROR(((L12/M12)),"-")</f>
        <v>0.10204081632653061</v>
      </c>
      <c r="O12" s="30">
        <v>0</v>
      </c>
      <c r="P12" s="9">
        <v>0</v>
      </c>
      <c r="Q12" s="8" t="str">
        <f>IFERROR(((O12/P12)),"-")</f>
        <v>-</v>
      </c>
      <c r="R12" s="30">
        <v>0</v>
      </c>
      <c r="S12" s="9">
        <v>0</v>
      </c>
      <c r="T12" s="32" t="str">
        <f>IFERROR(((R12/S12)),"-")</f>
        <v>-</v>
      </c>
      <c r="U12" s="24">
        <f>C12+F12+I12+L12</f>
        <v>125</v>
      </c>
      <c r="V12" s="59">
        <f>D12+G12+J12+M12</f>
        <v>237</v>
      </c>
      <c r="W12" s="25">
        <f>IFERROR(((U12/V12)),"-")</f>
        <v>0.52742616033755274</v>
      </c>
      <c r="X12" s="11">
        <f>SUM(O12,R12)</f>
        <v>0</v>
      </c>
      <c r="Y12" s="11">
        <f>SUM(P12,S12)</f>
        <v>0</v>
      </c>
      <c r="Z12" s="32" t="str">
        <f>IFERROR(((X12/Y12)),"-")</f>
        <v>-</v>
      </c>
      <c r="AA12" s="56">
        <f>SUM(U12,X12)</f>
        <v>125</v>
      </c>
      <c r="AB12" s="56">
        <f>SUM(V12,Y12)</f>
        <v>237</v>
      </c>
      <c r="AC12" s="32">
        <f>IFERROR((AA12/AB12),"-")</f>
        <v>0.52742616033755274</v>
      </c>
    </row>
    <row r="13" spans="1:29" ht="35.1" customHeight="1" thickBot="1" x14ac:dyDescent="0.45">
      <c r="A13" s="44" t="s">
        <v>6</v>
      </c>
      <c r="B13" s="45" t="s">
        <v>25</v>
      </c>
      <c r="C13" s="69">
        <f t="shared" ref="C13:D13" si="0">SUBTOTAL(9,C10:C12)</f>
        <v>380</v>
      </c>
      <c r="D13" s="47">
        <f t="shared" si="0"/>
        <v>2045</v>
      </c>
      <c r="E13" s="48">
        <f>IFERROR(((C13/D13)),"-")</f>
        <v>0.18581907090464547</v>
      </c>
      <c r="F13" s="46">
        <f t="shared" ref="F13" si="1">SUBTOTAL(9,F10:F12)</f>
        <v>18208</v>
      </c>
      <c r="G13" s="47">
        <f t="shared" ref="G13" si="2">SUBTOTAL(9,G10:G12)</f>
        <v>26219</v>
      </c>
      <c r="H13" s="49">
        <f>IFERROR(((F13/G13)),"-")</f>
        <v>0.69445821732331514</v>
      </c>
      <c r="I13" s="46">
        <f t="shared" ref="I13" si="3">SUBTOTAL(9,I10:I12)</f>
        <v>26456</v>
      </c>
      <c r="J13" s="54">
        <f t="shared" ref="J13" si="4">SUBTOTAL(9,J10:J12)</f>
        <v>26385</v>
      </c>
      <c r="K13" s="49">
        <f>IFERROR(((I13/J13)),"-")</f>
        <v>1.0026909228728444</v>
      </c>
      <c r="L13" s="46">
        <f t="shared" ref="L13" si="5">SUBTOTAL(9,L10:L12)</f>
        <v>6532</v>
      </c>
      <c r="M13" s="47">
        <f t="shared" ref="M13" si="6">SUBTOTAL(9,M10:M12)</f>
        <v>8047</v>
      </c>
      <c r="N13" s="48">
        <f>IFERROR(((L13/M13)),"-")</f>
        <v>0.81173107990555482</v>
      </c>
      <c r="O13" s="46">
        <f t="shared" ref="O13" si="7">SUBTOTAL(9,O10:O12)</f>
        <v>0</v>
      </c>
      <c r="P13" s="47">
        <f t="shared" ref="P13" si="8">SUBTOTAL(9,P10:P12)</f>
        <v>0</v>
      </c>
      <c r="Q13" s="48" t="str">
        <f>IFERROR(((O13/P13)),"-")</f>
        <v>-</v>
      </c>
      <c r="R13" s="46">
        <f t="shared" ref="R13" si="9">SUBTOTAL(9,R10:R12)</f>
        <v>0</v>
      </c>
      <c r="S13" s="47">
        <f t="shared" ref="S13" si="10">SUBTOTAL(9,S10:S12)</f>
        <v>0</v>
      </c>
      <c r="T13" s="53" t="str">
        <f>IFERROR(((R13/S13)),"-")</f>
        <v>-</v>
      </c>
      <c r="U13" s="60">
        <f>C13+F13+I13+L13</f>
        <v>51576</v>
      </c>
      <c r="V13" s="60">
        <f>D13+G13+J13+M13</f>
        <v>62696</v>
      </c>
      <c r="W13" s="52">
        <f>IFERROR(((U13/V13)),"-")</f>
        <v>0.82263621283654464</v>
      </c>
      <c r="X13" s="51">
        <f>SUM(O13,R13)</f>
        <v>0</v>
      </c>
      <c r="Y13" s="51">
        <f>SUM(P13,S13)</f>
        <v>0</v>
      </c>
      <c r="Z13" s="53" t="str">
        <f>IFERROR(((X13/Y13)),"-")</f>
        <v>-</v>
      </c>
      <c r="AA13" s="54">
        <f>SUM(U13,X13)</f>
        <v>51576</v>
      </c>
      <c r="AB13" s="54">
        <f>SUM(V13,Y13)</f>
        <v>62696</v>
      </c>
      <c r="AC13" s="50">
        <f>IFERROR((AA13/AB13),"-")</f>
        <v>0.82263621283654464</v>
      </c>
    </row>
    <row r="14" spans="1:29" ht="35.1" customHeight="1" x14ac:dyDescent="0.4">
      <c r="A14" s="36" t="s">
        <v>10</v>
      </c>
      <c r="B14" s="38" t="s">
        <v>11</v>
      </c>
      <c r="C14" s="71">
        <v>2069</v>
      </c>
      <c r="D14" s="5">
        <v>4278</v>
      </c>
      <c r="E14" s="4">
        <f>IFERROR(((C14/D14)),"-")</f>
        <v>0.48363721365123891</v>
      </c>
      <c r="F14" s="28">
        <v>12912</v>
      </c>
      <c r="G14" s="5">
        <v>16481</v>
      </c>
      <c r="H14" s="42">
        <f>IFERROR(((F14/G14)),"-")</f>
        <v>0.78344760633456711</v>
      </c>
      <c r="I14" s="28">
        <v>13486</v>
      </c>
      <c r="J14" s="55">
        <v>13027</v>
      </c>
      <c r="K14" s="42">
        <f>IFERROR(((I14/J14)),"-")</f>
        <v>1.0352345129346741</v>
      </c>
      <c r="L14" s="28">
        <v>9451</v>
      </c>
      <c r="M14" s="5">
        <v>10972</v>
      </c>
      <c r="N14" s="42">
        <f>IFERROR(((L14/M14)),"-")</f>
        <v>0.86137440758293837</v>
      </c>
      <c r="O14" s="28">
        <v>0</v>
      </c>
      <c r="P14" s="5">
        <v>0</v>
      </c>
      <c r="Q14" s="4" t="str">
        <f>IFERROR(((O14/P14)),"-")</f>
        <v>-</v>
      </c>
      <c r="R14" s="28">
        <v>0</v>
      </c>
      <c r="S14" s="5">
        <v>0</v>
      </c>
      <c r="T14" s="29" t="str">
        <f>IFERROR(((R14/S14)),"-")</f>
        <v>-</v>
      </c>
      <c r="U14" s="24">
        <f>C14+F14+I14+L14</f>
        <v>37918</v>
      </c>
      <c r="V14" s="59">
        <f>D14+G14+J14+M14</f>
        <v>44758</v>
      </c>
      <c r="W14" s="23">
        <f>IFERROR(((U14/V14)),"-")</f>
        <v>0.84717815809464225</v>
      </c>
      <c r="X14" s="6">
        <f>SUM(O14,R14)</f>
        <v>0</v>
      </c>
      <c r="Y14" s="6">
        <f>SUM(P14,S14)</f>
        <v>0</v>
      </c>
      <c r="Z14" s="29" t="str">
        <f>IFERROR(((X14/Y14)),"-")</f>
        <v>-</v>
      </c>
      <c r="AA14" s="55">
        <f>SUM(U14,X14)</f>
        <v>37918</v>
      </c>
      <c r="AB14" s="55">
        <f>SUM(V14,Y14)</f>
        <v>44758</v>
      </c>
      <c r="AC14" s="43">
        <f>IFERROR((AA14/AB14),"-")</f>
        <v>0.84717815809464225</v>
      </c>
    </row>
    <row r="15" spans="1:29" ht="35.1" customHeight="1" x14ac:dyDescent="0.4">
      <c r="A15" s="22" t="s">
        <v>10</v>
      </c>
      <c r="B15" s="12" t="s">
        <v>12</v>
      </c>
      <c r="C15" s="72">
        <v>8446</v>
      </c>
      <c r="D15" s="9">
        <v>8864</v>
      </c>
      <c r="E15" s="10">
        <f>IFERROR(((C15/D15)),"-")</f>
        <v>0.95284296028880866</v>
      </c>
      <c r="F15" s="30">
        <v>21346</v>
      </c>
      <c r="G15" s="9">
        <v>22081</v>
      </c>
      <c r="H15" s="10">
        <f>IFERROR(((F15/G15)),"-")</f>
        <v>0.9667134640641275</v>
      </c>
      <c r="I15" s="30">
        <v>23948</v>
      </c>
      <c r="J15" s="56">
        <v>20382</v>
      </c>
      <c r="K15" s="10">
        <f>IFERROR(((I15/J15)),"-")</f>
        <v>1.1749582965361594</v>
      </c>
      <c r="L15" s="30">
        <v>13525</v>
      </c>
      <c r="M15" s="9">
        <v>10479</v>
      </c>
      <c r="N15" s="10">
        <f>IFERROR(((L15/M15)),"-")</f>
        <v>1.2906765912777938</v>
      </c>
      <c r="O15" s="30">
        <v>15612</v>
      </c>
      <c r="P15" s="9">
        <v>12080</v>
      </c>
      <c r="Q15" s="8">
        <f>IFERROR(((O15/P15)),"-")</f>
        <v>1.292384105960265</v>
      </c>
      <c r="R15" s="30">
        <v>4781</v>
      </c>
      <c r="S15" s="9">
        <v>4590</v>
      </c>
      <c r="T15" s="32">
        <f>IFERROR(((R15/S15)),"-")</f>
        <v>1.0416122004357298</v>
      </c>
      <c r="U15" s="24">
        <f>C15+F15+I15+L15</f>
        <v>67265</v>
      </c>
      <c r="V15" s="59">
        <f>D15+G15+J15+M15</f>
        <v>61806</v>
      </c>
      <c r="W15" s="25">
        <f>IFERROR(((U15/V15)),"-")</f>
        <v>1.0883247581140989</v>
      </c>
      <c r="X15" s="11">
        <f>SUM(O15,R15)</f>
        <v>20393</v>
      </c>
      <c r="Y15" s="11">
        <f>SUM(P15,S15)</f>
        <v>16670</v>
      </c>
      <c r="Z15" s="32">
        <f>IFERROR(((X15/Y15)),"-")</f>
        <v>1.2233353329334133</v>
      </c>
      <c r="AA15" s="56">
        <f>SUM(U15,X15)</f>
        <v>87658</v>
      </c>
      <c r="AB15" s="56">
        <f>SUM(V15,Y15)</f>
        <v>78476</v>
      </c>
      <c r="AC15" s="31">
        <f>IFERROR((AA15/AB15),"-")</f>
        <v>1.1170039247668078</v>
      </c>
    </row>
    <row r="16" spans="1:29" ht="35.1" customHeight="1" x14ac:dyDescent="0.4">
      <c r="A16" s="22" t="s">
        <v>10</v>
      </c>
      <c r="B16" s="12" t="s">
        <v>13</v>
      </c>
      <c r="C16" s="72">
        <v>223556</v>
      </c>
      <c r="D16" s="9">
        <v>213406</v>
      </c>
      <c r="E16" s="10">
        <f>IFERROR(((C16/D16)),"-")</f>
        <v>1.0475619242195626</v>
      </c>
      <c r="F16" s="30">
        <v>549990</v>
      </c>
      <c r="G16" s="9">
        <v>562162</v>
      </c>
      <c r="H16" s="10">
        <f>IFERROR(((F16/G16)),"-")</f>
        <v>0.97834787836958026</v>
      </c>
      <c r="I16" s="30">
        <v>575847</v>
      </c>
      <c r="J16" s="56">
        <v>537656</v>
      </c>
      <c r="K16" s="10">
        <f>IFERROR(((I16/J16)),"-")</f>
        <v>1.0710324073385213</v>
      </c>
      <c r="L16" s="30">
        <v>447815</v>
      </c>
      <c r="M16" s="9">
        <v>457235</v>
      </c>
      <c r="N16" s="10">
        <f>IFERROR(((L16/M16)),"-")</f>
        <v>0.97939790261025517</v>
      </c>
      <c r="O16" s="30">
        <v>60806</v>
      </c>
      <c r="P16" s="9">
        <v>84013</v>
      </c>
      <c r="Q16" s="8">
        <f>IFERROR(((O16/P16)),"-")</f>
        <v>0.72376894052110985</v>
      </c>
      <c r="R16" s="30">
        <v>10573</v>
      </c>
      <c r="S16" s="9">
        <v>21384</v>
      </c>
      <c r="T16" s="32">
        <f>IFERROR(((R16/S16)),"-")</f>
        <v>0.49443509165731386</v>
      </c>
      <c r="U16" s="24">
        <f>C16+F16+I16+L16</f>
        <v>1797208</v>
      </c>
      <c r="V16" s="59">
        <f>D16+G16+J16+M16</f>
        <v>1770459</v>
      </c>
      <c r="W16" s="25">
        <f>IFERROR(((U16/V16)),"-")</f>
        <v>1.0151085114086233</v>
      </c>
      <c r="X16" s="11">
        <f>SUM(O16,R16)</f>
        <v>71379</v>
      </c>
      <c r="Y16" s="11">
        <f>SUM(P16,S16)</f>
        <v>105397</v>
      </c>
      <c r="Z16" s="32">
        <f>IFERROR(((X16/Y16)),"-")</f>
        <v>0.67723939011546819</v>
      </c>
      <c r="AA16" s="56">
        <f>SUM(U16,X16)</f>
        <v>1868587</v>
      </c>
      <c r="AB16" s="56">
        <f>SUM(V16,Y16)</f>
        <v>1875856</v>
      </c>
      <c r="AC16" s="31">
        <f>IFERROR((AA16/AB16),"-")</f>
        <v>0.9961249690807823</v>
      </c>
    </row>
    <row r="17" spans="1:29" ht="35.1" customHeight="1" x14ac:dyDescent="0.4">
      <c r="A17" s="22" t="s">
        <v>10</v>
      </c>
      <c r="B17" s="12" t="s">
        <v>14</v>
      </c>
      <c r="C17" s="72">
        <v>78472</v>
      </c>
      <c r="D17" s="9">
        <v>93176</v>
      </c>
      <c r="E17" s="10">
        <f>IFERROR(((C17/D17)),"-")</f>
        <v>0.84219112217738479</v>
      </c>
      <c r="F17" s="30">
        <v>345808</v>
      </c>
      <c r="G17" s="9">
        <v>358627</v>
      </c>
      <c r="H17" s="10">
        <f>IFERROR(((F17/G17)),"-")</f>
        <v>0.96425534050698913</v>
      </c>
      <c r="I17" s="30">
        <v>379428</v>
      </c>
      <c r="J17" s="56">
        <v>375124</v>
      </c>
      <c r="K17" s="10">
        <f>IFERROR(((I17/J17)),"-")</f>
        <v>1.0114735394162997</v>
      </c>
      <c r="L17" s="30">
        <v>301750</v>
      </c>
      <c r="M17" s="9">
        <v>326364</v>
      </c>
      <c r="N17" s="10">
        <f>IFERROR(((L17/M17)),"-")</f>
        <v>0.92458114252797485</v>
      </c>
      <c r="O17" s="30">
        <v>1050</v>
      </c>
      <c r="P17" s="9">
        <v>7220</v>
      </c>
      <c r="Q17" s="8">
        <f>IFERROR(((O17/P17)),"-")</f>
        <v>0.14542936288088643</v>
      </c>
      <c r="R17" s="30">
        <v>0</v>
      </c>
      <c r="S17" s="9">
        <v>0</v>
      </c>
      <c r="T17" s="32" t="str">
        <f>IFERROR(((R17/S17)),"-")</f>
        <v>-</v>
      </c>
      <c r="U17" s="24">
        <f>C17+F17+I17+L17</f>
        <v>1105458</v>
      </c>
      <c r="V17" s="59">
        <f>D17+G17+J17+M17</f>
        <v>1153291</v>
      </c>
      <c r="W17" s="25">
        <f>IFERROR(((U17/V17)),"-")</f>
        <v>0.9585247782216284</v>
      </c>
      <c r="X17" s="11">
        <f>SUM(O17,R17)</f>
        <v>1050</v>
      </c>
      <c r="Y17" s="11">
        <f>SUM(P17,S17)</f>
        <v>7220</v>
      </c>
      <c r="Z17" s="32">
        <f>IFERROR(((X17/Y17)),"-")</f>
        <v>0.14542936288088643</v>
      </c>
      <c r="AA17" s="56">
        <f>SUM(U17,X17)</f>
        <v>1106508</v>
      </c>
      <c r="AB17" s="56">
        <f>SUM(V17,Y17)</f>
        <v>1160511</v>
      </c>
      <c r="AC17" s="31">
        <f>IFERROR((AA17/AB17),"-")</f>
        <v>0.95346618860140064</v>
      </c>
    </row>
    <row r="18" spans="1:29" ht="35.1" customHeight="1" x14ac:dyDescent="0.4">
      <c r="A18" s="22" t="s">
        <v>10</v>
      </c>
      <c r="B18" s="12" t="s">
        <v>15</v>
      </c>
      <c r="C18" s="72">
        <v>5914</v>
      </c>
      <c r="D18" s="9">
        <v>4704</v>
      </c>
      <c r="E18" s="10">
        <f>IFERROR(((C18/D18)),"-")</f>
        <v>1.2572278911564625</v>
      </c>
      <c r="F18" s="30">
        <v>8162</v>
      </c>
      <c r="G18" s="9">
        <v>14116</v>
      </c>
      <c r="H18" s="10">
        <f>IFERROR(((F18/G18)),"-")</f>
        <v>0.57820912439784644</v>
      </c>
      <c r="I18" s="30">
        <v>13747</v>
      </c>
      <c r="J18" s="56">
        <v>12742</v>
      </c>
      <c r="K18" s="10">
        <f>IFERROR(((I18/J18)),"-")</f>
        <v>1.0788730183644639</v>
      </c>
      <c r="L18" s="30">
        <v>9226</v>
      </c>
      <c r="M18" s="9">
        <v>6951</v>
      </c>
      <c r="N18" s="10">
        <f>IFERROR(((L18/M18)),"-")</f>
        <v>1.3272910372608258</v>
      </c>
      <c r="O18" s="30">
        <v>0</v>
      </c>
      <c r="P18" s="9">
        <v>0</v>
      </c>
      <c r="Q18" s="8" t="str">
        <f>IFERROR(((O18/P18)),"-")</f>
        <v>-</v>
      </c>
      <c r="R18" s="30">
        <v>0</v>
      </c>
      <c r="S18" s="9">
        <v>0</v>
      </c>
      <c r="T18" s="32" t="str">
        <f>IFERROR(((R18/S18)),"-")</f>
        <v>-</v>
      </c>
      <c r="U18" s="24">
        <f>C18+F18+I18+L18</f>
        <v>37049</v>
      </c>
      <c r="V18" s="59">
        <f>D18+G18+J18+M18</f>
        <v>38513</v>
      </c>
      <c r="W18" s="25">
        <f>IFERROR(((U18/V18)),"-")</f>
        <v>0.96198686157920699</v>
      </c>
      <c r="X18" s="11">
        <f>SUM(O18,R18)</f>
        <v>0</v>
      </c>
      <c r="Y18" s="11">
        <f>SUM(P18,S18)</f>
        <v>0</v>
      </c>
      <c r="Z18" s="32" t="str">
        <f>IFERROR(((X18/Y18)),"-")</f>
        <v>-</v>
      </c>
      <c r="AA18" s="56">
        <f>SUM(U18,X18)</f>
        <v>37049</v>
      </c>
      <c r="AB18" s="56">
        <f>SUM(V18,Y18)</f>
        <v>38513</v>
      </c>
      <c r="AC18" s="31">
        <f>IFERROR((AA18/AB18),"-")</f>
        <v>0.96198686157920699</v>
      </c>
    </row>
    <row r="19" spans="1:29" ht="35.1" customHeight="1" thickBot="1" x14ac:dyDescent="0.45">
      <c r="A19" s="44" t="s">
        <v>10</v>
      </c>
      <c r="B19" s="45" t="s">
        <v>27</v>
      </c>
      <c r="C19" s="69">
        <f>SUBTOTAL(9,C14:C18)</f>
        <v>318457</v>
      </c>
      <c r="D19" s="47">
        <f>SUBTOTAL(9,D14:D18)</f>
        <v>324428</v>
      </c>
      <c r="E19" s="49">
        <f>IFERROR(((C19/D19)),"-")</f>
        <v>0.98159530003575524</v>
      </c>
      <c r="F19" s="46">
        <f t="shared" ref="F19" si="11">SUBTOTAL(9,F14:F18)</f>
        <v>938218</v>
      </c>
      <c r="G19" s="47">
        <f t="shared" ref="G19" si="12">SUBTOTAL(9,G14:G18)</f>
        <v>973467</v>
      </c>
      <c r="H19" s="49">
        <f>IFERROR(((F19/G19)),"-")</f>
        <v>0.96379024661339319</v>
      </c>
      <c r="I19" s="46">
        <f t="shared" ref="I19" si="13">SUBTOTAL(9,I14:I18)</f>
        <v>1006456</v>
      </c>
      <c r="J19" s="54">
        <f t="shared" ref="J19" si="14">SUBTOTAL(9,J14:J18)</f>
        <v>958931</v>
      </c>
      <c r="K19" s="49">
        <f>IFERROR(((I19/J19)),"-")</f>
        <v>1.0495603958991835</v>
      </c>
      <c r="L19" s="46">
        <f t="shared" ref="L19" si="15">SUBTOTAL(9,L14:L18)</f>
        <v>781767</v>
      </c>
      <c r="M19" s="47">
        <f t="shared" ref="M19" si="16">SUBTOTAL(9,M14:M18)</f>
        <v>812001</v>
      </c>
      <c r="N19" s="49">
        <f>IFERROR(((L19/M19)),"-")</f>
        <v>0.96276605570682794</v>
      </c>
      <c r="O19" s="46">
        <f t="shared" ref="O19" si="17">SUBTOTAL(9,O14:O18)</f>
        <v>77468</v>
      </c>
      <c r="P19" s="47">
        <f t="shared" ref="P19" si="18">SUBTOTAL(9,P14:P18)</f>
        <v>103313</v>
      </c>
      <c r="Q19" s="48">
        <f>IFERROR(((O19/P19)),"-")</f>
        <v>0.74983787132306678</v>
      </c>
      <c r="R19" s="46">
        <f t="shared" ref="R19" si="19">SUBTOTAL(9,R14:R18)</f>
        <v>15354</v>
      </c>
      <c r="S19" s="47">
        <f t="shared" ref="S19" si="20">SUBTOTAL(9,S14:S18)</f>
        <v>25974</v>
      </c>
      <c r="T19" s="53">
        <f>IFERROR(((R19/S19)),"-")</f>
        <v>0.59112959112959118</v>
      </c>
      <c r="U19" s="60">
        <f>C19+F19+I19+L19</f>
        <v>3044898</v>
      </c>
      <c r="V19" s="60">
        <f>D19+G19+J19+M19</f>
        <v>3068827</v>
      </c>
      <c r="W19" s="52">
        <f>IFERROR(((U19/V19)),"-")</f>
        <v>0.99220255817613701</v>
      </c>
      <c r="X19" s="51">
        <f>SUM(O19,R19)</f>
        <v>92822</v>
      </c>
      <c r="Y19" s="51">
        <f>SUM(P19,S19)</f>
        <v>129287</v>
      </c>
      <c r="Z19" s="53">
        <f>IFERROR(((X19/Y19)),"-")</f>
        <v>0.7179530811295799</v>
      </c>
      <c r="AA19" s="54">
        <f>SUM(U19,X19)</f>
        <v>3137720</v>
      </c>
      <c r="AB19" s="54">
        <f>SUM(V19,Y19)</f>
        <v>3198114</v>
      </c>
      <c r="AC19" s="50">
        <f>IFERROR((AA19/AB19),"-")</f>
        <v>0.98111574509226374</v>
      </c>
    </row>
    <row r="20" spans="1:29" ht="35.1" customHeight="1" x14ac:dyDescent="0.4">
      <c r="A20" s="36" t="s">
        <v>16</v>
      </c>
      <c r="B20" s="38" t="s">
        <v>17</v>
      </c>
      <c r="C20" s="71">
        <v>75550</v>
      </c>
      <c r="D20" s="5">
        <v>71786</v>
      </c>
      <c r="E20" s="42">
        <f>IFERROR(((C20/D20)),"-")</f>
        <v>1.0524336221547377</v>
      </c>
      <c r="F20" s="28">
        <v>252127</v>
      </c>
      <c r="G20" s="5">
        <v>230335</v>
      </c>
      <c r="H20" s="42">
        <f>IFERROR(((F20/G20)),"-")</f>
        <v>1.0946100245294896</v>
      </c>
      <c r="I20" s="28">
        <v>230152</v>
      </c>
      <c r="J20" s="55">
        <v>227654</v>
      </c>
      <c r="K20" s="42">
        <f>IFERROR(((I20/J20)),"-")</f>
        <v>1.010972792044067</v>
      </c>
      <c r="L20" s="28">
        <v>114023</v>
      </c>
      <c r="M20" s="5">
        <v>115825</v>
      </c>
      <c r="N20" s="42">
        <f>IFERROR(((L20/M20)),"-")</f>
        <v>0.98444204619037345</v>
      </c>
      <c r="O20" s="28">
        <v>10319</v>
      </c>
      <c r="P20" s="5">
        <v>13835</v>
      </c>
      <c r="Q20" s="4">
        <f>IFERROR(((O20/P20)),"-")</f>
        <v>0.74586194434405495</v>
      </c>
      <c r="R20" s="28">
        <v>3573</v>
      </c>
      <c r="S20" s="5">
        <v>4737</v>
      </c>
      <c r="T20" s="29">
        <f>IFERROR(((R20/S20)),"-")</f>
        <v>0.75427485750474987</v>
      </c>
      <c r="U20" s="24">
        <f>C20+F20+I20+L20</f>
        <v>671852</v>
      </c>
      <c r="V20" s="59">
        <f>D20+G20+J20+M20</f>
        <v>645600</v>
      </c>
      <c r="W20" s="23">
        <f>IFERROR(((U20/V20)),"-")</f>
        <v>1.0406629491945476</v>
      </c>
      <c r="X20" s="6">
        <f>SUM(O20,R20)</f>
        <v>13892</v>
      </c>
      <c r="Y20" s="6">
        <f>SUM(P20,S20)</f>
        <v>18572</v>
      </c>
      <c r="Z20" s="29">
        <f>IFERROR(((X20/Y20)),"-")</f>
        <v>0.74800775360758132</v>
      </c>
      <c r="AA20" s="55">
        <f>SUM(U20,X20)</f>
        <v>685744</v>
      </c>
      <c r="AB20" s="55">
        <f>SUM(V20,Y20)</f>
        <v>664172</v>
      </c>
      <c r="AC20" s="43">
        <f>IFERROR((AA20/AB20),"-")</f>
        <v>1.0324795384328156</v>
      </c>
    </row>
    <row r="21" spans="1:29" ht="35.1" customHeight="1" x14ac:dyDescent="0.4">
      <c r="A21" s="22" t="s">
        <v>16</v>
      </c>
      <c r="B21" s="12" t="s">
        <v>18</v>
      </c>
      <c r="C21" s="72">
        <v>3740</v>
      </c>
      <c r="D21" s="9">
        <v>4190</v>
      </c>
      <c r="E21" s="8">
        <f>IFERROR(((C21/D21)),"-")</f>
        <v>0.89260143198090691</v>
      </c>
      <c r="F21" s="30">
        <v>18576</v>
      </c>
      <c r="G21" s="9">
        <v>16950</v>
      </c>
      <c r="H21" s="10">
        <f>IFERROR(((F21/G21)),"-")</f>
        <v>1.0959292035398229</v>
      </c>
      <c r="I21" s="30">
        <v>19632</v>
      </c>
      <c r="J21" s="56">
        <v>14363</v>
      </c>
      <c r="K21" s="10">
        <f>IFERROR(((I21/J21)),"-")</f>
        <v>1.3668453665668732</v>
      </c>
      <c r="L21" s="30">
        <v>10574</v>
      </c>
      <c r="M21" s="9">
        <v>9821</v>
      </c>
      <c r="N21" s="10">
        <f>IFERROR(((L21/M21)),"-")</f>
        <v>1.0766724366154159</v>
      </c>
      <c r="O21" s="30">
        <v>0</v>
      </c>
      <c r="P21" s="9">
        <v>0</v>
      </c>
      <c r="Q21" s="8" t="str">
        <f>IFERROR(((O21/P21)),"-")</f>
        <v>-</v>
      </c>
      <c r="R21" s="30">
        <v>0</v>
      </c>
      <c r="S21" s="9">
        <v>0</v>
      </c>
      <c r="T21" s="32" t="str">
        <f>IFERROR(((R21/S21)),"-")</f>
        <v>-</v>
      </c>
      <c r="U21" s="24">
        <f>C21+F21+I21+L21</f>
        <v>52522</v>
      </c>
      <c r="V21" s="59">
        <f>D21+G21+J21+M21</f>
        <v>45324</v>
      </c>
      <c r="W21" s="25">
        <f>IFERROR(((U21/V21)),"-")</f>
        <v>1.1588121083752538</v>
      </c>
      <c r="X21" s="11">
        <f>SUM(O21,R21)</f>
        <v>0</v>
      </c>
      <c r="Y21" s="11">
        <f>SUM(P21,S21)</f>
        <v>0</v>
      </c>
      <c r="Z21" s="32" t="str">
        <f>IFERROR(((X21/Y21)),"-")</f>
        <v>-</v>
      </c>
      <c r="AA21" s="56">
        <f>SUM(U21,X21)</f>
        <v>52522</v>
      </c>
      <c r="AB21" s="56">
        <f>SUM(V21,Y21)</f>
        <v>45324</v>
      </c>
      <c r="AC21" s="31">
        <f>IFERROR((AA21/AB21),"-")</f>
        <v>1.1588121083752538</v>
      </c>
    </row>
    <row r="22" spans="1:29" ht="35.1" customHeight="1" x14ac:dyDescent="0.4">
      <c r="A22" s="22" t="s">
        <v>16</v>
      </c>
      <c r="B22" s="12" t="s">
        <v>19</v>
      </c>
      <c r="C22" s="72">
        <v>3950</v>
      </c>
      <c r="D22" s="9">
        <v>4345</v>
      </c>
      <c r="E22" s="10">
        <f>IFERROR(((C22/D22)),"-")</f>
        <v>0.90909090909090906</v>
      </c>
      <c r="F22" s="30">
        <v>14514</v>
      </c>
      <c r="G22" s="9">
        <v>14794</v>
      </c>
      <c r="H22" s="10">
        <f>IFERROR(((F22/G22)),"-")</f>
        <v>0.98107340813843447</v>
      </c>
      <c r="I22" s="30">
        <v>13006</v>
      </c>
      <c r="J22" s="56">
        <v>14105</v>
      </c>
      <c r="K22" s="10">
        <f>IFERROR(((I22/J22)),"-")</f>
        <v>0.92208436724565757</v>
      </c>
      <c r="L22" s="30">
        <v>6439</v>
      </c>
      <c r="M22" s="9">
        <v>6976</v>
      </c>
      <c r="N22" s="10">
        <f>IFERROR(((L22/M22)),"-")</f>
        <v>0.92302178899082565</v>
      </c>
      <c r="O22" s="30">
        <v>4753</v>
      </c>
      <c r="P22" s="9">
        <v>4994</v>
      </c>
      <c r="Q22" s="8">
        <f>IFERROR(((O22/P22)),"-")</f>
        <v>0.95174209050861036</v>
      </c>
      <c r="R22" s="30"/>
      <c r="S22" s="9">
        <v>1526</v>
      </c>
      <c r="T22" s="32">
        <f>IFERROR(((R22/S22)),"-")</f>
        <v>0</v>
      </c>
      <c r="U22" s="24">
        <f>C22+F22+I22+L22</f>
        <v>37909</v>
      </c>
      <c r="V22" s="59">
        <f>D22+G22+J22+M22</f>
        <v>40220</v>
      </c>
      <c r="W22" s="25">
        <f>IFERROR(((U22/V22)),"-")</f>
        <v>0.94254102436598708</v>
      </c>
      <c r="X22" s="11">
        <f>SUM(O22,R22)</f>
        <v>4753</v>
      </c>
      <c r="Y22" s="11">
        <f>SUM(P22,S22)</f>
        <v>6520</v>
      </c>
      <c r="Z22" s="32">
        <f>IFERROR(((X22/Y22)),"-")</f>
        <v>0.72898773006134965</v>
      </c>
      <c r="AA22" s="56">
        <f>SUM(U22,X22)</f>
        <v>42662</v>
      </c>
      <c r="AB22" s="56">
        <f>SUM(V22,Y22)</f>
        <v>46740</v>
      </c>
      <c r="AC22" s="31">
        <f>IFERROR((AA22/AB22),"-")</f>
        <v>0.91275139067180144</v>
      </c>
    </row>
    <row r="23" spans="1:29" ht="35.1" customHeight="1" thickBot="1" x14ac:dyDescent="0.45">
      <c r="A23" s="44" t="s">
        <v>16</v>
      </c>
      <c r="B23" s="45" t="s">
        <v>28</v>
      </c>
      <c r="C23" s="69">
        <f t="shared" ref="C23:D23" si="21">SUBTOTAL(9,C20:C22)</f>
        <v>83240</v>
      </c>
      <c r="D23" s="47">
        <f t="shared" si="21"/>
        <v>80321</v>
      </c>
      <c r="E23" s="49">
        <f>IFERROR(((C23/D23)),"-")</f>
        <v>1.0363416790129605</v>
      </c>
      <c r="F23" s="46">
        <f t="shared" ref="F23" si="22">SUBTOTAL(9,F20:F22)</f>
        <v>285217</v>
      </c>
      <c r="G23" s="47">
        <f t="shared" ref="G23" si="23">SUBTOTAL(9,G20:G22)</f>
        <v>262079</v>
      </c>
      <c r="H23" s="49">
        <f>IFERROR(((F23/G23)),"-")</f>
        <v>1.0882863564039851</v>
      </c>
      <c r="I23" s="46">
        <f t="shared" ref="I23" si="24">SUBTOTAL(9,I20:I22)</f>
        <v>262790</v>
      </c>
      <c r="J23" s="54">
        <f t="shared" ref="J23" si="25">SUBTOTAL(9,J20:J22)</f>
        <v>256122</v>
      </c>
      <c r="K23" s="49">
        <f>IFERROR(((I23/J23)),"-")</f>
        <v>1.0260344679488682</v>
      </c>
      <c r="L23" s="46">
        <f t="shared" ref="L23" si="26">SUBTOTAL(9,L20:L22)</f>
        <v>131036</v>
      </c>
      <c r="M23" s="47">
        <f t="shared" ref="M23" si="27">SUBTOTAL(9,M20:M22)</f>
        <v>132622</v>
      </c>
      <c r="N23" s="49">
        <f>IFERROR(((L23/M23)),"-")</f>
        <v>0.98804119980093796</v>
      </c>
      <c r="O23" s="46">
        <f t="shared" ref="O23" si="28">SUBTOTAL(9,O20:O22)</f>
        <v>15072</v>
      </c>
      <c r="P23" s="47">
        <f t="shared" ref="P23" si="29">SUBTOTAL(9,P20:P22)</f>
        <v>18829</v>
      </c>
      <c r="Q23" s="48">
        <f>IFERROR(((O23/P23)),"-")</f>
        <v>0.80046736417228748</v>
      </c>
      <c r="R23" s="46">
        <f t="shared" ref="R23" si="30">SUBTOTAL(9,R20:R22)</f>
        <v>3573</v>
      </c>
      <c r="S23" s="47">
        <f t="shared" ref="S23" si="31">SUBTOTAL(9,S20:S22)</f>
        <v>6263</v>
      </c>
      <c r="T23" s="53">
        <f>IFERROR(((R23/S23)),"-")</f>
        <v>0.57049337378253229</v>
      </c>
      <c r="U23" s="60">
        <f>C23+F23+I23+L23</f>
        <v>762283</v>
      </c>
      <c r="V23" s="60">
        <f>D23+G23+J23+M23</f>
        <v>731144</v>
      </c>
      <c r="W23" s="52">
        <f>IFERROR(((U23/V23)),"-")</f>
        <v>1.0425894215093059</v>
      </c>
      <c r="X23" s="51">
        <f>SUM(O23,R23)</f>
        <v>18645</v>
      </c>
      <c r="Y23" s="51">
        <f>SUM(P23,S23)</f>
        <v>25092</v>
      </c>
      <c r="Z23" s="53">
        <f>IFERROR(((X23/Y23)),"-")</f>
        <v>0.743065518890483</v>
      </c>
      <c r="AA23" s="54">
        <f>SUM(U23,X23)</f>
        <v>780928</v>
      </c>
      <c r="AB23" s="54">
        <f>SUM(V23,Y23)</f>
        <v>756236</v>
      </c>
      <c r="AC23" s="50">
        <f>IFERROR((AA23/AB23),"-")</f>
        <v>1.0326511829640483</v>
      </c>
    </row>
    <row r="24" spans="1:29" ht="35.1" customHeight="1" x14ac:dyDescent="0.4">
      <c r="A24" s="36" t="s">
        <v>20</v>
      </c>
      <c r="B24" s="38" t="s">
        <v>21</v>
      </c>
      <c r="C24" s="70">
        <v>0</v>
      </c>
      <c r="D24" s="3">
        <v>297</v>
      </c>
      <c r="E24" s="4">
        <f>IFERROR(((C24/D24)),"-")</f>
        <v>0</v>
      </c>
      <c r="F24" s="28">
        <v>2168</v>
      </c>
      <c r="G24" s="5">
        <v>2140</v>
      </c>
      <c r="H24" s="4">
        <f>IFERROR(((F24/G24)),"-")</f>
        <v>1.0130841121495326</v>
      </c>
      <c r="I24" s="28">
        <v>2087</v>
      </c>
      <c r="J24" s="55">
        <v>2081</v>
      </c>
      <c r="K24" s="4">
        <f>IFERROR(((I24/J24)),"-")</f>
        <v>1.0028832292167227</v>
      </c>
      <c r="L24" s="41">
        <v>0</v>
      </c>
      <c r="M24" s="3">
        <v>665</v>
      </c>
      <c r="N24" s="4">
        <f>IFERROR(((L24/M24)),"-")</f>
        <v>0</v>
      </c>
      <c r="O24" s="41">
        <v>0</v>
      </c>
      <c r="P24" s="3">
        <v>0</v>
      </c>
      <c r="Q24" s="4" t="str">
        <f>IFERROR(((O24/P24)),"-")</f>
        <v>-</v>
      </c>
      <c r="R24" s="41">
        <v>0</v>
      </c>
      <c r="S24" s="3">
        <v>0</v>
      </c>
      <c r="T24" s="29" t="str">
        <f>IFERROR(((R24/S24)),"-")</f>
        <v>-</v>
      </c>
      <c r="U24" s="24">
        <f>C24+F24+I24+L24</f>
        <v>4255</v>
      </c>
      <c r="V24" s="59">
        <f>D24+G24+J24+M24</f>
        <v>5183</v>
      </c>
      <c r="W24" s="23">
        <f>IFERROR(((U24/V24)),"-")</f>
        <v>0.82095311595601006</v>
      </c>
      <c r="X24" s="6">
        <f>SUM(O24,R24)</f>
        <v>0</v>
      </c>
      <c r="Y24" s="6">
        <f>SUM(P24,S24)</f>
        <v>0</v>
      </c>
      <c r="Z24" s="29" t="str">
        <f>IFERROR(((X24/Y24)),"-")</f>
        <v>-</v>
      </c>
      <c r="AA24" s="55">
        <f>SUM(U24,X24)</f>
        <v>4255</v>
      </c>
      <c r="AB24" s="55">
        <f>SUM(V24,Y24)</f>
        <v>5183</v>
      </c>
      <c r="AC24" s="43">
        <f>IFERROR((AA24/AB24),"-")</f>
        <v>0.82095311595601006</v>
      </c>
    </row>
    <row r="25" spans="1:29" ht="35.1" customHeight="1" thickBot="1" x14ac:dyDescent="0.45">
      <c r="A25" s="37" t="s">
        <v>20</v>
      </c>
      <c r="B25" s="39" t="s">
        <v>29</v>
      </c>
      <c r="C25" s="73">
        <f t="shared" ref="C25:D25" si="32">SUBTOTAL(9,C24)</f>
        <v>0</v>
      </c>
      <c r="D25" s="19">
        <f t="shared" si="32"/>
        <v>297</v>
      </c>
      <c r="E25" s="20">
        <f>IFERROR(((C25/D25)),"-")</f>
        <v>0</v>
      </c>
      <c r="F25" s="33">
        <f t="shared" ref="F25" si="33">SUBTOTAL(9,F24)</f>
        <v>2168</v>
      </c>
      <c r="G25" s="19">
        <f t="shared" ref="G25" si="34">SUBTOTAL(9,G24)</f>
        <v>2140</v>
      </c>
      <c r="H25" s="20">
        <f>IFERROR(((F25/G25)),"-")</f>
        <v>1.0130841121495326</v>
      </c>
      <c r="I25" s="33">
        <f t="shared" ref="I25" si="35">SUBTOTAL(9,I24)</f>
        <v>2087</v>
      </c>
      <c r="J25" s="57">
        <f t="shared" ref="J25" si="36">SUBTOTAL(9,J24)</f>
        <v>2081</v>
      </c>
      <c r="K25" s="20">
        <f>IFERROR(((I25/J25)),"-")</f>
        <v>1.0028832292167227</v>
      </c>
      <c r="L25" s="33">
        <f t="shared" ref="L25" si="37">SUBTOTAL(9,L24)</f>
        <v>0</v>
      </c>
      <c r="M25" s="19">
        <f t="shared" ref="M25" si="38">SUBTOTAL(9,M24)</f>
        <v>665</v>
      </c>
      <c r="N25" s="20">
        <f>IFERROR(((L25/M25)),"-")</f>
        <v>0</v>
      </c>
      <c r="O25" s="33">
        <f t="shared" ref="O25" si="39">SUBTOTAL(9,O24)</f>
        <v>0</v>
      </c>
      <c r="P25" s="19">
        <f t="shared" ref="P25" si="40">SUBTOTAL(9,P24)</f>
        <v>0</v>
      </c>
      <c r="Q25" s="20" t="str">
        <f>IFERROR(((O25/P25)),"-")</f>
        <v>-</v>
      </c>
      <c r="R25" s="33">
        <f t="shared" ref="R25" si="41">SUBTOTAL(9,R24)</f>
        <v>0</v>
      </c>
      <c r="S25" s="19">
        <f t="shared" ref="S25" si="42">SUBTOTAL(9,S24)</f>
        <v>0</v>
      </c>
      <c r="T25" s="34" t="str">
        <f>IFERROR(((R25/S25)),"-")</f>
        <v>-</v>
      </c>
      <c r="U25" s="61">
        <f>C25+F25+I25+L25</f>
        <v>4255</v>
      </c>
      <c r="V25" s="61">
        <f>D25+G25+J25+M25</f>
        <v>5183</v>
      </c>
      <c r="W25" s="26">
        <f>IFERROR(((U25/V25)),"-")</f>
        <v>0.82095311595601006</v>
      </c>
      <c r="X25" s="21">
        <f>SUM(O25,R25)</f>
        <v>0</v>
      </c>
      <c r="Y25" s="21">
        <f>SUM(P25,S25)</f>
        <v>0</v>
      </c>
      <c r="Z25" s="34" t="str">
        <f>IFERROR(((X25/Y25)),"-")</f>
        <v>-</v>
      </c>
      <c r="AA25" s="57">
        <f>SUM(U25,X25)</f>
        <v>4255</v>
      </c>
      <c r="AB25" s="57">
        <f>SUM(V25,Y25)</f>
        <v>5183</v>
      </c>
      <c r="AC25" s="34">
        <f>IFERROR((AA25/AB25),"-")</f>
        <v>0.82095311595601006</v>
      </c>
    </row>
    <row r="26" spans="1:29" ht="39.950000000000003" customHeight="1" thickTop="1" thickBot="1" x14ac:dyDescent="0.45">
      <c r="A26" s="13" t="s">
        <v>24</v>
      </c>
      <c r="B26" s="40" t="s">
        <v>23</v>
      </c>
      <c r="C26" s="74">
        <f>SUBTOTAL(9,C5:C25)</f>
        <v>403835</v>
      </c>
      <c r="D26" s="14">
        <f>SUBTOTAL(9,D5:D25)</f>
        <v>414920</v>
      </c>
      <c r="E26" s="15">
        <f>IFERROR(((C26/D26)),"-")</f>
        <v>0.97328400655548053</v>
      </c>
      <c r="F26" s="35">
        <f>SUBTOTAL(9,F5:F25)</f>
        <v>1299990</v>
      </c>
      <c r="G26" s="14">
        <f>SUBTOTAL(9,G5:G25)</f>
        <v>1324120</v>
      </c>
      <c r="H26" s="15">
        <f>IFERROR(((F26/G26)),"-")</f>
        <v>0.98177657614113523</v>
      </c>
      <c r="I26" s="35">
        <f>SUBTOTAL(9,I5:I25)</f>
        <v>1355309</v>
      </c>
      <c r="J26" s="58">
        <f>SUBTOTAL(9,J5:J25)</f>
        <v>1311221</v>
      </c>
      <c r="K26" s="15">
        <f>IFERROR(((I26/J26)),"-")</f>
        <v>1.0336236225624817</v>
      </c>
      <c r="L26" s="35">
        <f>SUBTOTAL(9,L5:L25)</f>
        <v>932732</v>
      </c>
      <c r="M26" s="14">
        <f>SUBTOTAL(9,M5:M25)</f>
        <v>973900</v>
      </c>
      <c r="N26" s="15">
        <f>IFERROR(((L26/M26)),"-")</f>
        <v>0.95772871958106587</v>
      </c>
      <c r="O26" s="35">
        <f>SUBTOTAL(9,O5:O25)</f>
        <v>92540</v>
      </c>
      <c r="P26" s="14">
        <f>SUBTOTAL(9,P5:P25)</f>
        <v>122142</v>
      </c>
      <c r="Q26" s="16">
        <f>IFERROR(((O26/P26)),"-")</f>
        <v>0.75764274369176865</v>
      </c>
      <c r="R26" s="35">
        <f>SUBTOTAL(9,R5:R25)</f>
        <v>18927</v>
      </c>
      <c r="S26" s="14">
        <f t="shared" ref="S26" si="43">SUBTOTAL(9,S5:S25)</f>
        <v>32237</v>
      </c>
      <c r="T26" s="64">
        <f>IFERROR(((R26/S26)),"-")</f>
        <v>0.58712038961441826</v>
      </c>
      <c r="U26" s="62">
        <f>C26+F26+I26+L26</f>
        <v>3991866</v>
      </c>
      <c r="V26" s="62">
        <f>D26+G26+J26+M26</f>
        <v>4024161</v>
      </c>
      <c r="W26" s="27">
        <f>IFERROR(((U26/V26)),"-")</f>
        <v>0.99197472466931613</v>
      </c>
      <c r="X26" s="17">
        <f>SUM(O26,R26)</f>
        <v>111467</v>
      </c>
      <c r="Y26" s="17">
        <f>SUM(P26,S26)</f>
        <v>154379</v>
      </c>
      <c r="Z26" s="64">
        <f>IFERROR(((X26/Y26)),"-")</f>
        <v>0.72203473270328222</v>
      </c>
      <c r="AA26" s="58">
        <f>SUM(U26,X26)</f>
        <v>4103333</v>
      </c>
      <c r="AB26" s="58">
        <f>SUM(V26,Y26)</f>
        <v>4178540</v>
      </c>
      <c r="AC26" s="18">
        <f>IFERROR((AA26/AB26),"-")</f>
        <v>0.98200160821722415</v>
      </c>
    </row>
  </sheetData>
  <mergeCells count="9">
    <mergeCell ref="U3:W3"/>
    <mergeCell ref="X3:Z3"/>
    <mergeCell ref="AA3:AC3"/>
    <mergeCell ref="C3:E3"/>
    <mergeCell ref="F3:H3"/>
    <mergeCell ref="I3:K3"/>
    <mergeCell ref="L3:N3"/>
    <mergeCell ref="O3:Q3"/>
    <mergeCell ref="R3:T3"/>
  </mergeCells>
  <phoneticPr fontId="8"/>
  <printOptions horizontalCentered="1" verticalCentered="1"/>
  <pageMargins left="3.937007874015748E-2" right="3.937007874015748E-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【別紙】R7-8</vt:lpstr>
      <vt:lpstr>'【別紙】R7-8'!Print_Titles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2021-06-03T00:23:48Z</dcterms:created>
  <dcterms:modified xsi:type="dcterms:W3CDTF">2026-06-26T04:24:31Z</dcterms:modified>
</cp:coreProperties>
</file>