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C66BF9F3-5C3B-487F-A272-2B53E2564402}"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s="1"/>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s="1"/>
  <c r="BY38" i="10"/>
  <c r="BE38" i="10"/>
  <c r="AM38" i="10"/>
  <c r="U38" i="10"/>
  <c r="E38" i="10"/>
  <c r="C38" i="10"/>
  <c r="DG37" i="10"/>
  <c r="CQ37" i="10"/>
  <c r="BY37" i="10"/>
  <c r="BE37" i="10"/>
  <c r="AM37" i="10"/>
  <c r="U37" i="10"/>
  <c r="E37" i="10"/>
  <c r="C37" i="10"/>
  <c r="DG36" i="10"/>
  <c r="CQ36" i="10"/>
  <c r="BY36" i="10"/>
  <c r="BE36" i="10"/>
  <c r="AM36" i="10"/>
  <c r="W36" i="10"/>
  <c r="E36" i="10"/>
  <c r="C36" i="10"/>
  <c r="DG35" i="10"/>
  <c r="CQ35" i="10"/>
  <c r="BY35" i="10"/>
  <c r="BE35" i="10"/>
  <c r="AO35" i="10"/>
  <c r="W35" i="10"/>
  <c r="E35" i="10"/>
  <c r="C35" i="10" s="1"/>
  <c r="DG34" i="10"/>
  <c r="CQ34" i="10"/>
  <c r="BY34" i="10"/>
  <c r="BE34" i="10"/>
  <c r="AO34" i="10"/>
  <c r="W34" i="10"/>
  <c r="E34" i="10"/>
  <c r="C34" i="10"/>
  <c r="U34" i="10" s="1"/>
  <c r="U35" i="10" s="1"/>
  <c r="U36" i="10" s="1"/>
  <c r="AM34" i="10" l="1"/>
  <c r="AM35" i="10" s="1"/>
  <c r="BW34" i="10" l="1"/>
  <c r="BW35" i="10" l="1"/>
  <c r="BW36" i="10" s="1"/>
  <c r="BW37" i="10" s="1"/>
  <c r="BW38" i="10" s="1"/>
  <c r="BW39" i="10" s="1"/>
  <c r="BW40" i="10" s="1"/>
  <c r="BW41" i="10" s="1"/>
  <c r="BW42" i="10" s="1"/>
  <c r="BW43" i="10" s="1"/>
  <c r="CO34" i="10"/>
  <c r="CO35" i="10" s="1"/>
  <c r="CO36" i="10" s="1"/>
  <c r="CO37" i="10" s="1"/>
</calcChain>
</file>

<file path=xl/sharedStrings.xml><?xml version="1.0" encoding="utf-8"?>
<sst xmlns="http://schemas.openxmlformats.org/spreadsheetml/2006/main" count="1056" uniqueCount="543">
  <si>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</si>
  <si>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</si>
  <si>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</si>
  <si>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</si>
  <si>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</si>
  <si>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</si>
  <si>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</si>
  <si>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</si>
  <si>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</si>
  <si>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</si>
  <si>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</si>
  <si>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</si>
  <si>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</si>
  <si>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</si>
  <si>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</si>
  <si>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</si>
  <si>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</si>
  <si>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</si>
  <si>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</si>
  <si>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</si>
  <si>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</si>
  <si>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</si>
  <si>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</si>
  <si>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</si>
  <si>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</si>
  <si>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</si>
  <si>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</si>
  <si>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共和松井基金</t>
    <rPh sb="0" eb="4">
      <t>キョウワ</t>
    </rPh>
    <rPh sb="4" eb="6">
      <t>キキン</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</si>
  <si>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</si>
  <si>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</si>
  <si>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</si>
  <si>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</si>
  <si>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</si>
  <si>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</si>
  <si>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</si>
  <si>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</si>
  <si>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</si>
  <si>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</si>
  <si>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</si>
  <si>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</si>
  <si>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</si>
  <si>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</si>
  <si>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</si>
  <si>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</si>
  <si>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</si>
  <si>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</si>
  <si>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</si>
  <si>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</si>
  <si>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</si>
  <si>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</si>
  <si>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</si>
  <si>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</si>
  <si>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</si>
  <si>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</si>
  <si>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</si>
  <si>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</si>
  <si>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</si>
  <si>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</si>
  <si>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</si>
  <si>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</si>
  <si>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</si>
  <si>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</si>
  <si>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</si>
  <si>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</si>
  <si>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</si>
  <si>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</si>
  <si>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</si>
  <si>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</si>
  <si>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</si>
  <si>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</si>
  <si>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</si>
  <si>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</si>
  <si>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</si>
  <si>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</si>
  <si>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</si>
  <si>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</si>
  <si>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</si>
  <si>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</si>
  <si>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</si>
  <si>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</si>
  <si>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</si>
  <si>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</si>
  <si>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</si>
  <si>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</si>
  <si>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</si>
  <si>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</si>
  <si>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</si>
  <si>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</si>
  <si>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</si>
  <si>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</si>
  <si>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</si>
  <si>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</si>
  <si>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燕三条地場産業振興センター</t>
    <rPh sb="0" eb="3">
      <t>ツバメサンジョウ</t>
    </rPh>
    <rPh sb="3" eb="5">
      <t>ジバ</t>
    </rPh>
    <rPh sb="5" eb="7">
      <t>サンギョウ</t>
    </rPh>
    <rPh sb="7" eb="9">
      <t>シンコウ</t>
    </rPh>
    <phoneticPr fontId="37"/>
  </si>
  <si>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</si>
  <si>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</si>
  <si>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</si>
  <si>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</si>
  <si>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</si>
  <si>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</si>
  <si>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</si>
  <si>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</si>
  <si>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</si>
  <si>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</si>
  <si>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</si>
  <si>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</si>
  <si>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</si>
  <si>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</si>
  <si>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</si>
  <si>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</si>
  <si>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</si>
  <si>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</si>
  <si>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</si>
  <si>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</si>
  <si>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</si>
  <si>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</si>
  <si>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</si>
  <si>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</si>
  <si>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</si>
  <si>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</si>
  <si>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</si>
  <si>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</si>
  <si>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</si>
  <si>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-4.6</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</si>
  <si>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</si>
  <si>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</si>
  <si>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</si>
  <si>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</si>
  <si>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</si>
  <si>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</si>
  <si>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</si>
  <si>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</si>
  <si>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1-4</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</si>
  <si>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</si>
  <si>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</si>
  <si>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</si>
  <si>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</si>
  <si>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</si>
  <si>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新潟県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</si>
  <si>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</si>
  <si>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</si>
  <si>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うち臨時財政対策債</t>
  </si>
  <si>
    <t>歳入合計</t>
  </si>
  <si>
    <t>Ⅱ－２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</si>
  <si>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</si>
  <si>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</si>
  <si>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</si>
  <si>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</si>
  <si>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</si>
  <si>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</si>
  <si>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</si>
  <si>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</si>
  <si>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</si>
  <si>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</si>
  <si>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</si>
  <si>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新潟県三条・燕総合グラウンド施設組合</t>
    <rPh sb="0" eb="3">
      <t>ニイガタケン</t>
    </rPh>
    <rPh sb="3" eb="5">
      <t>サンジョウ</t>
    </rPh>
    <rPh sb="6" eb="7">
      <t>ツバメ</t>
    </rPh>
    <rPh sb="7" eb="9">
      <t>ソウゴウ</t>
    </rPh>
    <rPh sb="14" eb="16">
      <t>シセツ</t>
    </rPh>
    <rPh sb="16" eb="18">
      <t>クミアイ</t>
    </rPh>
    <phoneticPr fontId="37"/>
  </si>
  <si>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</si>
  <si>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</si>
  <si>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</si>
  <si>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</si>
  <si>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</si>
  <si>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</si>
  <si>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三条市</t>
  </si>
  <si>
    <t>地方交付税種地</t>
    <rPh sb="0" eb="2">
      <t>チホウ</t>
    </rPh>
    <rPh sb="2" eb="5">
      <t>コウフゼイ</t>
    </rPh>
    <rPh sb="5" eb="6">
      <t>シュ</t>
    </rPh>
    <rPh sb="6" eb="7">
      <t>チ</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</si>
  <si>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</si>
  <si>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</si>
  <si>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</si>
  <si>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</si>
  <si>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</si>
  <si>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</si>
  <si>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</si>
  <si>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</si>
  <si>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</si>
  <si>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</si>
  <si>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</si>
  <si>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</si>
  <si>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</si>
  <si>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</si>
  <si>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</si>
  <si>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</si>
  <si>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</si>
  <si>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</si>
  <si>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</si>
  <si>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</si>
  <si>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</si>
  <si>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</si>
  <si>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</si>
  <si>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</si>
  <si>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</si>
  <si>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</si>
  <si>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</si>
  <si>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</si>
  <si>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</si>
  <si>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</si>
  <si>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</si>
  <si>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</si>
  <si>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</si>
  <si>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</si>
  <si>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</si>
  <si>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</si>
  <si>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</si>
  <si>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</si>
  <si>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</si>
  <si>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</si>
  <si>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</si>
  <si>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</si>
  <si>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</si>
  <si>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</si>
  <si>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</si>
  <si>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</si>
  <si>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</si>
  <si>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</si>
  <si>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</si>
  <si>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</si>
  <si>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</si>
  <si>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</si>
  <si>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</si>
  <si>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</si>
  <si>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</si>
  <si>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</si>
  <si>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</si>
  <si>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</si>
  <si>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</si>
  <si>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</si>
  <si>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-1.3</t>
  </si>
  <si>
    <t>現年</t>
    <rPh sb="0" eb="1">
      <t>ゲン</t>
    </rPh>
    <rPh sb="1" eb="2">
      <t>ネン</t>
    </rPh>
    <phoneticPr fontId="5"/>
  </si>
  <si>
    <t>-1.4</t>
  </si>
  <si>
    <t>一般職員</t>
    <rPh sb="0" eb="2">
      <t>イッパン</t>
    </rPh>
    <rPh sb="2" eb="4">
      <t>ショクイン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</si>
  <si>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</si>
  <si>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</si>
  <si>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</si>
  <si>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</si>
  <si>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</si>
  <si>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</si>
  <si>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</si>
  <si>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</si>
  <si>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</si>
  <si>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</si>
  <si>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</si>
  <si>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</si>
  <si>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</si>
  <si>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</si>
  <si>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</si>
  <si>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</si>
  <si>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新潟県後期高齢者医療広域連合（一般会計）</t>
    <rPh sb="0" eb="3">
      <t>ニイガタケン</t>
    </rPh>
    <rPh sb="3" eb="5">
      <t>コウキ</t>
    </rPh>
    <rPh sb="5" eb="8">
      <t>コウレイシャ</t>
    </rPh>
    <rPh sb="8" eb="10">
      <t>イリョウ</t>
    </rPh>
    <rPh sb="10" eb="14">
      <t>コウイキ</t>
    </rPh>
    <rPh sb="15" eb="19">
      <t>イッパ</t>
    </rPh>
    <phoneticPr fontId="37"/>
  </si>
  <si>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</si>
  <si>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</si>
  <si>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</si>
  <si>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</si>
  <si>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</si>
  <si>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</si>
  <si>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</si>
  <si>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</si>
  <si>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</si>
  <si>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</si>
  <si>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</si>
  <si>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</si>
  <si>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</si>
  <si>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</si>
  <si>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</si>
  <si>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</si>
  <si>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</si>
  <si>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</si>
  <si>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</si>
  <si>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</si>
  <si>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</si>
  <si>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</si>
  <si>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</si>
  <si>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</si>
  <si>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</si>
  <si>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</si>
  <si>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</si>
  <si>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</si>
  <si>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</si>
  <si>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</si>
  <si>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</si>
  <si>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</si>
  <si>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</si>
  <si>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</si>
  <si>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</si>
  <si>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</si>
  <si>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</si>
  <si>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</si>
  <si>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</si>
  <si>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</si>
  <si>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</si>
  <si>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</si>
  <si>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</si>
  <si>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</si>
  <si>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</si>
  <si>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</si>
  <si>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</si>
  <si>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</si>
  <si>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</si>
  <si>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</si>
  <si>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</si>
  <si>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</si>
  <si>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</si>
  <si>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</si>
  <si>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</si>
  <si>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</si>
  <si>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</si>
  <si>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新潟県三条市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</si>
  <si>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</si>
  <si>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</si>
  <si>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</si>
  <si>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</si>
  <si>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</si>
  <si>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</si>
  <si>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</si>
  <si>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</si>
  <si>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</si>
  <si>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</si>
  <si>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</si>
  <si>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</si>
  <si>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</si>
  <si>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</si>
  <si>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</si>
  <si>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</si>
  <si>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</si>
  <si>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</si>
  <si>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</si>
  <si>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</si>
  <si>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</si>
  <si>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</si>
  <si>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</si>
  <si>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</si>
  <si>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</si>
  <si>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</si>
  <si>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</si>
  <si>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</si>
  <si>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</si>
  <si>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</si>
  <si>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</si>
  <si>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</si>
  <si>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</si>
  <si>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</si>
  <si>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</si>
  <si>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</si>
  <si>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</si>
  <si>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</si>
  <si>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</si>
  <si>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</si>
  <si>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</si>
  <si>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</si>
  <si>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</si>
  <si>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</si>
  <si>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</si>
  <si>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</si>
  <si>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</si>
  <si>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</si>
  <si>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</si>
  <si>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</si>
  <si>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</si>
  <si>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</si>
  <si>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</si>
  <si>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</si>
  <si>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</si>
  <si>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</si>
  <si>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</si>
  <si>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</si>
  <si>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</si>
  <si>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</si>
  <si>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</si>
  <si>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</si>
  <si>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</si>
  <si>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</si>
  <si>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</si>
  <si>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</si>
  <si>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</si>
  <si>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</si>
  <si>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</si>
  <si>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</si>
  <si>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</si>
  <si>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</si>
  <si>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</si>
  <si>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</si>
  <si>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</si>
  <si>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</si>
  <si>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勤労者福祉共済事業特別会計</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</si>
  <si>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</si>
  <si>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</si>
  <si>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</si>
  <si>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</si>
  <si>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</si>
  <si>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</si>
  <si>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</si>
  <si>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</si>
  <si>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</si>
  <si>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 4.58</t>
  </si>
  <si>
    <t>旧法による税</t>
  </si>
  <si>
    <t>合計</t>
  </si>
  <si>
    <t>他会計等
からの
繰入金</t>
  </si>
  <si>
    <t>令和5年度</t>
    <rPh sb="0" eb="2">
      <t>レイワ</t>
    </rPh>
    <rPh sb="4" eb="5">
      <t>ド</t>
    </rPh>
    <phoneticPr fontId="5"/>
  </si>
  <si>
    <t>　うち元金</t>
  </si>
  <si>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</si>
  <si>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</si>
  <si>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</si>
  <si>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</si>
  <si>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</si>
  <si>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</si>
  <si>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</si>
  <si>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</si>
  <si>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</si>
  <si>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</si>
  <si>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</si>
  <si>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</si>
  <si>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三条・燕・西蒲・南蒲広域養護老人ホーム施設組合</t>
    <rPh sb="0" eb="2">
      <t>サンジョウ</t>
    </rPh>
    <rPh sb="3" eb="4">
      <t>ツバメ</t>
    </rPh>
    <rPh sb="5" eb="7">
      <t>ニシカン</t>
    </rPh>
    <rPh sb="8" eb="10">
      <t>ナンカン</t>
    </rPh>
    <rPh sb="10" eb="12">
      <t>コウイキ</t>
    </rPh>
    <rPh sb="12" eb="14">
      <t>ヨウゴ</t>
    </rPh>
    <rPh sb="14" eb="16">
      <t>ロウジン</t>
    </rPh>
    <rPh sb="19" eb="21">
      <t>シセツ</t>
    </rPh>
    <rPh sb="21" eb="23">
      <t>クミアイ</t>
    </rPh>
    <phoneticPr fontId="37"/>
  </si>
  <si>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</si>
  <si>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</si>
  <si>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</si>
  <si>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</si>
  <si>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</si>
  <si>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</si>
  <si>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</si>
  <si>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</si>
  <si>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</si>
  <si>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</si>
  <si>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</si>
  <si>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</si>
  <si>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</si>
  <si>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</si>
  <si>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</si>
  <si>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</si>
  <si>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</si>
  <si>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</si>
  <si>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</si>
  <si>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</si>
  <si>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</si>
  <si>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</si>
  <si>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</si>
  <si>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</si>
  <si>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</si>
  <si>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</si>
  <si>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</si>
  <si>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</si>
  <si>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</si>
  <si>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</si>
  <si>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</si>
  <si>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</si>
  <si>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</si>
  <si>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</si>
  <si>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</si>
  <si>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</si>
  <si>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</si>
  <si>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</si>
  <si>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</si>
  <si>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</si>
  <si>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</si>
  <si>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</si>
  <si>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</si>
  <si>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</si>
  <si>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</si>
  <si>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</si>
  <si>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</si>
  <si>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</si>
  <si>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</si>
  <si>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</si>
  <si>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</si>
  <si>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</si>
  <si>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水道事業会計</t>
  </si>
  <si>
    <t>法適用企業</t>
  </si>
  <si>
    <t>新潟県後期高齢者医療広域連合（後期高齢者医療特別会計）</t>
    <rPh sb="0" eb="3">
      <t>ニイガタケン</t>
    </rPh>
    <rPh sb="3" eb="5">
      <t>コウキ</t>
    </rPh>
    <rPh sb="5" eb="8">
      <t>コウレイシャ</t>
    </rPh>
    <rPh sb="8" eb="10">
      <t>イリョウ</t>
    </rPh>
    <rPh sb="10" eb="14">
      <t>コウイキ</t>
    </rPh>
    <rPh sb="15" eb="17">
      <t>コウキ</t>
    </rPh>
    <rPh sb="17" eb="20">
      <t>コウレイシャ</t>
    </rPh>
    <rPh sb="20" eb="22">
      <t>イリョウ</t>
    </rPh>
    <rPh sb="22" eb="24">
      <t>トクベツ</t>
    </rPh>
    <rPh sb="24" eb="26">
      <t>カイケイ</t>
    </rPh>
    <phoneticPr fontId="37"/>
  </si>
  <si>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</si>
  <si>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</si>
  <si>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</si>
  <si>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</si>
  <si>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</si>
  <si>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</si>
  <si>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</si>
  <si>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</si>
  <si>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</si>
  <si>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</si>
  <si>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</si>
  <si>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</si>
  <si>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</si>
  <si>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</si>
  <si>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</si>
  <si>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</si>
  <si>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</si>
  <si>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</si>
  <si>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</si>
  <si>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新潟県市町村総合事務組合（一般会計）</t>
    <rPh sb="0" eb="3">
      <t>ニイガタケン</t>
    </rPh>
    <rPh sb="3" eb="6">
      <t>シチョウソン</t>
    </rPh>
    <rPh sb="6" eb="8">
      <t>ソウゴウ</t>
    </rPh>
    <rPh sb="8" eb="12">
      <t>ジムク</t>
    </rPh>
    <rPh sb="13" eb="17">
      <t>イッパ</t>
    </rPh>
    <phoneticPr fontId="37"/>
  </si>
  <si>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</si>
  <si>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</si>
  <si>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</si>
  <si>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</si>
  <si>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</si>
  <si>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</si>
  <si>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</si>
  <si>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</si>
  <si>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</si>
  <si>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</si>
  <si>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</si>
  <si>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</si>
  <si>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</si>
  <si>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</si>
  <si>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</si>
  <si>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</si>
  <si>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</si>
  <si>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</si>
  <si>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</si>
  <si>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</si>
  <si>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新潟県中越福祉事務組合</t>
    <rPh sb="0" eb="3">
      <t>ニイガタケン</t>
    </rPh>
    <rPh sb="3" eb="5">
      <t>チュウエツ</t>
    </rPh>
    <rPh sb="5" eb="7">
      <t>フクシ</t>
    </rPh>
    <rPh sb="7" eb="11">
      <t>ジムク</t>
    </rPh>
    <phoneticPr fontId="37"/>
  </si>
  <si>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</si>
  <si>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</si>
  <si>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</si>
  <si>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</si>
  <si>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</si>
  <si>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</si>
  <si>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</si>
  <si>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</si>
  <si>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</si>
  <si>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</si>
  <si>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</si>
  <si>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</si>
  <si>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</si>
  <si>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</si>
  <si>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</si>
  <si>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</si>
  <si>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</si>
  <si>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</si>
  <si>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</si>
  <si>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</si>
  <si>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</si>
  <si>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</si>
  <si>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</si>
  <si>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</si>
  <si>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0.27</t>
  </si>
  <si>
    <t>▲ 10.83</t>
  </si>
  <si>
    <t>その他会計（赤字）</t>
  </si>
  <si>
    <t>新潟県市町村総合事務組合（非常勤職員公務災害補償等事業特別会計）</t>
    <rPh sb="0" eb="3">
      <t>ニイガタケン</t>
    </rPh>
    <rPh sb="3" eb="6">
      <t>シチョウソン</t>
    </rPh>
    <rPh sb="6" eb="8">
      <t>ソウゴウ</t>
    </rPh>
    <rPh sb="8" eb="12">
      <t>ジムク</t>
    </rPh>
    <rPh sb="13" eb="16">
      <t>ヒジョウキン</t>
    </rPh>
    <rPh sb="16" eb="18">
      <t>ショクイン</t>
    </rPh>
    <rPh sb="18" eb="20">
      <t>コウム</t>
    </rPh>
    <rPh sb="20" eb="22">
      <t>サイガイ</t>
    </rPh>
    <rPh sb="22" eb="25">
      <t>ホショ</t>
    </rPh>
    <rPh sb="25" eb="27">
      <t>ジギョウ</t>
    </rPh>
    <rPh sb="27" eb="28">
      <t>トク</t>
    </rPh>
    <rPh sb="28" eb="29">
      <t>ベツ</t>
    </rPh>
    <rPh sb="29" eb="31">
      <t>カイケイ</t>
    </rPh>
    <phoneticPr fontId="37"/>
  </si>
  <si>
    <t>新潟県市町村総合事務組合（職員退職手当支給事業特別会計）</t>
    <rPh sb="0" eb="3">
      <t>ニイガタケン</t>
    </rPh>
    <rPh sb="3" eb="6">
      <t>シチョウソン</t>
    </rPh>
    <rPh sb="6" eb="8">
      <t>ソウゴウ</t>
    </rPh>
    <rPh sb="8" eb="12">
      <t>ジムク</t>
    </rPh>
    <rPh sb="13" eb="15">
      <t>ショクイン</t>
    </rPh>
    <rPh sb="15" eb="19">
      <t>タイショ</t>
    </rPh>
    <rPh sb="19" eb="23">
      <t>シキュウ</t>
    </rPh>
    <rPh sb="23" eb="25">
      <t>トクベツ</t>
    </rPh>
    <rPh sb="25" eb="27">
      <t>カイケイ</t>
    </rPh>
    <phoneticPr fontId="37"/>
  </si>
  <si>
    <t>新潟県市町村総合事務組合（消防団等公務災害補償事業特別会計）</t>
    <rPh sb="0" eb="3">
      <t>ニイガタケン</t>
    </rPh>
    <rPh sb="3" eb="6">
      <t>シチョウソン</t>
    </rPh>
    <rPh sb="6" eb="8">
      <t>ソウゴウ</t>
    </rPh>
    <rPh sb="8" eb="12">
      <t>ジムク</t>
    </rPh>
    <rPh sb="13" eb="16">
      <t>ショウボウダン</t>
    </rPh>
    <rPh sb="16" eb="17">
      <t>トウ</t>
    </rPh>
    <rPh sb="17" eb="21">
      <t>コウムサ</t>
    </rPh>
    <rPh sb="21" eb="23">
      <t>ホショウ</t>
    </rPh>
    <rPh sb="23" eb="25">
      <t>ジギョウ</t>
    </rPh>
    <rPh sb="25" eb="27">
      <t>トクベツ</t>
    </rPh>
    <rPh sb="27" eb="29">
      <t>カイケイ</t>
    </rPh>
    <phoneticPr fontId="37"/>
  </si>
  <si>
    <t>新潟県市町村総合事務組合（交通災害共済事業特別会計）</t>
    <rPh sb="0" eb="3">
      <t>ニイガタケン</t>
    </rPh>
    <rPh sb="3" eb="6">
      <t>シチョウソン</t>
    </rPh>
    <rPh sb="6" eb="8">
      <t>ソウゴウ</t>
    </rPh>
    <rPh sb="8" eb="12">
      <t>ジムク</t>
    </rPh>
    <rPh sb="13" eb="17">
      <t>コウツウ</t>
    </rPh>
    <rPh sb="17" eb="19">
      <t>キョウサイ</t>
    </rPh>
    <rPh sb="19" eb="21">
      <t>ジギョウ</t>
    </rPh>
    <rPh sb="21" eb="22">
      <t>トク</t>
    </rPh>
    <rPh sb="22" eb="23">
      <t>ベツ</t>
    </rPh>
    <rPh sb="23" eb="25">
      <t>カイケイ</t>
    </rPh>
    <phoneticPr fontId="37"/>
  </si>
  <si>
    <t>三条地域水道用水供給企業団</t>
    <rPh sb="0" eb="4">
      <t>サンジ</t>
    </rPh>
    <rPh sb="4" eb="6">
      <t>スイドウ</t>
    </rPh>
    <rPh sb="6" eb="8">
      <t>ヨウスイ</t>
    </rPh>
    <rPh sb="8" eb="10">
      <t>キョウキュウ</t>
    </rPh>
    <rPh sb="10" eb="13">
      <t>キギ</t>
    </rPh>
    <phoneticPr fontId="37"/>
  </si>
  <si>
    <t>県央土地開発公社</t>
    <rPh sb="0" eb="8">
      <t>ケンオウトチカイ</t>
    </rPh>
    <phoneticPr fontId="37"/>
  </si>
  <si>
    <t>下田郷開発</t>
    <rPh sb="0" eb="2">
      <t>ゲデン</t>
    </rPh>
    <rPh sb="2" eb="3">
      <t>ゴウ</t>
    </rPh>
    <rPh sb="3" eb="5">
      <t>カイハツ</t>
    </rPh>
    <phoneticPr fontId="37"/>
  </si>
  <si>
    <t>公共施設整備基金</t>
    <rPh sb="0" eb="8">
      <t>コウキョウシセツ</t>
    </rPh>
    <phoneticPr fontId="5"/>
  </si>
  <si>
    <t>諸橋轍次博士奨学基金</t>
    <rPh sb="0" eb="6">
      <t>モロハシテツ</t>
    </rPh>
    <rPh sb="6" eb="10">
      <t>ショウガ</t>
    </rPh>
    <phoneticPr fontId="5"/>
  </si>
  <si>
    <t>社会福祉基金</t>
    <rPh sb="0" eb="6">
      <t>シャカイフク</t>
    </rPh>
    <phoneticPr fontId="5"/>
  </si>
  <si>
    <t>コメリ捧賢一記念少年スポーツ育成基金</t>
    <rPh sb="3" eb="6">
      <t>ササゲ</t>
    </rPh>
    <rPh sb="6" eb="8">
      <t>キネン</t>
    </rPh>
    <rPh sb="8" eb="10">
      <t>ショウネン</t>
    </rPh>
    <rPh sb="14" eb="18">
      <t>イクセイ</t>
    </rPh>
    <phoneticPr fontId="5"/>
  </si>
  <si>
    <t>公立大学法人三条市立大学</t>
    <rPh sb="0" eb="2">
      <t>コウリツ</t>
    </rPh>
    <rPh sb="2" eb="4">
      <t>ダイガク</t>
    </rPh>
    <rPh sb="4" eb="6">
      <t>ホウジン</t>
    </rPh>
    <rPh sb="6" eb="8">
      <t>サンジョウ</t>
    </rPh>
    <rPh sb="8" eb="10">
      <t>シリツ</t>
    </rPh>
    <rPh sb="10" eb="12">
      <t>ダイガク</t>
    </rPh>
    <phoneticPr fontId="5"/>
  </si>
  <si>
    <t>新潟県市町村総合事務組合（消防賞じゅつ金等支給事業特別会計）</t>
    <rPh sb="0" eb="3">
      <t>ニイガタケン</t>
    </rPh>
    <rPh sb="3" eb="6">
      <t>シチョウソン</t>
    </rPh>
    <rPh sb="6" eb="8">
      <t>ソウゴウ</t>
    </rPh>
    <rPh sb="8" eb="12">
      <t>ジムク</t>
    </rPh>
    <rPh sb="13" eb="15">
      <t>ショウボウ</t>
    </rPh>
    <rPh sb="15" eb="16">
      <t>ショウ</t>
    </rPh>
    <rPh sb="19" eb="20">
      <t>キン</t>
    </rPh>
    <rPh sb="20" eb="21">
      <t>トウ</t>
    </rPh>
    <rPh sb="21" eb="23">
      <t>シキュウ</t>
    </rPh>
    <rPh sb="23" eb="25">
      <t>ジギョウ</t>
    </rPh>
    <rPh sb="25" eb="27">
      <t>トクベツ</t>
    </rPh>
    <rPh sb="27" eb="29">
      <t>カイケイ</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</si>
</sst>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DE4A-4F9E-8F95-CDB6DB5F80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115826</c:v>
                </c:pt>
                <c:pt idx="1">
                  <c:v>70710</c:v>
                </c:pt>
                <c:pt idx="2">
                  <c:v>65468</c:v>
                </c:pt>
                <c:pt idx="3">
                  <c:v>51309</c:v>
                </c:pt>
                <c:pt idx="4">
                  <c:v>51790</c:v>
                </c:pt>
              </c:numCache>
            </c:numRef>
          </c:val>
          <c:smooth val="0"/>
          <c:extLst>
            <c:ext xmlns:c16="http://schemas.microsoft.com/office/drawing/2014/chart" uri="{C3380CC4-5D6E-409C-BE32-E72D297353CC}">
              <c16:uniqueId val="{00000001-DE4A-4F9E-8F95-CDB6DB5F80A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61244912106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1.1599999999999999</c:v>
                </c:pt>
                <c:pt idx="1">
                  <c:v>7.19</c:v>
                </c:pt>
                <c:pt idx="2">
                  <c:v>1.1599999999999999</c:v>
                </c:pt>
                <c:pt idx="3">
                  <c:v>9.0299999999999994</c:v>
                </c:pt>
                <c:pt idx="4">
                  <c:v>4.71</c:v>
                </c:pt>
              </c:numCache>
            </c:numRef>
          </c:val>
          <c:extLst>
            <c:ext xmlns:c16="http://schemas.microsoft.com/office/drawing/2014/chart" uri="{C3380CC4-5D6E-409C-BE32-E72D297353CC}">
              <c16:uniqueId val="{00000000-F656-49A6-98CF-B042E36129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21.77</c:v>
                </c:pt>
                <c:pt idx="1">
                  <c:v>24.39</c:v>
                </c:pt>
                <c:pt idx="2">
                  <c:v>42.04</c:v>
                </c:pt>
                <c:pt idx="3">
                  <c:v>34.119999999999997</c:v>
                </c:pt>
                <c:pt idx="4">
                  <c:v>35.380000000000003</c:v>
                </c:pt>
              </c:numCache>
            </c:numRef>
          </c:val>
          <c:extLst>
            <c:ext xmlns:c16="http://schemas.microsoft.com/office/drawing/2014/chart" uri="{C3380CC4-5D6E-409C-BE32-E72D297353CC}">
              <c16:uniqueId val="{00000001-F656-49A6-98CF-B042E361299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-4.58</c:v>
                </c:pt>
                <c:pt idx="1">
                  <c:v>10.57</c:v>
                </c:pt>
                <c:pt idx="2">
                  <c:v>4.0199999999999996</c:v>
                </c:pt>
                <c:pt idx="3">
                  <c:v>-0.27</c:v>
                </c:pt>
                <c:pt idx="4">
                  <c:v>-10.83</c:v>
                </c:pt>
              </c:numCache>
            </c:numRef>
          </c:val>
          <c:smooth val="0"/>
          <c:extLst>
            <c:ext xmlns:c16="http://schemas.microsoft.com/office/drawing/2014/chart" uri="{C3380CC4-5D6E-409C-BE32-E72D297353CC}">
              <c16:uniqueId val="{00000002-F656-49A6-98CF-B042E361299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C9D-48D1-A5CA-576B688CAA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9D-48D1-A5CA-576B688CAA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9D-48D1-A5CA-576B688CAA9C}"/>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0.95</c:v>
                </c:pt>
                <c:pt idx="2">
                  <c:v>#N/A</c:v>
                </c:pt>
                <c:pt idx="3">
                  <c:v>0.87</c:v>
                </c:pt>
                <c:pt idx="4">
                  <c:v>#N/A</c:v>
                </c:pt>
                <c:pt idx="5">
                  <c:v>0.26</c:v>
                </c:pt>
                <c:pt idx="6">
                  <c:v>#N/A</c:v>
                </c:pt>
                <c:pt idx="7">
                  <c:v>0.41</c:v>
                </c:pt>
                <c:pt idx="8">
                  <c:v>#N/A</c:v>
                </c:pt>
                <c:pt idx="9">
                  <c:v>0</c:v>
                </c:pt>
              </c:numCache>
            </c:numRef>
          </c:val>
          <c:extLst>
            <c:ext xmlns:c16="http://schemas.microsoft.com/office/drawing/2014/chart" uri="{C3380CC4-5D6E-409C-BE32-E72D297353CC}">
              <c16:uniqueId val="{00000003-2C9D-48D1-A5CA-576B688CAA9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0.04</c:v>
                </c:pt>
                <c:pt idx="6">
                  <c:v>#N/A</c:v>
                </c:pt>
                <c:pt idx="7">
                  <c:v>0.16</c:v>
                </c:pt>
                <c:pt idx="8">
                  <c:v>#N/A</c:v>
                </c:pt>
                <c:pt idx="9">
                  <c:v>0</c:v>
                </c:pt>
              </c:numCache>
            </c:numRef>
          </c:val>
          <c:extLst>
            <c:ext xmlns:c16="http://schemas.microsoft.com/office/drawing/2014/chart" uri="{C3380CC4-5D6E-409C-BE32-E72D297353CC}">
              <c16:uniqueId val="{00000004-2C9D-48D1-A5CA-576B688CAA9C}"/>
            </c:ext>
          </c:extLst>
        </c:ser>
        <c:ser>
          <c:idx val="5"/>
          <c:order val="5"/>
          <c:tx>
            <c:strRef>
              <c:f>データシート!$A$32</c:f>
              <c:strCache>
                <c:ptCount val="1"/>
                <c:pt idx="0">
                  <c:v>勤労者福祉共済事業特別会計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0.06</c:v>
                </c:pt>
                <c:pt idx="4">
                  <c:v>#N/A</c:v>
                </c:pt>
                <c:pt idx="5">
                  <c:v>0.04</c:v>
                </c:pt>
                <c:pt idx="6">
                  <c:v>#N/A</c:v>
                </c:pt>
                <c:pt idx="7">
                  <c:v>0.04</c:v>
                </c:pt>
                <c:pt idx="8">
                  <c:v>#N/A</c:v>
                </c:pt>
                <c:pt idx="9">
                  <c:v>0.02</c:v>
                </c:pt>
              </c:numCache>
            </c:numRef>
          </c:val>
          <c:extLst>
            <c:ext xmlns:c16="http://schemas.microsoft.com/office/drawing/2014/chart" uri="{C3380CC4-5D6E-409C-BE32-E72D297353CC}">
              <c16:uniqueId val="{00000005-2C9D-48D1-A5CA-576B688CAA9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0.44</c:v>
                </c:pt>
                <c:pt idx="2">
                  <c:v>#N/A</c:v>
                </c:pt>
                <c:pt idx="3">
                  <c:v>0.51</c:v>
                </c:pt>
                <c:pt idx="4">
                  <c:v>#N/A</c:v>
                </c:pt>
                <c:pt idx="5">
                  <c:v>0.27</c:v>
                </c:pt>
                <c:pt idx="6">
                  <c:v>#N/A</c:v>
                </c:pt>
                <c:pt idx="7">
                  <c:v>0.34</c:v>
                </c:pt>
                <c:pt idx="8">
                  <c:v>#N/A</c:v>
                </c:pt>
                <c:pt idx="9">
                  <c:v>0.11</c:v>
                </c:pt>
              </c:numCache>
            </c:numRef>
          </c:val>
          <c:extLst>
            <c:ext xmlns:c16="http://schemas.microsoft.com/office/drawing/2014/chart" uri="{C3380CC4-5D6E-409C-BE32-E72D297353CC}">
              <c16:uniqueId val="{00000006-2C9D-48D1-A5CA-576B688CAA9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0.69</c:v>
                </c:pt>
                <c:pt idx="2">
                  <c:v>#N/A</c:v>
                </c:pt>
                <c:pt idx="3">
                  <c:v>1.23</c:v>
                </c:pt>
                <c:pt idx="4">
                  <c:v>#N/A</c:v>
                </c:pt>
                <c:pt idx="5">
                  <c:v>0.53</c:v>
                </c:pt>
                <c:pt idx="6">
                  <c:v>#N/A</c:v>
                </c:pt>
                <c:pt idx="7">
                  <c:v>0.39</c:v>
                </c:pt>
                <c:pt idx="8">
                  <c:v>#N/A</c:v>
                </c:pt>
                <c:pt idx="9">
                  <c:v>0.43</c:v>
                </c:pt>
              </c:numCache>
            </c:numRef>
          </c:val>
          <c:extLst>
            <c:ext xmlns:c16="http://schemas.microsoft.com/office/drawing/2014/chart" uri="{C3380CC4-5D6E-409C-BE32-E72D297353CC}">
              <c16:uniqueId val="{00000007-2C9D-48D1-A5CA-576B688CAA9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1.1000000000000001</c:v>
                </c:pt>
                <c:pt idx="2">
                  <c:v>#N/A</c:v>
                </c:pt>
                <c:pt idx="3">
                  <c:v>7.12</c:v>
                </c:pt>
                <c:pt idx="4">
                  <c:v>#N/A</c:v>
                </c:pt>
                <c:pt idx="5">
                  <c:v>1.1100000000000001</c:v>
                </c:pt>
                <c:pt idx="6">
                  <c:v>#N/A</c:v>
                </c:pt>
                <c:pt idx="7">
                  <c:v>8.98</c:v>
                </c:pt>
                <c:pt idx="8">
                  <c:v>#N/A</c:v>
                </c:pt>
                <c:pt idx="9">
                  <c:v>4.67</c:v>
                </c:pt>
              </c:numCache>
            </c:numRef>
          </c:val>
          <c:extLst>
            <c:ext xmlns:c16="http://schemas.microsoft.com/office/drawing/2014/chart" uri="{C3380CC4-5D6E-409C-BE32-E72D297353CC}">
              <c16:uniqueId val="{00000008-2C9D-48D1-A5CA-576B688CAA9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9.0500000000000007</c:v>
                </c:pt>
                <c:pt idx="2">
                  <c:v>#N/A</c:v>
                </c:pt>
                <c:pt idx="3">
                  <c:v>9.6999999999999993</c:v>
                </c:pt>
                <c:pt idx="4">
                  <c:v>#N/A</c:v>
                </c:pt>
                <c:pt idx="5">
                  <c:v>10.58</c:v>
                </c:pt>
                <c:pt idx="6">
                  <c:v>#N/A</c:v>
                </c:pt>
                <c:pt idx="7">
                  <c:v>11.58</c:v>
                </c:pt>
                <c:pt idx="8">
                  <c:v>#N/A</c:v>
                </c:pt>
                <c:pt idx="9">
                  <c:v>11.83</c:v>
                </c:pt>
              </c:numCache>
            </c:numRef>
          </c:val>
          <c:extLst>
            <c:ext xmlns:c16="http://schemas.microsoft.com/office/drawing/2014/chart" uri="{C3380CC4-5D6E-409C-BE32-E72D297353CC}">
              <c16:uniqueId val="{00000009-2C9D-48D1-A5CA-576B688CAA9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5546</c:v>
                </c:pt>
                <c:pt idx="5">
                  <c:v>5477</c:v>
                </c:pt>
                <c:pt idx="8">
                  <c:v>5124</c:v>
                </c:pt>
                <c:pt idx="11">
                  <c:v>4970</c:v>
                </c:pt>
                <c:pt idx="14">
                  <c:v>4858</c:v>
                </c:pt>
              </c:numCache>
            </c:numRef>
          </c:val>
          <c:extLst>
            <c:ext xmlns:c16="http://schemas.microsoft.com/office/drawing/2014/chart" uri="{C3380CC4-5D6E-409C-BE32-E72D297353CC}">
              <c16:uniqueId val="{00000000-B5FA-4434-AF19-F5970F78DE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FA-4434-AF19-F5970F78DE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c:v>
                </c:pt>
                <c:pt idx="3">
                  <c:v>51</c:v>
                </c:pt>
                <c:pt idx="6">
                  <c:v>43</c:v>
                </c:pt>
                <c:pt idx="9">
                  <c:v>42</c:v>
                </c:pt>
                <c:pt idx="12">
                  <c:v>26</c:v>
                </c:pt>
              </c:numCache>
            </c:numRef>
          </c:val>
          <c:extLst>
            <c:ext xmlns:c16="http://schemas.microsoft.com/office/drawing/2014/chart" uri="{C3380CC4-5D6E-409C-BE32-E72D297353CC}">
              <c16:uniqueId val="{00000002-B5FA-4434-AF19-F5970F78DE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20</c:v>
                </c:pt>
                <c:pt idx="6">
                  <c:v>19</c:v>
                </c:pt>
                <c:pt idx="9">
                  <c:v>22</c:v>
                </c:pt>
                <c:pt idx="12">
                  <c:v>24</c:v>
                </c:pt>
              </c:numCache>
            </c:numRef>
          </c:val>
          <c:extLst>
            <c:ext xmlns:c16="http://schemas.microsoft.com/office/drawing/2014/chart" uri="{C3380CC4-5D6E-409C-BE32-E72D297353CC}">
              <c16:uniqueId val="{00000003-B5FA-4434-AF19-F5970F78DE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1406</c:v>
                </c:pt>
                <c:pt idx="3">
                  <c:v>1277</c:v>
                </c:pt>
                <c:pt idx="6">
                  <c:v>1264</c:v>
                </c:pt>
                <c:pt idx="9">
                  <c:v>1224</c:v>
                </c:pt>
                <c:pt idx="12">
                  <c:v>1225</c:v>
                </c:pt>
              </c:numCache>
            </c:numRef>
          </c:val>
          <c:extLst>
            <c:ext xmlns:c16="http://schemas.microsoft.com/office/drawing/2014/chart" uri="{C3380CC4-5D6E-409C-BE32-E72D297353CC}">
              <c16:uniqueId val="{00000004-B5FA-4434-AF19-F5970F78DE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107</c:v>
                </c:pt>
                <c:pt idx="3">
                  <c:v>80</c:v>
                </c:pt>
                <c:pt idx="6">
                  <c:v>53</c:v>
                </c:pt>
                <c:pt idx="9">
                  <c:v>27</c:v>
                </c:pt>
                <c:pt idx="12">
                  <c:v>0</c:v>
                </c:pt>
              </c:numCache>
            </c:numRef>
          </c:val>
          <c:extLst>
            <c:ext xmlns:c16="http://schemas.microsoft.com/office/drawing/2014/chart" uri="{C3380CC4-5D6E-409C-BE32-E72D297353CC}">
              <c16:uniqueId val="{00000005-B5FA-4434-AF19-F5970F78DE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FA-4434-AF19-F5970F78DE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7273</c:v>
                </c:pt>
                <c:pt idx="3">
                  <c:v>7240</c:v>
                </c:pt>
                <c:pt idx="6">
                  <c:v>6997</c:v>
                </c:pt>
                <c:pt idx="9">
                  <c:v>6581</c:v>
                </c:pt>
                <c:pt idx="12">
                  <c:v>6554</c:v>
                </c:pt>
              </c:numCache>
            </c:numRef>
          </c:val>
          <c:extLst>
            <c:ext xmlns:c16="http://schemas.microsoft.com/office/drawing/2014/chart" uri="{C3380CC4-5D6E-409C-BE32-E72D297353CC}">
              <c16:uniqueId val="{00000007-B5FA-4434-AF19-F5970F78DE7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3308</c:v>
                </c:pt>
                <c:pt idx="2">
                  <c:v>#N/A</c:v>
                </c:pt>
                <c:pt idx="3">
                  <c:v>#N/A</c:v>
                </c:pt>
                <c:pt idx="4">
                  <c:v>3191</c:v>
                </c:pt>
                <c:pt idx="5">
                  <c:v>#N/A</c:v>
                </c:pt>
                <c:pt idx="6">
                  <c:v>#N/A</c:v>
                </c:pt>
                <c:pt idx="7">
                  <c:v>3252</c:v>
                </c:pt>
                <c:pt idx="8">
                  <c:v>#N/A</c:v>
                </c:pt>
                <c:pt idx="9">
                  <c:v>#N/A</c:v>
                </c:pt>
                <c:pt idx="10">
                  <c:v>2926</c:v>
                </c:pt>
                <c:pt idx="11">
                  <c:v>#N/A</c:v>
                </c:pt>
                <c:pt idx="12">
                  <c:v>#N/A</c:v>
                </c:pt>
                <c:pt idx="13">
                  <c:v>2971</c:v>
                </c:pt>
                <c:pt idx="14">
                  <c:v>#N/A</c:v>
                </c:pt>
              </c:numCache>
            </c:numRef>
          </c:val>
          <c:smooth val="0"/>
          <c:extLst>
            <c:ext xmlns:c16="http://schemas.microsoft.com/office/drawing/2014/chart" uri="{C3380CC4-5D6E-409C-BE32-E72D297353CC}">
              <c16:uniqueId val="{00000008-B5FA-4434-AF19-F5970F78DE7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53460</c:v>
                </c:pt>
                <c:pt idx="5">
                  <c:v>51311</c:v>
                </c:pt>
                <c:pt idx="8">
                  <c:v>48553</c:v>
                </c:pt>
                <c:pt idx="11">
                  <c:v>45846</c:v>
                </c:pt>
                <c:pt idx="14">
                  <c:v>43328</c:v>
                </c:pt>
              </c:numCache>
            </c:numRef>
          </c:val>
          <c:extLst>
            <c:ext xmlns:c16="http://schemas.microsoft.com/office/drawing/2014/chart" uri="{C3380CC4-5D6E-409C-BE32-E72D297353CC}">
              <c16:uniqueId val="{00000000-D548-4266-94A4-23790D238D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3962</c:v>
                </c:pt>
                <c:pt idx="5">
                  <c:v>3548</c:v>
                </c:pt>
                <c:pt idx="8">
                  <c:v>3286</c:v>
                </c:pt>
                <c:pt idx="11">
                  <c:v>3021</c:v>
                </c:pt>
                <c:pt idx="14">
                  <c:v>2908</c:v>
                </c:pt>
              </c:numCache>
            </c:numRef>
          </c:val>
          <c:extLst>
            <c:ext xmlns:c16="http://schemas.microsoft.com/office/drawing/2014/chart" uri="{C3380CC4-5D6E-409C-BE32-E72D297353CC}">
              <c16:uniqueId val="{00000001-D548-4266-94A4-23790D238D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11354</c:v>
                </c:pt>
                <c:pt idx="5">
                  <c:v>12157</c:v>
                </c:pt>
                <c:pt idx="8">
                  <c:v>16793</c:v>
                </c:pt>
                <c:pt idx="11">
                  <c:v>16436</c:v>
                </c:pt>
                <c:pt idx="14">
                  <c:v>18952</c:v>
                </c:pt>
              </c:numCache>
            </c:numRef>
          </c:val>
          <c:extLst>
            <c:ext xmlns:c16="http://schemas.microsoft.com/office/drawing/2014/chart" uri="{C3380CC4-5D6E-409C-BE32-E72D297353CC}">
              <c16:uniqueId val="{00000002-D548-4266-94A4-23790D238D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48-4266-94A4-23790D238D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48-4266-94A4-23790D238D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14</c:v>
                </c:pt>
                <c:pt idx="3">
                  <c:v>8</c:v>
                </c:pt>
                <c:pt idx="6">
                  <c:v>4</c:v>
                </c:pt>
                <c:pt idx="9">
                  <c:v>0</c:v>
                </c:pt>
                <c:pt idx="12">
                  <c:v>0</c:v>
                </c:pt>
              </c:numCache>
            </c:numRef>
          </c:val>
          <c:extLst>
            <c:ext xmlns:c16="http://schemas.microsoft.com/office/drawing/2014/chart" uri="{C3380CC4-5D6E-409C-BE32-E72D297353CC}">
              <c16:uniqueId val="{00000005-D548-4266-94A4-23790D238D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5197</c:v>
                </c:pt>
                <c:pt idx="3">
                  <c:v>4991</c:v>
                </c:pt>
                <c:pt idx="6">
                  <c:v>5022</c:v>
                </c:pt>
                <c:pt idx="9">
                  <c:v>5228</c:v>
                </c:pt>
                <c:pt idx="12">
                  <c:v>5259</c:v>
                </c:pt>
              </c:numCache>
            </c:numRef>
          </c:val>
          <c:extLst>
            <c:ext xmlns:c16="http://schemas.microsoft.com/office/drawing/2014/chart" uri="{C3380CC4-5D6E-409C-BE32-E72D297353CC}">
              <c16:uniqueId val="{00000006-D548-4266-94A4-23790D238D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235</c:v>
                </c:pt>
                <c:pt idx="3">
                  <c:v>215</c:v>
                </c:pt>
                <c:pt idx="6">
                  <c:v>213</c:v>
                </c:pt>
                <c:pt idx="9">
                  <c:v>209</c:v>
                </c:pt>
                <c:pt idx="12">
                  <c:v>200</c:v>
                </c:pt>
              </c:numCache>
            </c:numRef>
          </c:val>
          <c:extLst>
            <c:ext xmlns:c16="http://schemas.microsoft.com/office/drawing/2014/chart" uri="{C3380CC4-5D6E-409C-BE32-E72D297353CC}">
              <c16:uniqueId val="{00000007-D548-4266-94A4-23790D238D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18926</c:v>
                </c:pt>
                <c:pt idx="3">
                  <c:v>17230</c:v>
                </c:pt>
                <c:pt idx="6">
                  <c:v>15716</c:v>
                </c:pt>
                <c:pt idx="9">
                  <c:v>15152</c:v>
                </c:pt>
                <c:pt idx="12">
                  <c:v>14920</c:v>
                </c:pt>
              </c:numCache>
            </c:numRef>
          </c:val>
          <c:extLst>
            <c:ext xmlns:c16="http://schemas.microsoft.com/office/drawing/2014/chart" uri="{C3380CC4-5D6E-409C-BE32-E72D297353CC}">
              <c16:uniqueId val="{00000008-D548-4266-94A4-23790D238D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374</c:v>
                </c:pt>
                <c:pt idx="3">
                  <c:v>326</c:v>
                </c:pt>
                <c:pt idx="6">
                  <c:v>285</c:v>
                </c:pt>
                <c:pt idx="9">
                  <c:v>245</c:v>
                </c:pt>
                <c:pt idx="12">
                  <c:v>221</c:v>
                </c:pt>
              </c:numCache>
            </c:numRef>
          </c:val>
          <c:extLst>
            <c:ext xmlns:c16="http://schemas.microsoft.com/office/drawing/2014/chart" uri="{C3380CC4-5D6E-409C-BE32-E72D297353CC}">
              <c16:uniqueId val="{00000009-D548-4266-94A4-23790D238D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71890</c:v>
                </c:pt>
                <c:pt idx="3">
                  <c:v>69344</c:v>
                </c:pt>
                <c:pt idx="6">
                  <c:v>65757</c:v>
                </c:pt>
                <c:pt idx="9">
                  <c:v>61998</c:v>
                </c:pt>
                <c:pt idx="12">
                  <c:v>58542</c:v>
                </c:pt>
              </c:numCache>
            </c:numRef>
          </c:val>
          <c:extLst>
            <c:ext xmlns:c16="http://schemas.microsoft.com/office/drawing/2014/chart" uri="{C3380CC4-5D6E-409C-BE32-E72D297353CC}">
              <c16:uniqueId val="{0000000A-D548-4266-94A4-23790D238DE2}"/>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27861</c:v>
                </c:pt>
                <c:pt idx="2">
                  <c:v>#N/A</c:v>
                </c:pt>
                <c:pt idx="3">
                  <c:v>#N/A</c:v>
                </c:pt>
                <c:pt idx="4">
                  <c:v>25098</c:v>
                </c:pt>
                <c:pt idx="5">
                  <c:v>#N/A</c:v>
                </c:pt>
                <c:pt idx="6">
                  <c:v>#N/A</c:v>
                </c:pt>
                <c:pt idx="7">
                  <c:v>18365</c:v>
                </c:pt>
                <c:pt idx="8">
                  <c:v>#N/A</c:v>
                </c:pt>
                <c:pt idx="9">
                  <c:v>#N/A</c:v>
                </c:pt>
                <c:pt idx="10">
                  <c:v>17528</c:v>
                </c:pt>
                <c:pt idx="11">
                  <c:v>#N/A</c:v>
                </c:pt>
                <c:pt idx="12">
                  <c:v>#N/A</c:v>
                </c:pt>
                <c:pt idx="13">
                  <c:v>13954</c:v>
                </c:pt>
                <c:pt idx="14">
                  <c:v>#N/A</c:v>
                </c:pt>
              </c:numCache>
            </c:numRef>
          </c:val>
          <c:smooth val="0"/>
          <c:extLst>
            <c:ext xmlns:c16="http://schemas.microsoft.com/office/drawing/2014/chart" uri="{C3380CC4-5D6E-409C-BE32-E72D297353CC}">
              <c16:uniqueId val="{0000000B-D548-4266-94A4-23790D238DE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11133</c:v>
                </c:pt>
                <c:pt idx="1">
                  <c:v>9109</c:v>
                </c:pt>
                <c:pt idx="2">
                  <c:v>9568</c:v>
                </c:pt>
              </c:numCache>
            </c:numRef>
          </c:val>
          <c:extLst>
            <c:ext xmlns:c16="http://schemas.microsoft.com/office/drawing/2014/chart" uri="{C3380CC4-5D6E-409C-BE32-E72D297353CC}">
              <c16:uniqueId val="{00000000-6E7C-4BF9-A5B5-28571F3381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457</c:v>
                </c:pt>
                <c:pt idx="1">
                  <c:v>584</c:v>
                </c:pt>
                <c:pt idx="2">
                  <c:v>2687</c:v>
                </c:pt>
              </c:numCache>
            </c:numRef>
          </c:val>
          <c:extLst>
            <c:ext xmlns:c16="http://schemas.microsoft.com/office/drawing/2014/chart" uri="{C3380CC4-5D6E-409C-BE32-E72D297353CC}">
              <c16:uniqueId val="{00000001-6E7C-4BF9-A5B5-28571F3381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2069</c:v>
                </c:pt>
                <c:pt idx="1">
                  <c:v>3538</c:v>
                </c:pt>
                <c:pt idx="2">
                  <c:v>3506</c:v>
                </c:pt>
              </c:numCache>
            </c:numRef>
          </c:val>
          <c:extLst>
            <c:ext xmlns:c16="http://schemas.microsoft.com/office/drawing/2014/chart" uri="{C3380CC4-5D6E-409C-BE32-E72D297353CC}">
              <c16:uniqueId val="{00000002-6E7C-4BF9-A5B5-28571F3381C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大型建設事業の償還のピークを超えたため元利償還金は減少したものの、災害復旧費等に係る基準財政需要額が減少したことなどに伴い算入公債費等も減少したため、実質公債費比率の分子は前年度に比べて微増した。</a:t>
          </a:r>
        </a:p>
        <a:p>
          <a:r>
            <a:rPr kumimoji="1" lang="ja-JP" altLang="en-US" sz="1400">
              <a:latin typeface="ＭＳ ゴシック"/>
              <a:ea typeface="ＭＳ ゴシック"/>
            </a:rPr>
            <a:t>　今後も事業の見直しや早期償還などの金利抑制対策に取り組み、公債費の抑制を図っていく。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発行後４年目から、毎年度元金の8.3％相当額を減債基金に積み立てている。</a:t>
          </a:r>
        </a:p>
        <a:p>
          <a:r>
            <a:rPr kumimoji="1" lang="ja-JP" altLang="en-US" sz="1400">
              <a:latin typeface="ＭＳ ゴシック"/>
              <a:ea typeface="ＭＳ ゴシック"/>
            </a:rPr>
            <a:t>　なお、令和元年度から満期一括償還地方債の新規発行を休止しているため、令和６年度以降の償還は生じない。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地方債の償還が進んだことにより、地方債現在高が減少するとともに、水道事業会計・下水道事業会計における償還額の減少に伴い公営企業債等繰入見込額が減となったことなどから、将来負担比率の分子は減となった。</a:t>
          </a:r>
        </a:p>
        <a:p>
          <a:r>
            <a:rPr kumimoji="1" lang="ja-JP" altLang="en-US" sz="1400">
              <a:latin typeface="ＭＳ ゴシック"/>
              <a:ea typeface="ＭＳ ゴシック"/>
            </a:rPr>
            <a:t>　今後、地方債の償還がさらに進むことにより減少していくものと推計している。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新潟県三条市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令和５年度にふるさと三条応援寄附金を受けて積み立てた4,328百万円の取崩しのほか、減債基金へ2,000百万円を積み替えた一方、ふるさと三条応援寄附金4,512百万円や令和５年度決算剰余金2,250百万円などを積み立てた。特定目的基金については計画していた事業への充当のための取崩しを行った。令和５年度ふるさと三条応援寄附金の取崩額4,328百万円と令和６年度ふるさと三条応援寄附金の積立額4,512百万円の差額184百万円と、令和５年度決算剰余金2,250百万円の積立による財政調整基金の増2,434百万円のほか、令和６年度臨時財政対策債償還基金費166百万円の減債基金への積立などにより、基金全体としては2,530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税収入の大幅な増加は見込めないことにより、一般財源の確保が難しくなる一方、公債費や扶助費等の義務的経費や公共施設の老朽化に伴う維持補修費等の増額が見込まれ、当分の間は財源不足を財政調整基金で補う財政運営が続くものと想定している。また、その他特定目的基金においても、事業費への充当を予定しており、残高の減少が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このような状況においても、災害や社会経済などの変化に柔軟に対応できるよう、過去の災害等の経験を踏まえ、2,000百万円程度の財政調整基金残高の確保が必要であると考えている。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今後も安定的な財政運営を図るために適正な予算の執行等により歳出の抑制に努めるとともに、ふるさと納税などによる寄附金をはじめとした財源確保に努め、基金残高の確保に努めていく。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・公共施設整備基金：公共施設の整備に要する経費の財源に充てる。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・諸橋轍次博士奨学基金：奨学金の貸与又は給付に要する経費の財源に充てる。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・社会福祉基金：社会福祉事業の実施に必要な経費の財源に充てる。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・共和松井基金：一般国道289号八十里越沿道の施設整備事業、高等教育機関の施設整備事業及びそれに関連する事業の財源に充てる。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・コメリ捧賢一記念少年スポーツ育成基金：学校等のスポーツ環境の整備に必要な経費の財源に充てる。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・公共施設整備基金：繰替運用に伴う利子分の増。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・諸橋轍次博士奨学基金：寄附金10百万円の増に対し、諸橋轍次博士奨学金事業に29百万円充当したことによる減。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・社会福祉基金：家庭児童相談員に係る経費などに8百万円充当したことなどによる減。
・共和松井基金：増減なし。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・コメリ捧賢一記念少年スポーツ育成基金：増減なし。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・毎年度の予算編成において、各事業に計画的に充当していく。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・令和５年度にふるさと三条応援寄附金を受けて積み立てた4,328百万円の取崩しを行った。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・決算剰余金2,250百万円、ふるさと三条応援寄附金4,512百万円の積立てを行った。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latin typeface="ＭＳ Ｐゴシック"/>
              <a:ea typeface="ＭＳ Ｐゴシック"/>
            </a:rPr>
            <a:t>金利抑制対策として早期償還などを行うため、2,000百万円を減債基金へ積み替えた。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・適正な予算執行に努め、毎年度の決算剰余金を積み立てる。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・災害や社会経済などの変化に柔軟に対応できるよう、過去の災害等の経験を踏まえ、2,000百万円程度の残高の確保を堅持する。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・臨時財政対策債償還基金費を積み立てた。また、金利抑制対策として早期償還を行うため、財政調整基金から2,000百万円を積み替えた。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・令和５年度に積み立てた臨時財政対策債償還基金費の取崩しを行った。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・金利が上昇していることから借換債の発行を抑制するため、減債基金を取り崩して償還を行っていく。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55245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83</xdr:col>
      <xdr:colOff>6350</xdr:colOff>
      <xdr:row>2</xdr:row>
      <xdr:rowOff>60960</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55245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36830</xdr:rowOff>
    </xdr:from>
    <xdr:to>
      <xdr:col>16</xdr:col>
      <xdr:colOff>191770</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91,178
90,320
431.97
56,610,414
55,188,329
1,272,881
27,041,663
58,541,648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13.8
61.8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97790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153035</xdr:rowOff>
    </xdr:from>
    <xdr:to>
      <xdr:col>52</xdr:col>
      <xdr:colOff>69850</xdr:colOff>
      <xdr:row>7</xdr:row>
      <xdr:rowOff>153035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122555</xdr:rowOff>
    </xdr:from>
    <xdr:to>
      <xdr:col>51</xdr:col>
      <xdr:colOff>190500</xdr:colOff>
      <xdr:row>11</xdr:row>
      <xdr:rowOff>92075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8085" cy="2463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898775"/>
          <a:ext cx="88080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5640" cy="24955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57556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2360" cy="24638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7725"/>
          <a:ext cx="8722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205" cy="24955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5958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79375</xdr:rowOff>
    </xdr:from>
    <xdr:ext cx="8143240" cy="24955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6675"/>
          <a:ext cx="814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159385</xdr:rowOff>
    </xdr:from>
    <xdr:ext cx="8756650" cy="40640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1785"/>
          <a:ext cx="8756650" cy="406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73025</xdr:rowOff>
    </xdr:from>
    <xdr:ext cx="181610" cy="24955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5625"/>
          <a:ext cx="1816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69365" cy="29464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060"/>
          <a:ext cx="126936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7825" cy="3454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4782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営戦略プログラムの考えに基づき、財政基盤の強化を図ってはいるものの、類似団体を大きく下回っており、また、大型建設事業の市債等の償還に伴う公債費の増などにより、近年の数値は横ばいで推移してきている。公債費のピークである令和２年度以降は徐々に改善するものと思われるが、引き続き、歳出歳入改革等の対策を着実に実施し、財政の健全化に努めていく。</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63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144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71755</xdr:rowOff>
    </xdr:from>
    <xdr:to>
      <xdr:col>27</xdr:col>
      <xdr:colOff>184150</xdr:colOff>
      <xdr:row>45</xdr:row>
      <xdr:rowOff>71755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99695</xdr:rowOff>
    </xdr:from>
    <xdr:ext cx="762000" cy="24955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41910</xdr:rowOff>
    </xdr:from>
    <xdr:ext cx="762000" cy="24955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122555</xdr:rowOff>
    </xdr:from>
    <xdr:to>
      <xdr:col>27</xdr:col>
      <xdr:colOff>184150</xdr:colOff>
      <xdr:row>40</xdr:row>
      <xdr:rowOff>122555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150495</xdr:rowOff>
    </xdr:from>
    <xdr:ext cx="762000" cy="24638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893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65405</xdr:rowOff>
    </xdr:from>
    <xdr:to>
      <xdr:col>27</xdr:col>
      <xdr:colOff>184150</xdr:colOff>
      <xdr:row>38</xdr:row>
      <xdr:rowOff>65405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93980</xdr:rowOff>
    </xdr:from>
    <xdr:ext cx="762000" cy="2463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26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955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163195</xdr:rowOff>
    </xdr:from>
    <xdr:to>
      <xdr:col>23</xdr:col>
      <xdr:colOff>133350</xdr:colOff>
      <xdr:row>45</xdr:row>
      <xdr:rowOff>19685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44060" y="6106795"/>
          <a:ext cx="0" cy="1342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158115</xdr:rowOff>
    </xdr:from>
    <xdr:ext cx="762000" cy="2463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615180" y="74225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19685</xdr:rowOff>
    </xdr:from>
    <xdr:to>
      <xdr:col>24</xdr:col>
      <xdr:colOff>12700</xdr:colOff>
      <xdr:row>45</xdr:row>
      <xdr:rowOff>19685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55160" y="74491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81280</xdr:rowOff>
    </xdr:from>
    <xdr:ext cx="762000" cy="24955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615180" y="58597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163195</xdr:rowOff>
    </xdr:from>
    <xdr:to>
      <xdr:col>24</xdr:col>
      <xdr:colOff>12700</xdr:colOff>
      <xdr:row>36</xdr:row>
      <xdr:rowOff>163195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55160" y="61067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78740</xdr:rowOff>
    </xdr:from>
    <xdr:to>
      <xdr:col>23</xdr:col>
      <xdr:colOff>133350</xdr:colOff>
      <xdr:row>43</xdr:row>
      <xdr:rowOff>92075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776980" y="7178040"/>
          <a:ext cx="7670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17145</xdr:rowOff>
    </xdr:from>
    <xdr:ext cx="762000" cy="2463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615180" y="678624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1270</xdr:rowOff>
    </xdr:from>
    <xdr:to>
      <xdr:col>23</xdr:col>
      <xdr:colOff>184150</xdr:colOff>
      <xdr:row>42</xdr:row>
      <xdr:rowOff>99060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93260" y="6935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78740</xdr:rowOff>
    </xdr:from>
    <xdr:to>
      <xdr:col>19</xdr:col>
      <xdr:colOff>133350</xdr:colOff>
      <xdr:row>43</xdr:row>
      <xdr:rowOff>92075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59100" y="7178040"/>
          <a:ext cx="8178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1270</xdr:rowOff>
    </xdr:from>
    <xdr:to>
      <xdr:col>19</xdr:col>
      <xdr:colOff>184150</xdr:colOff>
      <xdr:row>42</xdr:row>
      <xdr:rowOff>99060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26180" y="6935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108585</xdr:rowOff>
    </xdr:from>
    <xdr:ext cx="736600" cy="24955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31540" y="67125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66040</xdr:rowOff>
    </xdr:from>
    <xdr:to>
      <xdr:col>15</xdr:col>
      <xdr:colOff>82550</xdr:colOff>
      <xdr:row>43</xdr:row>
      <xdr:rowOff>78740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41220" y="7165340"/>
          <a:ext cx="8178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153670</xdr:rowOff>
    </xdr:from>
    <xdr:to>
      <xdr:col>15</xdr:col>
      <xdr:colOff>133350</xdr:colOff>
      <xdr:row>42</xdr:row>
      <xdr:rowOff>86360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908300" y="6922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95885</xdr:rowOff>
    </xdr:from>
    <xdr:ext cx="762000" cy="2463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613660" y="66998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40005</xdr:rowOff>
    </xdr:from>
    <xdr:to>
      <xdr:col>11</xdr:col>
      <xdr:colOff>31750</xdr:colOff>
      <xdr:row>43</xdr:row>
      <xdr:rowOff>66040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41120" y="7139305"/>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140335</xdr:rowOff>
    </xdr:from>
    <xdr:to>
      <xdr:col>11</xdr:col>
      <xdr:colOff>82550</xdr:colOff>
      <xdr:row>42</xdr:row>
      <xdr:rowOff>73025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108200" y="6909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83185</xdr:rowOff>
    </xdr:from>
    <xdr:ext cx="762000" cy="2463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95780" y="66871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102235</xdr:rowOff>
    </xdr:from>
    <xdr:to>
      <xdr:col>7</xdr:col>
      <xdr:colOff>31750</xdr:colOff>
      <xdr:row>42</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90320" y="68713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44450</xdr:rowOff>
    </xdr:from>
    <xdr:ext cx="762000" cy="24955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7900" y="6648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58825" cy="2463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4594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58825" cy="2463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7886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58825" cy="2463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6098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58825" cy="2463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4310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58825" cy="2463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4300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29845</xdr:rowOff>
    </xdr:from>
    <xdr:to>
      <xdr:col>23</xdr:col>
      <xdr:colOff>184150</xdr:colOff>
      <xdr:row>43</xdr:row>
      <xdr:rowOff>127635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93260" y="7129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3175</xdr:rowOff>
    </xdr:from>
    <xdr:ext cx="762000" cy="24955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615180" y="7102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42545</xdr:rowOff>
    </xdr:from>
    <xdr:to>
      <xdr:col>19</xdr:col>
      <xdr:colOff>184150</xdr:colOff>
      <xdr:row>43</xdr:row>
      <xdr:rowOff>140335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26180" y="7141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126365</xdr:rowOff>
    </xdr:from>
    <xdr:ext cx="736600" cy="2463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31540" y="722566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29845</xdr:rowOff>
    </xdr:from>
    <xdr:to>
      <xdr:col>15</xdr:col>
      <xdr:colOff>133350</xdr:colOff>
      <xdr:row>43</xdr:row>
      <xdr:rowOff>127635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908300" y="7129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113030</xdr:rowOff>
    </xdr:from>
    <xdr:ext cx="762000" cy="24955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613660" y="72123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17145</xdr:rowOff>
    </xdr:from>
    <xdr:to>
      <xdr:col>11</xdr:col>
      <xdr:colOff>82550</xdr:colOff>
      <xdr:row>43</xdr:row>
      <xdr:rowOff>114935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108200" y="71164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100330</xdr:rowOff>
    </xdr:from>
    <xdr:ext cx="762000" cy="24955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95780" y="7199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156845</xdr:rowOff>
    </xdr:from>
    <xdr:to>
      <xdr:col>7</xdr:col>
      <xdr:colOff>31750</xdr:colOff>
      <xdr:row>43</xdr:row>
      <xdr:rowOff>89535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90320" y="70910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74295</xdr:rowOff>
    </xdr:from>
    <xdr:ext cx="762000" cy="24955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7900" y="71735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5735" cy="2946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51305" y="8848090"/>
          <a:ext cx="143573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過去の大型建設事業の償還の一部が完了したことから公債費は減少したものの、人事院勧告に伴う人件費や物価高騰による管理経費、除雪経費の増加などにより対前年度比で3.5ポイント悪化した。</a:t>
          </a:r>
        </a:p>
        <a:p>
          <a:r>
            <a:rPr kumimoji="1" lang="ja-JP" altLang="en-US" sz="1300">
              <a:latin typeface="ＭＳ Ｐゴシック"/>
              <a:ea typeface="ＭＳ Ｐゴシック"/>
            </a:rPr>
            <a:t>　今後も物価高騰による経常経費等の高騰や人事院勧告に伴う人件費の増加、老朽化する公共施設の維持補修費の増加などにより比率は上昇していくものと見込んでいることから、公債費負担の適正化を図るとともに、既存事業の費用対効果を踏まえた</a:t>
          </a:r>
          <a:r>
            <a:rPr kumimoji="1" lang="ja-JP" altLang="en-US" sz="1300">
              <a:solidFill>
                <a:sysClr val="windowText" lastClr="000000"/>
              </a:solidFill>
              <a:latin typeface="ＭＳ Ｐゴシック"/>
              <a:ea typeface="ＭＳ Ｐゴシック"/>
            </a:rPr>
            <a:t>事業の構築等</a:t>
          </a:r>
          <a:r>
            <a:rPr kumimoji="1" lang="ja-JP" altLang="en-US" sz="1300">
              <a:latin typeface="ＭＳ Ｐゴシック"/>
              <a:ea typeface="ＭＳ Ｐゴシック"/>
            </a:rPr>
            <a:t>に努めていく。</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134620</xdr:rowOff>
    </xdr:from>
    <xdr:ext cx="295275" cy="21717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70560" y="9050020"/>
          <a:ext cx="2952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63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198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79375</xdr:rowOff>
    </xdr:from>
    <xdr:to>
      <xdr:col>27</xdr:col>
      <xdr:colOff>184150</xdr:colOff>
      <xdr:row>66</xdr:row>
      <xdr:rowOff>79375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8660" y="109759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107315</xdr:rowOff>
    </xdr:from>
    <xdr:ext cx="762000" cy="24955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38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159385</xdr:rowOff>
    </xdr:from>
    <xdr:to>
      <xdr:col>27</xdr:col>
      <xdr:colOff>184150</xdr:colOff>
      <xdr:row>62</xdr:row>
      <xdr:rowOff>159385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463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84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73025</xdr:rowOff>
    </xdr:from>
    <xdr:to>
      <xdr:col>27</xdr:col>
      <xdr:colOff>184150</xdr:colOff>
      <xdr:row>59</xdr:row>
      <xdr:rowOff>73025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8660" y="981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101600</xdr:rowOff>
    </xdr:from>
    <xdr:ext cx="762000" cy="24955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6774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93980</xdr:rowOff>
    </xdr:from>
    <xdr:to>
      <xdr:col>23</xdr:col>
      <xdr:colOff>133350</xdr:colOff>
      <xdr:row>66</xdr:row>
      <xdr:rowOff>50800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544060" y="9669780"/>
          <a:ext cx="0" cy="1277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24130</xdr:rowOff>
    </xdr:from>
    <xdr:ext cx="762000" cy="2463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615180" y="1092073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50800</xdr:rowOff>
    </xdr:from>
    <xdr:to>
      <xdr:col>24</xdr:col>
      <xdr:colOff>12700</xdr:colOff>
      <xdr:row>66</xdr:row>
      <xdr:rowOff>50800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455160" y="109474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11430</xdr:rowOff>
    </xdr:from>
    <xdr:ext cx="762000" cy="24955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615180" y="94221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93980</xdr:rowOff>
    </xdr:from>
    <xdr:to>
      <xdr:col>24</xdr:col>
      <xdr:colOff>12700</xdr:colOff>
      <xdr:row>58</xdr:row>
      <xdr:rowOff>93980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55160" y="96697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125095</xdr:rowOff>
    </xdr:from>
    <xdr:to>
      <xdr:col>23</xdr:col>
      <xdr:colOff>133350</xdr:colOff>
      <xdr:row>65</xdr:row>
      <xdr:rowOff>163195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776980" y="10691495"/>
          <a:ext cx="76708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123825</xdr:rowOff>
    </xdr:from>
    <xdr:ext cx="762000" cy="2463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615180" y="1036002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107315</xdr:rowOff>
    </xdr:from>
    <xdr:to>
      <xdr:col>23</xdr:col>
      <xdr:colOff>184150</xdr:colOff>
      <xdr:row>64</xdr:row>
      <xdr:rowOff>40005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93260" y="1050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125095</xdr:rowOff>
    </xdr:from>
    <xdr:to>
      <xdr:col>19</xdr:col>
      <xdr:colOff>133350</xdr:colOff>
      <xdr:row>64</xdr:row>
      <xdr:rowOff>154305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2959100" y="10691495"/>
          <a:ext cx="8178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78105</xdr:rowOff>
    </xdr:from>
    <xdr:to>
      <xdr:col>19</xdr:col>
      <xdr:colOff>184150</xdr:colOff>
      <xdr:row>64</xdr:row>
      <xdr:rowOff>10795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726180" y="10479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21590</xdr:rowOff>
    </xdr:from>
    <xdr:ext cx="736600" cy="2457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431540" y="1025779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66040</xdr:rowOff>
    </xdr:from>
    <xdr:to>
      <xdr:col>15</xdr:col>
      <xdr:colOff>82550</xdr:colOff>
      <xdr:row>64</xdr:row>
      <xdr:rowOff>154305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141220" y="10302240"/>
          <a:ext cx="81788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100965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908300" y="10404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110490</xdr:rowOff>
    </xdr:from>
    <xdr:ext cx="762000" cy="24955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613660" y="101815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66040</xdr:rowOff>
    </xdr:from>
    <xdr:to>
      <xdr:col>11</xdr:col>
      <xdr:colOff>31750</xdr:colOff>
      <xdr:row>64</xdr:row>
      <xdr:rowOff>130810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341120" y="10302240"/>
          <a:ext cx="800100" cy="394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118110</xdr:rowOff>
    </xdr:from>
    <xdr:to>
      <xdr:col>11</xdr:col>
      <xdr:colOff>82550</xdr:colOff>
      <xdr:row>62</xdr:row>
      <xdr:rowOff>50800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108200" y="1018921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60960</xdr:rowOff>
    </xdr:from>
    <xdr:ext cx="762000" cy="2463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95780" y="99669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50165</xdr:rowOff>
    </xdr:from>
    <xdr:to>
      <xdr:col>7</xdr:col>
      <xdr:colOff>31750</xdr:colOff>
      <xdr:row>63</xdr:row>
      <xdr:rowOff>147320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90320" y="1045146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157480</xdr:rowOff>
    </xdr:from>
    <xdr:ext cx="762000" cy="2463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77900" y="102285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58825" cy="2463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34594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58825" cy="2463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7886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58825" cy="2463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6098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58825" cy="2463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4310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58825" cy="2463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4300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114300</xdr:rowOff>
    </xdr:from>
    <xdr:to>
      <xdr:col>23</xdr:col>
      <xdr:colOff>184150</xdr:colOff>
      <xdr:row>66</xdr:row>
      <xdr:rowOff>46990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93260" y="10845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13970</xdr:rowOff>
    </xdr:from>
    <xdr:ext cx="762000" cy="24955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615180" y="107454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75565</xdr:rowOff>
    </xdr:from>
    <xdr:to>
      <xdr:col>19</xdr:col>
      <xdr:colOff>184150</xdr:colOff>
      <xdr:row>65</xdr:row>
      <xdr:rowOff>8255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726180" y="10641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160020</xdr:rowOff>
    </xdr:from>
    <xdr:ext cx="736600" cy="2463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431540" y="1072642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104775</xdr:rowOff>
    </xdr:from>
    <xdr:to>
      <xdr:col>15</xdr:col>
      <xdr:colOff>133350</xdr:colOff>
      <xdr:row>65</xdr:row>
      <xdr:rowOff>38100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908300" y="106711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23495</xdr:rowOff>
    </xdr:from>
    <xdr:ext cx="762000" cy="2463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613660" y="107549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17145</xdr:rowOff>
    </xdr:from>
    <xdr:to>
      <xdr:col>11</xdr:col>
      <xdr:colOff>82550</xdr:colOff>
      <xdr:row>62</xdr:row>
      <xdr:rowOff>114935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108200" y="102533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100330</xdr:rowOff>
    </xdr:from>
    <xdr:ext cx="762000" cy="24955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95780" y="103365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81915</xdr:rowOff>
    </xdr:from>
    <xdr:to>
      <xdr:col>7</xdr:col>
      <xdr:colOff>31750</xdr:colOff>
      <xdr:row>65</xdr:row>
      <xdr:rowOff>14605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90320" y="106483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0</xdr:rowOff>
    </xdr:from>
    <xdr:ext cx="762000" cy="24955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77900" y="107315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7825" cy="3460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811270" y="12492355"/>
          <a:ext cx="164782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[173,957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217,573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人事院勧告に伴う人件費の増や降雪量の増加による除雪経費の増、エリアの拡充に伴う社会資本包括的維持管理業務委託料の増などがあったことから、人口１人当たり決算額は前年度に比べ増加している。</a:t>
          </a:r>
        </a:p>
        <a:p>
          <a:r>
            <a:rPr kumimoji="1" lang="ja-JP" altLang="en-US" sz="1300">
              <a:latin typeface="ＭＳ Ｐゴシック"/>
              <a:ea typeface="ＭＳ Ｐゴシック"/>
            </a:rPr>
            <a:t>　今後も物価高騰に伴う物件費の増や人事院勧告に伴う人件費の増が見込まれるが、引き続き、業務の改善や効率化を進め、抑制に努めていく。</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6710" cy="21717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70560" y="12718415"/>
          <a:ext cx="3467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144780</xdr:rowOff>
    </xdr:from>
    <xdr:to>
      <xdr:col>27</xdr:col>
      <xdr:colOff>184150</xdr:colOff>
      <xdr:row>89</xdr:row>
      <xdr:rowOff>144780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866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4955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87630</xdr:rowOff>
    </xdr:from>
    <xdr:to>
      <xdr:col>27</xdr:col>
      <xdr:colOff>184150</xdr:colOff>
      <xdr:row>87</xdr:row>
      <xdr:rowOff>87630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866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116205</xdr:rowOff>
    </xdr:from>
    <xdr:ext cx="762000" cy="2463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314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30480</xdr:rowOff>
    </xdr:from>
    <xdr:to>
      <xdr:col>27</xdr:col>
      <xdr:colOff>184150</xdr:colOff>
      <xdr:row>85</xdr:row>
      <xdr:rowOff>30480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866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59055</xdr:rowOff>
    </xdr:from>
    <xdr:ext cx="762000" cy="2463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274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138430</xdr:rowOff>
    </xdr:from>
    <xdr:to>
      <xdr:col>27</xdr:col>
      <xdr:colOff>184150</xdr:colOff>
      <xdr:row>82</xdr:row>
      <xdr:rowOff>138430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866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4955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81280</xdr:rowOff>
    </xdr:from>
    <xdr:to>
      <xdr:col>27</xdr:col>
      <xdr:colOff>184150</xdr:colOff>
      <xdr:row>80</xdr:row>
      <xdr:rowOff>81280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866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109220</xdr:rowOff>
    </xdr:from>
    <xdr:ext cx="762000" cy="24892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463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7654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36830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3175</xdr:rowOff>
    </xdr:from>
    <xdr:to>
      <xdr:col>23</xdr:col>
      <xdr:colOff>133350</xdr:colOff>
      <xdr:row>90</xdr:row>
      <xdr:rowOff>6350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44060" y="13376275"/>
          <a:ext cx="0" cy="14890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145415</xdr:rowOff>
    </xdr:from>
    <xdr:ext cx="762000" cy="24955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615180" y="148393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6350</xdr:rowOff>
    </xdr:from>
    <xdr:to>
      <xdr:col>24</xdr:col>
      <xdr:colOff>12700</xdr:colOff>
      <xdr:row>90</xdr:row>
      <xdr:rowOff>6350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55160" y="148653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86360</xdr:rowOff>
    </xdr:from>
    <xdr:ext cx="762000" cy="24638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615180" y="13129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3175</xdr:rowOff>
    </xdr:from>
    <xdr:to>
      <xdr:col>24</xdr:col>
      <xdr:colOff>12700</xdr:colOff>
      <xdr:row>81</xdr:row>
      <xdr:rowOff>3175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55160" y="133762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53975</xdr:rowOff>
    </xdr:from>
    <xdr:to>
      <xdr:col>23</xdr:col>
      <xdr:colOff>133350</xdr:colOff>
      <xdr:row>83</xdr:row>
      <xdr:rowOff>159385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76980" y="13757275"/>
          <a:ext cx="76708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19685</xdr:rowOff>
    </xdr:from>
    <xdr:ext cx="762000" cy="2463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615180" y="1355788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3810</xdr:rowOff>
    </xdr:from>
    <xdr:to>
      <xdr:col>23</xdr:col>
      <xdr:colOff>184150</xdr:colOff>
      <xdr:row>83</xdr:row>
      <xdr:rowOff>101600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9326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53975</xdr:rowOff>
    </xdr:from>
    <xdr:to>
      <xdr:col>19</xdr:col>
      <xdr:colOff>133350</xdr:colOff>
      <xdr:row>83</xdr:row>
      <xdr:rowOff>57150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959100" y="13757275"/>
          <a:ext cx="8178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89535</xdr:rowOff>
    </xdr:from>
    <xdr:to>
      <xdr:col>19</xdr:col>
      <xdr:colOff>184150</xdr:colOff>
      <xdr:row>83</xdr:row>
      <xdr:rowOff>22225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26180" y="13627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31750</xdr:rowOff>
    </xdr:from>
    <xdr:ext cx="736600" cy="24955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31540" y="1340485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73660</xdr:rowOff>
    </xdr:from>
    <xdr:to>
      <xdr:col>15</xdr:col>
      <xdr:colOff>82550</xdr:colOff>
      <xdr:row>83</xdr:row>
      <xdr:rowOff>57150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41220" y="13611860"/>
          <a:ext cx="81788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92075</xdr:rowOff>
    </xdr:from>
    <xdr:to>
      <xdr:col>15</xdr:col>
      <xdr:colOff>133350</xdr:colOff>
      <xdr:row>83</xdr:row>
      <xdr:rowOff>24765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908300" y="13630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34290</xdr:rowOff>
    </xdr:from>
    <xdr:ext cx="762000" cy="24955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613660" y="134073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41275</xdr:rowOff>
    </xdr:from>
    <xdr:to>
      <xdr:col>11</xdr:col>
      <xdr:colOff>31750</xdr:colOff>
      <xdr:row>82</xdr:row>
      <xdr:rowOff>73660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41120" y="1357947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51435</xdr:rowOff>
    </xdr:from>
    <xdr:to>
      <xdr:col>11</xdr:col>
      <xdr:colOff>82550</xdr:colOff>
      <xdr:row>82</xdr:row>
      <xdr:rowOff>149225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108200" y="135896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134620</xdr:rowOff>
    </xdr:from>
    <xdr:ext cx="762000" cy="24955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95780" y="136728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163830</xdr:rowOff>
    </xdr:from>
    <xdr:to>
      <xdr:col>7</xdr:col>
      <xdr:colOff>31750</xdr:colOff>
      <xdr:row>82</xdr:row>
      <xdr:rowOff>96520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90320" y="135369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81915</xdr:rowOff>
    </xdr:from>
    <xdr:ext cx="762000" cy="24955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7900" y="136201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58825" cy="24955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4594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58825" cy="24955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7886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8825" cy="24955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6098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58825" cy="2495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4310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58825" cy="2495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4300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109855</xdr:rowOff>
    </xdr:from>
    <xdr:to>
      <xdr:col>23</xdr:col>
      <xdr:colOff>184150</xdr:colOff>
      <xdr:row>84</xdr:row>
      <xdr:rowOff>42545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93260" y="13813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83185</xdr:rowOff>
    </xdr:from>
    <xdr:ext cx="762000" cy="24638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615180" y="137864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173,957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5080</xdr:rowOff>
    </xdr:from>
    <xdr:to>
      <xdr:col>19</xdr:col>
      <xdr:colOff>184150</xdr:colOff>
      <xdr:row>83</xdr:row>
      <xdr:rowOff>102870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26180" y="13708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88265</xdr:rowOff>
    </xdr:from>
    <xdr:ext cx="736600" cy="2463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31540" y="1379156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160,383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7620</xdr:rowOff>
    </xdr:from>
    <xdr:to>
      <xdr:col>15</xdr:col>
      <xdr:colOff>133350</xdr:colOff>
      <xdr:row>83</xdr:row>
      <xdr:rowOff>105410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908300" y="13710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91440</xdr:rowOff>
    </xdr:from>
    <xdr:ext cx="762000" cy="2463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613660" y="137947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160,787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25400</xdr:rowOff>
    </xdr:from>
    <xdr:to>
      <xdr:col>11</xdr:col>
      <xdr:colOff>82550</xdr:colOff>
      <xdr:row>82</xdr:row>
      <xdr:rowOff>123190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108200" y="1356360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132715</xdr:rowOff>
    </xdr:from>
    <xdr:ext cx="762000" cy="24955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95780" y="13340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141,638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158115</xdr:rowOff>
    </xdr:from>
    <xdr:to>
      <xdr:col>7</xdr:col>
      <xdr:colOff>31750</xdr:colOff>
      <xdr:row>82</xdr:row>
      <xdr:rowOff>90805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90320" y="135312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100330</xdr:rowOff>
    </xdr:from>
    <xdr:ext cx="762000" cy="24955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7900" y="133083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137,506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7825" cy="3460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133830" y="12492355"/>
          <a:ext cx="164782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類似団体を下回っている。今後も昇級、昇格制度の適正な運用などにより、引き続き給与の適正化に努めていく。</a:t>
          </a: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34925</xdr:rowOff>
    </xdr:from>
    <xdr:to>
      <xdr:col>85</xdr:col>
      <xdr:colOff>95250</xdr:colOff>
      <xdr:row>90</xdr:row>
      <xdr:rowOff>34925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62865</xdr:rowOff>
    </xdr:from>
    <xdr:ext cx="762000" cy="2463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051540" y="147567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33020</xdr:rowOff>
    </xdr:from>
    <xdr:to>
      <xdr:col>85</xdr:col>
      <xdr:colOff>95250</xdr:colOff>
      <xdr:row>88</xdr:row>
      <xdr:rowOff>33020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60960</xdr:rowOff>
    </xdr:from>
    <xdr:ext cx="762000" cy="2463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44246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31115</xdr:rowOff>
    </xdr:from>
    <xdr:to>
      <xdr:col>85</xdr:col>
      <xdr:colOff>95250</xdr:colOff>
      <xdr:row>86</xdr:row>
      <xdr:rowOff>31115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59690</xdr:rowOff>
    </xdr:from>
    <xdr:ext cx="762000" cy="2463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40931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29845</xdr:rowOff>
    </xdr:from>
    <xdr:to>
      <xdr:col>85</xdr:col>
      <xdr:colOff>95250</xdr:colOff>
      <xdr:row>84</xdr:row>
      <xdr:rowOff>29845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58420</xdr:rowOff>
    </xdr:from>
    <xdr:ext cx="762000" cy="2463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376172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27940</xdr:rowOff>
    </xdr:from>
    <xdr:to>
      <xdr:col>85</xdr:col>
      <xdr:colOff>95250</xdr:colOff>
      <xdr:row>82</xdr:row>
      <xdr:rowOff>27940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56515</xdr:rowOff>
    </xdr:from>
    <xdr:ext cx="762000" cy="2463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051540" y="134296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54610</xdr:rowOff>
    </xdr:from>
    <xdr:ext cx="762000" cy="2457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051540" y="130975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63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051540" y="127654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27305</xdr:rowOff>
    </xdr:from>
    <xdr:to>
      <xdr:col>81</xdr:col>
      <xdr:colOff>44450</xdr:colOff>
      <xdr:row>90</xdr:row>
      <xdr:rowOff>1905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577820" y="13400405"/>
          <a:ext cx="0" cy="1460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139700</xdr:rowOff>
    </xdr:from>
    <xdr:ext cx="758825" cy="24955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666720" y="1483360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1905</xdr:rowOff>
    </xdr:from>
    <xdr:to>
      <xdr:col>81</xdr:col>
      <xdr:colOff>133350</xdr:colOff>
      <xdr:row>90</xdr:row>
      <xdr:rowOff>1905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506700" y="14860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109855</xdr:rowOff>
    </xdr:from>
    <xdr:ext cx="758825" cy="24955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666720" y="1315275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27305</xdr:rowOff>
    </xdr:from>
    <xdr:to>
      <xdr:col>81</xdr:col>
      <xdr:colOff>133350</xdr:colOff>
      <xdr:row>81</xdr:row>
      <xdr:rowOff>27305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506700" y="134004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127000</xdr:rowOff>
    </xdr:from>
    <xdr:to>
      <xdr:col>81</xdr:col>
      <xdr:colOff>44450</xdr:colOff>
      <xdr:row>82</xdr:row>
      <xdr:rowOff>27940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810740" y="13500100"/>
          <a:ext cx="76708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5715</xdr:rowOff>
    </xdr:from>
    <xdr:ext cx="758825" cy="24955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666720" y="14204315"/>
          <a:ext cx="7588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86</xdr:row>
      <xdr:rowOff>32385</xdr:rowOff>
    </xdr:from>
    <xdr:to>
      <xdr:col>81</xdr:col>
      <xdr:colOff>95250</xdr:colOff>
      <xdr:row>86</xdr:row>
      <xdr:rowOff>130175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533370" y="142309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82</xdr:row>
      <xdr:rowOff>11430</xdr:rowOff>
    </xdr:from>
    <xdr:to>
      <xdr:col>77</xdr:col>
      <xdr:colOff>44450</xdr:colOff>
      <xdr:row>82</xdr:row>
      <xdr:rowOff>27940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999210" y="13549630"/>
          <a:ext cx="81153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86</xdr:row>
      <xdr:rowOff>15875</xdr:rowOff>
    </xdr:from>
    <xdr:to>
      <xdr:col>77</xdr:col>
      <xdr:colOff>95250</xdr:colOff>
      <xdr:row>86</xdr:row>
      <xdr:rowOff>113665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766290" y="1421447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99060</xdr:rowOff>
    </xdr:from>
    <xdr:ext cx="733425" cy="24955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465300" y="1429766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142875</xdr:rowOff>
    </xdr:from>
    <xdr:to>
      <xdr:col>72</xdr:col>
      <xdr:colOff>191770</xdr:colOff>
      <xdr:row>82</xdr:row>
      <xdr:rowOff>11430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192760" y="13515975"/>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48895</xdr:rowOff>
    </xdr:from>
    <xdr:to>
      <xdr:col>73</xdr:col>
      <xdr:colOff>44450</xdr:colOff>
      <xdr:row>86</xdr:row>
      <xdr:rowOff>146685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959840" y="142474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132080</xdr:rowOff>
    </xdr:from>
    <xdr:ext cx="758825" cy="24955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647420" y="1433068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142875</xdr:rowOff>
    </xdr:from>
    <xdr:to>
      <xdr:col>68</xdr:col>
      <xdr:colOff>152400</xdr:colOff>
      <xdr:row>82</xdr:row>
      <xdr:rowOff>77470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374880" y="13515975"/>
          <a:ext cx="81788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65405</xdr:rowOff>
    </xdr:from>
    <xdr:to>
      <xdr:col>68</xdr:col>
      <xdr:colOff>191770</xdr:colOff>
      <xdr:row>86</xdr:row>
      <xdr:rowOff>163195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141960" y="1426400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149225</xdr:rowOff>
    </xdr:from>
    <xdr:ext cx="758825" cy="2463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847320" y="1434782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48895</xdr:rowOff>
    </xdr:from>
    <xdr:to>
      <xdr:col>64</xdr:col>
      <xdr:colOff>152400</xdr:colOff>
      <xdr:row>86</xdr:row>
      <xdr:rowOff>146685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324080" y="14247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132080</xdr:rowOff>
    </xdr:from>
    <xdr:ext cx="758825" cy="24955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029440" y="1433068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58825" cy="24955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37970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58825" cy="2495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61262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8825"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9464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58825" cy="2495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17676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81</xdr:row>
      <xdr:rowOff>77470</xdr:rowOff>
    </xdr:from>
    <xdr:to>
      <xdr:col>81</xdr:col>
      <xdr:colOff>95250</xdr:colOff>
      <xdr:row>82</xdr:row>
      <xdr:rowOff>10160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533370" y="1345057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1905</xdr:rowOff>
    </xdr:from>
    <xdr:ext cx="758825" cy="24955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666720" y="1337500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81</xdr:row>
      <xdr:rowOff>144145</xdr:rowOff>
    </xdr:from>
    <xdr:to>
      <xdr:col>77</xdr:col>
      <xdr:colOff>95250</xdr:colOff>
      <xdr:row>82</xdr:row>
      <xdr:rowOff>76835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766290" y="135172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86995</xdr:rowOff>
    </xdr:from>
    <xdr:ext cx="733425" cy="2463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465300" y="13294995"/>
          <a:ext cx="7334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127635</xdr:rowOff>
    </xdr:from>
    <xdr:to>
      <xdr:col>73</xdr:col>
      <xdr:colOff>44450</xdr:colOff>
      <xdr:row>82</xdr:row>
      <xdr:rowOff>60960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959840" y="1350073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70485</xdr:rowOff>
    </xdr:from>
    <xdr:ext cx="758825" cy="24955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647420" y="1327848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93980</xdr:rowOff>
    </xdr:from>
    <xdr:to>
      <xdr:col>68</xdr:col>
      <xdr:colOff>191770</xdr:colOff>
      <xdr:row>82</xdr:row>
      <xdr:rowOff>27305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141960" y="13467080"/>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36830</xdr:rowOff>
    </xdr:from>
    <xdr:ext cx="758825" cy="24955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847320" y="1324483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28575</xdr:rowOff>
    </xdr:from>
    <xdr:to>
      <xdr:col>64</xdr:col>
      <xdr:colOff>152400</xdr:colOff>
      <xdr:row>82</xdr:row>
      <xdr:rowOff>127000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324080" y="135667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136525</xdr:rowOff>
    </xdr:from>
    <xdr:ext cx="758825" cy="24955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029440" y="1334452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59965" cy="29464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226290" y="8848090"/>
          <a:ext cx="225996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7825" cy="34544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403070" y="8823325"/>
          <a:ext cx="164782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事務配分の見直しなどにより、対前年度比で１人の削減をした一方で、前年度に比べて1,183人ほど人口の減少が進行したことから、人口1,000人当たり職員数は対前年度比で0.08増加した。</a:t>
          </a:r>
        </a:p>
        <a:p>
          <a:r>
            <a:rPr kumimoji="1" lang="ja-JP" altLang="en-US" sz="1300">
              <a:latin typeface="ＭＳ Ｐゴシック"/>
              <a:ea typeface="ＭＳ Ｐゴシック"/>
            </a:rPr>
            <a:t>　今後も、将来の職員</a:t>
          </a:r>
          <a:r>
            <a:rPr kumimoji="1" lang="ja-JP" altLang="en-US" sz="1300">
              <a:solidFill>
                <a:sysClr val="windowText" lastClr="000000"/>
              </a:solidFill>
              <a:latin typeface="ＭＳ Ｐゴシック"/>
              <a:ea typeface="ＭＳ Ｐゴシック"/>
            </a:rPr>
            <a:t>構成</a:t>
          </a:r>
          <a:r>
            <a:rPr kumimoji="1" lang="ja-JP" altLang="en-US" sz="1300">
              <a:latin typeface="ＭＳ Ｐゴシック"/>
              <a:ea typeface="ＭＳ Ｐゴシック"/>
            </a:rPr>
            <a:t>や財政状況を考慮した定員適正化による必要最小限の採用を行い、適正な職員数の維持に努めていく。</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134620</xdr:rowOff>
    </xdr:from>
    <xdr:ext cx="349885" cy="21717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63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051540" y="114198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163195</xdr:rowOff>
    </xdr:from>
    <xdr:to>
      <xdr:col>85</xdr:col>
      <xdr:colOff>95250</xdr:colOff>
      <xdr:row>67</xdr:row>
      <xdr:rowOff>163195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62000" cy="2463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051540" y="110883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161290</xdr:rowOff>
    </xdr:from>
    <xdr:to>
      <xdr:col>85</xdr:col>
      <xdr:colOff>95250</xdr:colOff>
      <xdr:row>65</xdr:row>
      <xdr:rowOff>161290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62000" cy="2463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107562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160020</xdr:rowOff>
    </xdr:from>
    <xdr:to>
      <xdr:col>85</xdr:col>
      <xdr:colOff>95250</xdr:colOff>
      <xdr:row>63</xdr:row>
      <xdr:rowOff>160020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62000" cy="2463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104241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158750</xdr:rowOff>
    </xdr:from>
    <xdr:to>
      <xdr:col>85</xdr:col>
      <xdr:colOff>95250</xdr:colOff>
      <xdr:row>61</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62000" cy="2457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051540" y="100926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156845</xdr:rowOff>
    </xdr:from>
    <xdr:to>
      <xdr:col>85</xdr:col>
      <xdr:colOff>95250</xdr:colOff>
      <xdr:row>59</xdr:row>
      <xdr:rowOff>156845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62000" cy="2463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051540" y="97605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154940</xdr:rowOff>
    </xdr:from>
    <xdr:to>
      <xdr:col>85</xdr:col>
      <xdr:colOff>95250</xdr:colOff>
      <xdr:row>57</xdr:row>
      <xdr:rowOff>154940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62000" cy="2463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051540" y="94284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955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117475</xdr:rowOff>
    </xdr:from>
    <xdr:to>
      <xdr:col>81</xdr:col>
      <xdr:colOff>44450</xdr:colOff>
      <xdr:row>66</xdr:row>
      <xdr:rowOff>139065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577820" y="9693275"/>
          <a:ext cx="0" cy="1342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112395</xdr:rowOff>
    </xdr:from>
    <xdr:ext cx="758825" cy="24955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666720" y="1100899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139065</xdr:rowOff>
    </xdr:from>
    <xdr:to>
      <xdr:col>81</xdr:col>
      <xdr:colOff>133350</xdr:colOff>
      <xdr:row>66</xdr:row>
      <xdr:rowOff>139065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506700" y="110356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35560</xdr:rowOff>
    </xdr:from>
    <xdr:ext cx="758825" cy="24955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666720" y="94462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117475</xdr:rowOff>
    </xdr:from>
    <xdr:to>
      <xdr:col>81</xdr:col>
      <xdr:colOff>133350</xdr:colOff>
      <xdr:row>58</xdr:row>
      <xdr:rowOff>117475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506700" y="96932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65405</xdr:rowOff>
    </xdr:from>
    <xdr:to>
      <xdr:col>81</xdr:col>
      <xdr:colOff>44450</xdr:colOff>
      <xdr:row>61</xdr:row>
      <xdr:rowOff>78105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810740" y="10136505"/>
          <a:ext cx="7670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34290</xdr:rowOff>
    </xdr:from>
    <xdr:ext cx="758825" cy="24955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666720" y="10105390"/>
          <a:ext cx="7588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61</xdr:row>
      <xdr:rowOff>60960</xdr:rowOff>
    </xdr:from>
    <xdr:to>
      <xdr:col>81</xdr:col>
      <xdr:colOff>95250</xdr:colOff>
      <xdr:row>61</xdr:row>
      <xdr:rowOff>159385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533370" y="1013206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61</xdr:row>
      <xdr:rowOff>43180</xdr:rowOff>
    </xdr:from>
    <xdr:to>
      <xdr:col>77</xdr:col>
      <xdr:colOff>44450</xdr:colOff>
      <xdr:row>61</xdr:row>
      <xdr:rowOff>65405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99210" y="10114280"/>
          <a:ext cx="81153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61</xdr:row>
      <xdr:rowOff>40640</xdr:rowOff>
    </xdr:from>
    <xdr:to>
      <xdr:col>77</xdr:col>
      <xdr:colOff>95250</xdr:colOff>
      <xdr:row>61</xdr:row>
      <xdr:rowOff>138430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766290" y="101117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124460</xdr:rowOff>
    </xdr:from>
    <xdr:ext cx="733425" cy="2463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465300" y="10195560"/>
          <a:ext cx="7334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20320</xdr:rowOff>
    </xdr:from>
    <xdr:to>
      <xdr:col>72</xdr:col>
      <xdr:colOff>191770</xdr:colOff>
      <xdr:row>61</xdr:row>
      <xdr:rowOff>43180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92760" y="1009142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39370</xdr:rowOff>
    </xdr:from>
    <xdr:to>
      <xdr:col>73</xdr:col>
      <xdr:colOff>44450</xdr:colOff>
      <xdr:row>61</xdr:row>
      <xdr:rowOff>137795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959840" y="1011047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123190</xdr:rowOff>
    </xdr:from>
    <xdr:ext cx="758825" cy="2463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647420" y="1019429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5715</xdr:rowOff>
    </xdr:from>
    <xdr:to>
      <xdr:col>68</xdr:col>
      <xdr:colOff>152400</xdr:colOff>
      <xdr:row>61</xdr:row>
      <xdr:rowOff>20320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374880" y="10076815"/>
          <a:ext cx="8178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26670</xdr:rowOff>
    </xdr:from>
    <xdr:to>
      <xdr:col>68</xdr:col>
      <xdr:colOff>191770</xdr:colOff>
      <xdr:row>61</xdr:row>
      <xdr:rowOff>124460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141960" y="1009777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109220</xdr:rowOff>
    </xdr:from>
    <xdr:ext cx="758825" cy="24892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847320" y="10180320"/>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160020</xdr:rowOff>
    </xdr:from>
    <xdr:to>
      <xdr:col>64</xdr:col>
      <xdr:colOff>152400</xdr:colOff>
      <xdr:row>61</xdr:row>
      <xdr:rowOff>92710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324080" y="10066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77470</xdr:rowOff>
    </xdr:from>
    <xdr:ext cx="758825" cy="24955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29440" y="1014857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58825" cy="24638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37970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58825" cy="2463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61262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63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807440" y="115544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58825" cy="2463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9464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58825" cy="2463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17676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61</xdr:row>
      <xdr:rowOff>29210</xdr:rowOff>
    </xdr:from>
    <xdr:to>
      <xdr:col>81</xdr:col>
      <xdr:colOff>95250</xdr:colOff>
      <xdr:row>61</xdr:row>
      <xdr:rowOff>127000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533370" y="1010031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45085</xdr:rowOff>
    </xdr:from>
    <xdr:ext cx="758825" cy="24955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666720" y="995108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61</xdr:row>
      <xdr:rowOff>17145</xdr:rowOff>
    </xdr:from>
    <xdr:to>
      <xdr:col>77</xdr:col>
      <xdr:colOff>95250</xdr:colOff>
      <xdr:row>61</xdr:row>
      <xdr:rowOff>114300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766290" y="1008824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124460</xdr:rowOff>
    </xdr:from>
    <xdr:ext cx="733425" cy="2463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465300" y="9865360"/>
          <a:ext cx="7334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160020</xdr:rowOff>
    </xdr:from>
    <xdr:to>
      <xdr:col>73</xdr:col>
      <xdr:colOff>44450</xdr:colOff>
      <xdr:row>61</xdr:row>
      <xdr:rowOff>92710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959840" y="100660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102235</xdr:rowOff>
    </xdr:from>
    <xdr:ext cx="758825" cy="24955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47420" y="984313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136525</xdr:rowOff>
    </xdr:from>
    <xdr:to>
      <xdr:col>68</xdr:col>
      <xdr:colOff>191770</xdr:colOff>
      <xdr:row>61</xdr:row>
      <xdr:rowOff>69215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141960" y="1004252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78740</xdr:rowOff>
    </xdr:from>
    <xdr:ext cx="758825" cy="24955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847320" y="981964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121920</xdr:rowOff>
    </xdr:from>
    <xdr:to>
      <xdr:col>64</xdr:col>
      <xdr:colOff>152400</xdr:colOff>
      <xdr:row>61</xdr:row>
      <xdr:rowOff>54610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324080" y="10027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64135</xdr:rowOff>
    </xdr:from>
    <xdr:ext cx="758825" cy="2463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029440" y="9805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2740" cy="29464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519660" y="5179060"/>
          <a:ext cx="160274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7825" cy="345440"/>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109700" y="5154930"/>
          <a:ext cx="164782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市債等の元利償還額の減少や普通交付税の増加などの要因から、３か年平均で見ると対前年度比で0.4ポイント減少した。　</a:t>
          </a:r>
        </a:p>
        <a:p>
          <a:r>
            <a:rPr kumimoji="1" lang="ja-JP" altLang="en-US" sz="1300">
              <a:latin typeface="ＭＳ Ｐゴシック"/>
              <a:ea typeface="ＭＳ Ｐゴシック"/>
            </a:rPr>
            <a:t>　大型建設事業の完了に伴い元金償還が減少する一方、金利の上昇や早期償還などの金利抑制対策による元利償還の増加により、当面の実質公債費比率は横ばいで推移していくものと見込んでいる。今後も事業の見直しや早期償還などの金利抑制対策に取り組み、公債費の抑制を図っていく。</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97790</xdr:rowOff>
    </xdr:from>
    <xdr:ext cx="298450" cy="21653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63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051540" y="775144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71755</xdr:rowOff>
    </xdr:from>
    <xdr:to>
      <xdr:col>85</xdr:col>
      <xdr:colOff>95250</xdr:colOff>
      <xdr:row>45</xdr:row>
      <xdr:rowOff>71755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99695</xdr:rowOff>
    </xdr:from>
    <xdr:ext cx="762000" cy="24955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13970</xdr:rowOff>
    </xdr:from>
    <xdr:to>
      <xdr:col>85</xdr:col>
      <xdr:colOff>95250</xdr:colOff>
      <xdr:row>43</xdr:row>
      <xdr:rowOff>13970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41910</xdr:rowOff>
    </xdr:from>
    <xdr:ext cx="762000" cy="24955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05154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122555</xdr:rowOff>
    </xdr:from>
    <xdr:to>
      <xdr:col>85</xdr:col>
      <xdr:colOff>95250</xdr:colOff>
      <xdr:row>40</xdr:row>
      <xdr:rowOff>122555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150495</xdr:rowOff>
    </xdr:from>
    <xdr:ext cx="762000" cy="2463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051540" y="65893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65405</xdr:rowOff>
    </xdr:from>
    <xdr:to>
      <xdr:col>85</xdr:col>
      <xdr:colOff>95250</xdr:colOff>
      <xdr:row>38</xdr:row>
      <xdr:rowOff>65405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93980</xdr:rowOff>
    </xdr:from>
    <xdr:ext cx="762000" cy="2463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051540" y="62026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33</xdr:row>
      <xdr:rowOff>116205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91440</xdr:rowOff>
    </xdr:from>
    <xdr:to>
      <xdr:col>81</xdr:col>
      <xdr:colOff>44450</xdr:colOff>
      <xdr:row>45</xdr:row>
      <xdr:rowOff>63500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577820" y="6200140"/>
          <a:ext cx="0" cy="1292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36830</xdr:rowOff>
    </xdr:from>
    <xdr:ext cx="758825" cy="24955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666720" y="746633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63500</xdr:rowOff>
    </xdr:from>
    <xdr:to>
      <xdr:col>81</xdr:col>
      <xdr:colOff>133350</xdr:colOff>
      <xdr:row>45</xdr:row>
      <xdr:rowOff>63500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506700" y="74930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8890</xdr:rowOff>
    </xdr:from>
    <xdr:ext cx="758825" cy="24955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666720" y="5952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91440</xdr:rowOff>
    </xdr:from>
    <xdr:to>
      <xdr:col>81</xdr:col>
      <xdr:colOff>133350</xdr:colOff>
      <xdr:row>37</xdr:row>
      <xdr:rowOff>91440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506700" y="6200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143510</xdr:rowOff>
    </xdr:from>
    <xdr:to>
      <xdr:col>81</xdr:col>
      <xdr:colOff>44450</xdr:colOff>
      <xdr:row>45</xdr:row>
      <xdr:rowOff>8890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810740" y="7407910"/>
          <a:ext cx="7670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40005</xdr:rowOff>
    </xdr:from>
    <xdr:ext cx="758825" cy="24955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666720" y="6644005"/>
          <a:ext cx="7588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41</xdr:row>
      <xdr:rowOff>24765</xdr:rowOff>
    </xdr:from>
    <xdr:to>
      <xdr:col>81</xdr:col>
      <xdr:colOff>95250</xdr:colOff>
      <xdr:row>41</xdr:row>
      <xdr:rowOff>122555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533370" y="67938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45</xdr:row>
      <xdr:rowOff>8890</xdr:rowOff>
    </xdr:from>
    <xdr:to>
      <xdr:col>77</xdr:col>
      <xdr:colOff>44450</xdr:colOff>
      <xdr:row>45</xdr:row>
      <xdr:rowOff>71755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999210" y="7438390"/>
          <a:ext cx="81153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41</xdr:row>
      <xdr:rowOff>39370</xdr:rowOff>
    </xdr:from>
    <xdr:to>
      <xdr:col>77</xdr:col>
      <xdr:colOff>95250</xdr:colOff>
      <xdr:row>41</xdr:row>
      <xdr:rowOff>137795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766290" y="680847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147320</xdr:rowOff>
    </xdr:from>
    <xdr:ext cx="733425" cy="24955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465300" y="658622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45</xdr:row>
      <xdr:rowOff>71755</xdr:rowOff>
    </xdr:from>
    <xdr:to>
      <xdr:col>72</xdr:col>
      <xdr:colOff>191770</xdr:colOff>
      <xdr:row>45</xdr:row>
      <xdr:rowOff>102235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192760" y="750125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32385</xdr:rowOff>
    </xdr:from>
    <xdr:to>
      <xdr:col>73</xdr:col>
      <xdr:colOff>44450</xdr:colOff>
      <xdr:row>41</xdr:row>
      <xdr:rowOff>130175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959840" y="68014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139700</xdr:rowOff>
    </xdr:from>
    <xdr:ext cx="758825" cy="24955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647420" y="657860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45</xdr:row>
      <xdr:rowOff>102235</xdr:rowOff>
    </xdr:from>
    <xdr:to>
      <xdr:col>68</xdr:col>
      <xdr:colOff>152400</xdr:colOff>
      <xdr:row>45</xdr:row>
      <xdr:rowOff>133350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374880" y="7531735"/>
          <a:ext cx="8178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32385</xdr:rowOff>
    </xdr:from>
    <xdr:to>
      <xdr:col>68</xdr:col>
      <xdr:colOff>191770</xdr:colOff>
      <xdr:row>41</xdr:row>
      <xdr:rowOff>130175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141960" y="680148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139700</xdr:rowOff>
    </xdr:from>
    <xdr:ext cx="758825" cy="24955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847320" y="657860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17145</xdr:rowOff>
    </xdr:from>
    <xdr:to>
      <xdr:col>64</xdr:col>
      <xdr:colOff>152400</xdr:colOff>
      <xdr:row>41</xdr:row>
      <xdr:rowOff>114300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324080" y="67862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124460</xdr:rowOff>
    </xdr:from>
    <xdr:ext cx="758825" cy="2463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29440" y="65633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58825" cy="2463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37970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58825" cy="2463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61262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63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807440" y="78860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58825" cy="2463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9464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58825" cy="2463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176760" y="78860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44</xdr:row>
      <xdr:rowOff>94615</xdr:rowOff>
    </xdr:from>
    <xdr:to>
      <xdr:col>81</xdr:col>
      <xdr:colOff>95250</xdr:colOff>
      <xdr:row>45</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533370" y="735901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160020</xdr:rowOff>
    </xdr:from>
    <xdr:ext cx="758825" cy="24638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666720" y="725932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44</xdr:row>
      <xdr:rowOff>125730</xdr:rowOff>
    </xdr:from>
    <xdr:to>
      <xdr:col>77</xdr:col>
      <xdr:colOff>95250</xdr:colOff>
      <xdr:row>45</xdr:row>
      <xdr:rowOff>58420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766290" y="73901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43180</xdr:rowOff>
    </xdr:from>
    <xdr:ext cx="733425" cy="24892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465300" y="7472680"/>
          <a:ext cx="733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45</xdr:row>
      <xdr:rowOff>22860</xdr:rowOff>
    </xdr:from>
    <xdr:to>
      <xdr:col>73</xdr:col>
      <xdr:colOff>44450</xdr:colOff>
      <xdr:row>45</xdr:row>
      <xdr:rowOff>120650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959840" y="74523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105410</xdr:rowOff>
    </xdr:from>
    <xdr:ext cx="758825" cy="24955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647420" y="753491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45</xdr:row>
      <xdr:rowOff>53340</xdr:rowOff>
    </xdr:from>
    <xdr:to>
      <xdr:col>68</xdr:col>
      <xdr:colOff>191770</xdr:colOff>
      <xdr:row>45</xdr:row>
      <xdr:rowOff>151130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141960" y="748284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136525</xdr:rowOff>
    </xdr:from>
    <xdr:ext cx="758825" cy="24955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847320" y="756602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45</xdr:row>
      <xdr:rowOff>84455</xdr:rowOff>
    </xdr:from>
    <xdr:to>
      <xdr:col>64</xdr:col>
      <xdr:colOff>152400</xdr:colOff>
      <xdr:row>46</xdr:row>
      <xdr:rowOff>17145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324080" y="7513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2540</xdr:rowOff>
    </xdr:from>
    <xdr:ext cx="758825" cy="24955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29440" y="759714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146685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735" cy="2952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602845" y="1510665"/>
          <a:ext cx="143573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4544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[61.8%]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18415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9</xdr:row>
      <xdr:rowOff>104140</xdr:rowOff>
    </xdr:from>
    <xdr:to>
      <xdr:col>106</xdr:col>
      <xdr:colOff>139700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92075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92075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償還が進んだことなどにより地方債現在高が減少し、対前年度比で17.5ポイント減少した。</a:t>
          </a:r>
        </a:p>
        <a:p>
          <a:r>
            <a:rPr kumimoji="1" lang="ja-JP" altLang="en-US" sz="1300">
              <a:latin typeface="ＭＳ Ｐゴシック"/>
              <a:ea typeface="ＭＳ Ｐゴシック"/>
            </a:rPr>
            <a:t>　過去の大型建設事業の償還が概ね完了したことから令和２年度をピークに減少していくものと見込んでいるが、依然として類似団体平均を上回っていることから、今後も</a:t>
          </a:r>
          <a:r>
            <a:rPr kumimoji="1" lang="ja-JP" altLang="en-US" sz="1300">
              <a:solidFill>
                <a:sysClr val="windowText" lastClr="000000"/>
              </a:solidFill>
              <a:latin typeface="ＭＳ Ｐゴシック"/>
              <a:ea typeface="ＭＳ Ｐゴシック"/>
            </a:rPr>
            <a:t>事業の見直しなどによる起債発行額の抑制に努めていく。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60960</xdr:rowOff>
    </xdr:from>
    <xdr:ext cx="298450" cy="21399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704320" y="1711960"/>
          <a:ext cx="29845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63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051540" y="40824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90170</xdr:rowOff>
    </xdr:from>
    <xdr:to>
      <xdr:col>85</xdr:col>
      <xdr:colOff>95250</xdr:colOff>
      <xdr:row>23</xdr:row>
      <xdr:rowOff>90170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118110</xdr:rowOff>
    </xdr:from>
    <xdr:ext cx="762000" cy="2463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051540" y="37503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88265</xdr:rowOff>
    </xdr:from>
    <xdr:to>
      <xdr:col>85</xdr:col>
      <xdr:colOff>95250</xdr:colOff>
      <xdr:row>21</xdr:row>
      <xdr:rowOff>88265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116205</xdr:rowOff>
    </xdr:from>
    <xdr:ext cx="762000" cy="2463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051540" y="34182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86360</xdr:rowOff>
    </xdr:from>
    <xdr:to>
      <xdr:col>85</xdr:col>
      <xdr:colOff>95250</xdr:colOff>
      <xdr:row>19</xdr:row>
      <xdr:rowOff>86360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114300</xdr:rowOff>
    </xdr:from>
    <xdr:ext cx="762000" cy="24955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051540" y="3086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85090</xdr:rowOff>
    </xdr:from>
    <xdr:to>
      <xdr:col>85</xdr:col>
      <xdr:colOff>95250</xdr:colOff>
      <xdr:row>17</xdr:row>
      <xdr:rowOff>85090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113030</xdr:rowOff>
    </xdr:from>
    <xdr:ext cx="762000" cy="24955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051540" y="2754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83185</xdr:rowOff>
    </xdr:from>
    <xdr:to>
      <xdr:col>85</xdr:col>
      <xdr:colOff>95250</xdr:colOff>
      <xdr:row>15</xdr:row>
      <xdr:rowOff>83185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111125</xdr:rowOff>
    </xdr:from>
    <xdr:ext cx="762000" cy="24955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051540" y="242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81280</xdr:rowOff>
    </xdr:from>
    <xdr:to>
      <xdr:col>85</xdr:col>
      <xdr:colOff>95250</xdr:colOff>
      <xdr:row>13</xdr:row>
      <xdr:rowOff>81280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109220</xdr:rowOff>
    </xdr:from>
    <xdr:ext cx="762000" cy="24892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051540" y="20904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92075</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81280</xdr:rowOff>
    </xdr:from>
    <xdr:to>
      <xdr:col>81</xdr:col>
      <xdr:colOff>44450</xdr:colOff>
      <xdr:row>21</xdr:row>
      <xdr:rowOff>152400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577820" y="2227580"/>
          <a:ext cx="0" cy="1391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125730</xdr:rowOff>
    </xdr:from>
    <xdr:ext cx="758825" cy="24638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666720" y="359283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152400</xdr:rowOff>
    </xdr:from>
    <xdr:to>
      <xdr:col>81</xdr:col>
      <xdr:colOff>133350</xdr:colOff>
      <xdr:row>21</xdr:row>
      <xdr:rowOff>152400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506700" y="36195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164465</xdr:rowOff>
    </xdr:from>
    <xdr:ext cx="758825" cy="24892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666720" y="198056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81280</xdr:rowOff>
    </xdr:from>
    <xdr:to>
      <xdr:col>81</xdr:col>
      <xdr:colOff>133350</xdr:colOff>
      <xdr:row>13</xdr:row>
      <xdr:rowOff>81280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104775</xdr:rowOff>
    </xdr:from>
    <xdr:to>
      <xdr:col>81</xdr:col>
      <xdr:colOff>44450</xdr:colOff>
      <xdr:row>18</xdr:row>
      <xdr:rowOff>133350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810740" y="2911475"/>
          <a:ext cx="76708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114300</xdr:rowOff>
    </xdr:from>
    <xdr:ext cx="758825" cy="24955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666720" y="2095500"/>
          <a:ext cx="7588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98425</xdr:rowOff>
    </xdr:from>
    <xdr:to>
      <xdr:col>81</xdr:col>
      <xdr:colOff>95250</xdr:colOff>
      <xdr:row>14</xdr:row>
      <xdr:rowOff>31115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533370" y="22447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18</xdr:row>
      <xdr:rowOff>133350</xdr:rowOff>
    </xdr:from>
    <xdr:to>
      <xdr:col>77</xdr:col>
      <xdr:colOff>44450</xdr:colOff>
      <xdr:row>19</xdr:row>
      <xdr:rowOff>26035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999210" y="3105150"/>
          <a:ext cx="81153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13</xdr:row>
      <xdr:rowOff>142875</xdr:rowOff>
    </xdr:from>
    <xdr:to>
      <xdr:col>77</xdr:col>
      <xdr:colOff>95250</xdr:colOff>
      <xdr:row>14</xdr:row>
      <xdr:rowOff>75565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766290" y="228917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85725</xdr:rowOff>
    </xdr:from>
    <xdr:ext cx="733425" cy="2463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465300" y="2066925"/>
          <a:ext cx="7334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19</xdr:row>
      <xdr:rowOff>26035</xdr:rowOff>
    </xdr:from>
    <xdr:to>
      <xdr:col>72</xdr:col>
      <xdr:colOff>191770</xdr:colOff>
      <xdr:row>21</xdr:row>
      <xdr:rowOff>19685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192760" y="3162935"/>
          <a:ext cx="80645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7620</xdr:rowOff>
    </xdr:from>
    <xdr:to>
      <xdr:col>73</xdr:col>
      <xdr:colOff>44450</xdr:colOff>
      <xdr:row>14</xdr:row>
      <xdr:rowOff>105410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959840" y="23190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116205</xdr:rowOff>
    </xdr:from>
    <xdr:ext cx="758825" cy="2463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647420" y="209740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19685</xdr:rowOff>
    </xdr:from>
    <xdr:to>
      <xdr:col>68</xdr:col>
      <xdr:colOff>152400</xdr:colOff>
      <xdr:row>22</xdr:row>
      <xdr:rowOff>53975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2374880" y="3486785"/>
          <a:ext cx="81788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66675</xdr:rowOff>
    </xdr:from>
    <xdr:to>
      <xdr:col>68</xdr:col>
      <xdr:colOff>191770</xdr:colOff>
      <xdr:row>14</xdr:row>
      <xdr:rowOff>164465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141960" y="237807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8890</xdr:rowOff>
    </xdr:from>
    <xdr:ext cx="758825" cy="24955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847320" y="21551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144780</xdr:rowOff>
    </xdr:from>
    <xdr:to>
      <xdr:col>64</xdr:col>
      <xdr:colOff>152400</xdr:colOff>
      <xdr:row>15</xdr:row>
      <xdr:rowOff>77470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324080" y="245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87630</xdr:rowOff>
    </xdr:from>
    <xdr:ext cx="758825" cy="2457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29440" y="223393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58825" cy="2463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379700" y="4217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58825" cy="2463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612620" y="4217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63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807440" y="42170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58825" cy="2463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94640" y="4217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58825" cy="2463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176760" y="42170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17</xdr:row>
      <xdr:rowOff>55880</xdr:rowOff>
    </xdr:from>
    <xdr:to>
      <xdr:col>81</xdr:col>
      <xdr:colOff>95250</xdr:colOff>
      <xdr:row>17</xdr:row>
      <xdr:rowOff>153670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533370" y="28625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28575</xdr:rowOff>
    </xdr:from>
    <xdr:ext cx="758825" cy="246380"/>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666720" y="283527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18</xdr:row>
      <xdr:rowOff>84455</xdr:rowOff>
    </xdr:from>
    <xdr:to>
      <xdr:col>77</xdr:col>
      <xdr:colOff>95250</xdr:colOff>
      <xdr:row>19</xdr:row>
      <xdr:rowOff>17145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766290" y="30562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2540</xdr:rowOff>
    </xdr:from>
    <xdr:ext cx="733425" cy="24955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465300" y="313944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141605</xdr:rowOff>
    </xdr:from>
    <xdr:to>
      <xdr:col>73</xdr:col>
      <xdr:colOff>44450</xdr:colOff>
      <xdr:row>19</xdr:row>
      <xdr:rowOff>74295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959840" y="311340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60325</xdr:rowOff>
    </xdr:from>
    <xdr:ext cx="758825" cy="2463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647420" y="319722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135890</xdr:rowOff>
    </xdr:from>
    <xdr:to>
      <xdr:col>68</xdr:col>
      <xdr:colOff>191770</xdr:colOff>
      <xdr:row>21</xdr:row>
      <xdr:rowOff>68580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141960" y="343789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53975</xdr:rowOff>
    </xdr:from>
    <xdr:ext cx="758825" cy="2463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847320" y="352107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5080</xdr:rowOff>
    </xdr:from>
    <xdr:to>
      <xdr:col>64</xdr:col>
      <xdr:colOff>152400</xdr:colOff>
      <xdr:row>22</xdr:row>
      <xdr:rowOff>102870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324080" y="3637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88265</xdr:rowOff>
    </xdr:from>
    <xdr:ext cx="758825" cy="2463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2029440" y="372046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91,178
90,320
431.97
56,610,414
55,188,329
1,272,881
27,041,663
58,541,648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13.8
61.8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63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会計年度任用職員に対する勤勉手当の支給や約30年ぶりとなる高水準のベースアップなどの人事院勧告に伴う増額改定などにより、対前年度比で2.2ポイントの増となった。</a:t>
          </a:r>
        </a:p>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類似団体の平均を下回っている。定員適正化による職員数の削減等のコスト削減の効果によるものと考えられ、今後も引き続き、比率の抑制を図っていく。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182880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8000" cy="25590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9570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182880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8000" cy="25590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4998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182880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0426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182880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590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5854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590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128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33020</xdr:rowOff>
    </xdr:from>
    <xdr:to>
      <xdr:col>24</xdr:col>
      <xdr:colOff>25400</xdr:colOff>
      <xdr:row>40</xdr:row>
      <xdr:rowOff>122555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1452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94615</xdr:rowOff>
    </xdr:from>
    <xdr:ext cx="758825"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03420" y="69526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122555</xdr:rowOff>
    </xdr:from>
    <xdr:to>
      <xdr:col>24</xdr:col>
      <xdr:colOff>114300</xdr:colOff>
      <xdr:row>40</xdr:row>
      <xdr:rowOff>122555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42765" y="69805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119380</xdr:rowOff>
    </xdr:from>
    <xdr:ext cx="758825"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03420" y="57772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33020</xdr:rowOff>
    </xdr:from>
    <xdr:to>
      <xdr:col>24</xdr:col>
      <xdr:colOff>114300</xdr:colOff>
      <xdr:row>35</xdr:row>
      <xdr:rowOff>33020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60337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36</xdr:row>
      <xdr:rowOff>53975</xdr:rowOff>
    </xdr:from>
    <xdr:to>
      <xdr:col>24</xdr:col>
      <xdr:colOff>25400</xdr:colOff>
      <xdr:row>36</xdr:row>
      <xdr:rowOff>154940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57600" y="6226175"/>
          <a:ext cx="75692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5080</xdr:rowOff>
    </xdr:from>
    <xdr:ext cx="758825"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03420" y="634873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33020</xdr:rowOff>
    </xdr:from>
    <xdr:to>
      <xdr:col>24</xdr:col>
      <xdr:colOff>76200</xdr:colOff>
      <xdr:row>37</xdr:row>
      <xdr:rowOff>134620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80865" y="63766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53975</xdr:rowOff>
    </xdr:from>
    <xdr:to>
      <xdr:col>19</xdr:col>
      <xdr:colOff>182880</xdr:colOff>
      <xdr:row>36</xdr:row>
      <xdr:rowOff>67310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41625" y="6226175"/>
          <a:ext cx="8159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149225</xdr:rowOff>
    </xdr:from>
    <xdr:to>
      <xdr:col>20</xdr:col>
      <xdr:colOff>38100</xdr:colOff>
      <xdr:row>37</xdr:row>
      <xdr:rowOff>79375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11245" y="632142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64135</xdr:rowOff>
    </xdr:from>
    <xdr:ext cx="736600" cy="25590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98190" y="64077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8255</xdr:rowOff>
    </xdr:from>
    <xdr:to>
      <xdr:col>15</xdr:col>
      <xdr:colOff>98425</xdr:colOff>
      <xdr:row>36</xdr:row>
      <xdr:rowOff>67310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21205" y="6180455"/>
          <a:ext cx="8204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153670</xdr:rowOff>
    </xdr:from>
    <xdr:to>
      <xdr:col>15</xdr:col>
      <xdr:colOff>149225</xdr:colOff>
      <xdr:row>37</xdr:row>
      <xdr:rowOff>83820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90825"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68580</xdr:rowOff>
    </xdr:from>
    <xdr:ext cx="758825"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94915" y="64122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8255</xdr:rowOff>
    </xdr:from>
    <xdr:to>
      <xdr:col>11</xdr:col>
      <xdr:colOff>9525</xdr:colOff>
      <xdr:row>36</xdr:row>
      <xdr:rowOff>109220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217930" y="6180455"/>
          <a:ext cx="80327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7550" y="62941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36830</xdr:rowOff>
    </xdr:from>
    <xdr:ext cx="76200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74495"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27940</xdr:rowOff>
    </xdr:from>
    <xdr:to>
      <xdr:col>6</xdr:col>
      <xdr:colOff>171450</xdr:colOff>
      <xdr:row>37</xdr:row>
      <xdr:rowOff>129540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713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114300</xdr:rowOff>
    </xdr:from>
    <xdr:ext cx="75882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1220" y="64579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825"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1576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6329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917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103505</xdr:rowOff>
    </xdr:from>
    <xdr:to>
      <xdr:col>24</xdr:col>
      <xdr:colOff>76200</xdr:colOff>
      <xdr:row>37</xdr:row>
      <xdr:rowOff>33655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80865" y="62757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120650</xdr:rowOff>
    </xdr:from>
    <xdr:ext cx="758825" cy="25590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03420" y="61214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3175</xdr:rowOff>
    </xdr:from>
    <xdr:to>
      <xdr:col>20</xdr:col>
      <xdr:colOff>38100</xdr:colOff>
      <xdr:row>36</xdr:row>
      <xdr:rowOff>104775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11245" y="61753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114935</xdr:rowOff>
    </xdr:from>
    <xdr:ext cx="7366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98190" y="5944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16510</xdr:rowOff>
    </xdr:from>
    <xdr:to>
      <xdr:col>15</xdr:col>
      <xdr:colOff>149225</xdr:colOff>
      <xdr:row>36</xdr:row>
      <xdr:rowOff>118110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90825"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128270</xdr:rowOff>
    </xdr:from>
    <xdr:ext cx="75882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94915" y="59575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128905</xdr:rowOff>
    </xdr:from>
    <xdr:to>
      <xdr:col>11</xdr:col>
      <xdr:colOff>60325</xdr:colOff>
      <xdr:row>36</xdr:row>
      <xdr:rowOff>59055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7550" y="61296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69215</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74495" y="589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57785</xdr:rowOff>
    </xdr:from>
    <xdr:to>
      <xdr:col>6</xdr:col>
      <xdr:colOff>171450</xdr:colOff>
      <xdr:row>36</xdr:row>
      <xdr:rowOff>159385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713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169545</xdr:rowOff>
    </xdr:from>
    <xdr:ext cx="758825" cy="25590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1220" y="59988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人件費の増に伴う社会保険料の増はあるものの、直営化に伴う児童クラブ運営委託料の皆減などにより、対前年度比で0.1ポイントの減となった。</a:t>
          </a:r>
          <a:r>
            <a:rPr kumimoji="1" lang="ja-JP" altLang="en-US" sz="1300">
              <a:solidFill>
                <a:sysClr val="windowText" lastClr="000000"/>
              </a:solidFill>
              <a:latin typeface="ＭＳ Ｐゴシック"/>
              <a:ea typeface="ＭＳ Ｐゴシック"/>
            </a:rPr>
            <a:t>類似団体の平均を上回っている。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今後は物価高騰や人件費の増加は続くものと推計しており、業務の改善・効率化を進め物件費の抑制に努めていく。</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845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590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926445" y="3985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800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800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8000" cy="25590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2842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800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800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590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1699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10411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20</xdr:row>
      <xdr:rowOff>60960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17904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88900</xdr:rowOff>
    </xdr:from>
    <xdr:to>
      <xdr:col>82</xdr:col>
      <xdr:colOff>182880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015210" y="35179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11</xdr:row>
      <xdr:rowOff>11430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17904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96520</xdr:rowOff>
    </xdr:from>
    <xdr:to>
      <xdr:col>82</xdr:col>
      <xdr:colOff>182880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21539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334490" y="2816860"/>
          <a:ext cx="7696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14</xdr:row>
      <xdr:rowOff>104140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179040" y="2504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05331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531215" y="2763520"/>
          <a:ext cx="80327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28369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20320</xdr:rowOff>
    </xdr:from>
    <xdr:ext cx="733425" cy="25590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987780" y="242062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157480</xdr:rowOff>
    </xdr:from>
    <xdr:to>
      <xdr:col>73</xdr:col>
      <xdr:colOff>180975</xdr:colOff>
      <xdr:row>16</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710795" y="2557780"/>
          <a:ext cx="82042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480415" y="26136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153670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16736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157480</xdr:rowOff>
    </xdr:from>
    <xdr:to>
      <xdr:col>69</xdr:col>
      <xdr:colOff>92075</xdr:colOff>
      <xdr:row>15</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890375" y="255778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659995"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29210</xdr:rowOff>
    </xdr:from>
    <xdr:ext cx="762000" cy="25590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364085" y="2600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856720" y="2598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113030</xdr:rowOff>
    </xdr:from>
    <xdr:ext cx="75882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543665" y="26847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82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905355"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882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1204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05331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15</xdr:row>
      <xdr:rowOff>166370</xdr:rowOff>
    </xdr:from>
    <xdr:ext cx="762000" cy="25590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179040" y="27381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28369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116840</xdr:rowOff>
    </xdr:from>
    <xdr:ext cx="73342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987780" y="28600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480415" y="27127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55880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167360" y="279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659995"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46990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364085" y="227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11430</xdr:rowOff>
    </xdr:from>
    <xdr:to>
      <xdr:col>65</xdr:col>
      <xdr:colOff>53975</xdr:colOff>
      <xdr:row>15</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856720" y="2583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123190</xdr:rowOff>
    </xdr:from>
    <xdr:ext cx="758825" cy="25590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543665" y="23520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認定こども園施設型給付費や地域型保育事業施設型給付費の増のほか、制度改正に伴う児童手当の拡充などにより、対前年度比で0.5ポイントの増となった。</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類似団体平均を下回っているが、高齢化の影響や障がい者自立支援給付費の増加などが見込まれる中で、執行の適正化等により抑制に努めていく。</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590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6855" y="10843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19048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590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210675"/>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590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557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45085</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14520" y="89604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58825" cy="25590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03420" y="105003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10528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132080</xdr:rowOff>
    </xdr:from>
    <xdr:ext cx="758825" cy="25590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03420" y="87045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45085</xdr:rowOff>
    </xdr:from>
    <xdr:to>
      <xdr:col>24</xdr:col>
      <xdr:colOff>114300</xdr:colOff>
      <xdr:row>52</xdr:row>
      <xdr:rowOff>45085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89604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54</xdr:row>
      <xdr:rowOff>61595</xdr:rowOff>
    </xdr:from>
    <xdr:to>
      <xdr:col>24</xdr:col>
      <xdr:colOff>25400</xdr:colOff>
      <xdr:row>54</xdr:row>
      <xdr:rowOff>143510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657600" y="9319895"/>
          <a:ext cx="7569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73025</xdr:rowOff>
    </xdr:from>
    <xdr:ext cx="758825"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03420" y="950277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100965</xdr:rowOff>
    </xdr:from>
    <xdr:to>
      <xdr:col>24</xdr:col>
      <xdr:colOff>76200</xdr:colOff>
      <xdr:row>56</xdr:row>
      <xdr:rowOff>31115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80865" y="95307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118745</xdr:rowOff>
    </xdr:from>
    <xdr:to>
      <xdr:col>19</xdr:col>
      <xdr:colOff>182880</xdr:colOff>
      <xdr:row>54</xdr:row>
      <xdr:rowOff>61595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841625" y="9205595"/>
          <a:ext cx="8159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35560</xdr:rowOff>
    </xdr:from>
    <xdr:to>
      <xdr:col>20</xdr:col>
      <xdr:colOff>38100</xdr:colOff>
      <xdr:row>55</xdr:row>
      <xdr:rowOff>137160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11245" y="9465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121920</xdr:rowOff>
    </xdr:from>
    <xdr:ext cx="736600" cy="25590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98190" y="955167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4445</xdr:rowOff>
    </xdr:from>
    <xdr:to>
      <xdr:col>15</xdr:col>
      <xdr:colOff>98425</xdr:colOff>
      <xdr:row>53</xdr:row>
      <xdr:rowOff>118745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021205" y="9091295"/>
          <a:ext cx="8204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92710</xdr:rowOff>
    </xdr:from>
    <xdr:to>
      <xdr:col>15</xdr:col>
      <xdr:colOff>149225</xdr:colOff>
      <xdr:row>55</xdr:row>
      <xdr:rowOff>22860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90825"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7620</xdr:rowOff>
    </xdr:from>
    <xdr:ext cx="758825" cy="25590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94915" y="94373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4445</xdr:rowOff>
    </xdr:from>
    <xdr:to>
      <xdr:col>11</xdr:col>
      <xdr:colOff>9525</xdr:colOff>
      <xdr:row>53</xdr:row>
      <xdr:rowOff>135255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217930" y="9091295"/>
          <a:ext cx="803275"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10795</xdr:rowOff>
    </xdr:from>
    <xdr:to>
      <xdr:col>11</xdr:col>
      <xdr:colOff>60325</xdr:colOff>
      <xdr:row>54</xdr:row>
      <xdr:rowOff>112395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87550" y="92690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97790</xdr:rowOff>
    </xdr:from>
    <xdr:ext cx="762000" cy="25590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74495" y="93560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109220</xdr:rowOff>
    </xdr:from>
    <xdr:to>
      <xdr:col>6</xdr:col>
      <xdr:colOff>171450</xdr:colOff>
      <xdr:row>55</xdr:row>
      <xdr:rowOff>38735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6713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23495</xdr:rowOff>
    </xdr:from>
    <xdr:ext cx="75882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1220" y="94532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82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1576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82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6329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82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1917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92710</xdr:rowOff>
    </xdr:from>
    <xdr:to>
      <xdr:col>24</xdr:col>
      <xdr:colOff>76200</xdr:colOff>
      <xdr:row>55</xdr:row>
      <xdr:rowOff>22860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80865" y="93510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109220</xdr:rowOff>
    </xdr:from>
    <xdr:ext cx="758825" cy="25590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03420" y="91960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10795</xdr:rowOff>
    </xdr:from>
    <xdr:to>
      <xdr:col>20</xdr:col>
      <xdr:colOff>38100</xdr:colOff>
      <xdr:row>54</xdr:row>
      <xdr:rowOff>112395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11245" y="92690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122555</xdr:rowOff>
    </xdr:from>
    <xdr:ext cx="736600" cy="25590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98190" y="90379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67945</xdr:rowOff>
    </xdr:from>
    <xdr:to>
      <xdr:col>15</xdr:col>
      <xdr:colOff>149225</xdr:colOff>
      <xdr:row>53</xdr:row>
      <xdr:rowOff>169545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90825" y="91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8255</xdr:rowOff>
    </xdr:from>
    <xdr:ext cx="758825" cy="25590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94915" y="89236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52</xdr:row>
      <xdr:rowOff>125095</xdr:rowOff>
    </xdr:from>
    <xdr:to>
      <xdr:col>11</xdr:col>
      <xdr:colOff>60325</xdr:colOff>
      <xdr:row>53</xdr:row>
      <xdr:rowOff>55245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87550" y="90404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65405</xdr:rowOff>
    </xdr:from>
    <xdr:ext cx="762000" cy="25590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74495" y="88093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84455</xdr:rowOff>
    </xdr:from>
    <xdr:to>
      <xdr:col>6</xdr:col>
      <xdr:colOff>171450</xdr:colOff>
      <xdr:row>54</xdr:row>
      <xdr:rowOff>14605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6713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24765</xdr:rowOff>
    </xdr:from>
    <xdr:ext cx="75882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1220" y="89401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降雪量の増加に伴う除雪経費や対象地域拡大による社会資本包括的維持管理業務委託料の増などの維持補修費の増により、対前年度比で1.3ポイントの増となった。</a:t>
          </a:r>
          <a:r>
            <a:rPr kumimoji="1" lang="ja-JP" altLang="en-US" sz="1300">
              <a:solidFill>
                <a:sysClr val="windowText" lastClr="000000"/>
              </a:solidFill>
              <a:latin typeface="ＭＳ Ｐゴシック"/>
              <a:ea typeface="ＭＳ Ｐゴシック"/>
            </a:rPr>
            <a:t>類似団体平均を上回っている。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今後、高齢化に伴う介護保健事業特別会計繰出金等の増加や、施設の老朽化に伴う公共施設の補修の増などにより、比率は増加していくものと推計している。</a:t>
          </a:r>
        </a:p>
      </xdr:txBody>
    </xdr:sp>
    <xdr:clientData/>
  </xdr:twoCellAnchor>
  <xdr:oneCellAnchor>
    <xdr:from>
      <xdr:col>62</xdr:col>
      <xdr:colOff>6350</xdr:colOff>
      <xdr:row>49</xdr:row>
      <xdr:rowOff>107950</xdr:rowOff>
    </xdr:from>
    <xdr:ext cx="29845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590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843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800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8000" cy="25590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1019048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800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800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8000"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9210675"/>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800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590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8557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80645</xdr:rowOff>
    </xdr:from>
    <xdr:to>
      <xdr:col>82</xdr:col>
      <xdr:colOff>107950</xdr:colOff>
      <xdr:row>61</xdr:row>
      <xdr:rowOff>37465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10411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9525</xdr:rowOff>
    </xdr:from>
    <xdr:ext cx="762000" cy="25590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179040" y="104679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37465</xdr:rowOff>
    </xdr:from>
    <xdr:to>
      <xdr:col>82</xdr:col>
      <xdr:colOff>182880</xdr:colOff>
      <xdr:row>61</xdr:row>
      <xdr:rowOff>37465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015210" y="104959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167005</xdr:rowOff>
    </xdr:from>
    <xdr:ext cx="762000" cy="25590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179040" y="89109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80645</xdr:rowOff>
    </xdr:from>
    <xdr:to>
      <xdr:col>82</xdr:col>
      <xdr:colOff>182880</xdr:colOff>
      <xdr:row>53</xdr:row>
      <xdr:rowOff>80645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015210" y="91674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154940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334490" y="10299700"/>
          <a:ext cx="76962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57</xdr:row>
      <xdr:rowOff>27305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179040" y="9799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10795</xdr:rowOff>
    </xdr:from>
    <xdr:to>
      <xdr:col>82</xdr:col>
      <xdr:colOff>158750</xdr:colOff>
      <xdr:row>58</xdr:row>
      <xdr:rowOff>112395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05331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86360</xdr:rowOff>
    </xdr:from>
    <xdr:to>
      <xdr:col>78</xdr:col>
      <xdr:colOff>69850</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531215" y="10201910"/>
          <a:ext cx="80327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32385</xdr:rowOff>
    </xdr:from>
    <xdr:to>
      <xdr:col>78</xdr:col>
      <xdr:colOff>120650</xdr:colOff>
      <xdr:row>58</xdr:row>
      <xdr:rowOff>133985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28369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144145</xdr:rowOff>
    </xdr:from>
    <xdr:ext cx="733425" cy="25590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987780" y="974534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148590</xdr:rowOff>
    </xdr:from>
    <xdr:to>
      <xdr:col>73</xdr:col>
      <xdr:colOff>180975</xdr:colOff>
      <xdr:row>59</xdr:row>
      <xdr:rowOff>86360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2710795" y="10092690"/>
          <a:ext cx="8204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32385</xdr:rowOff>
    </xdr:from>
    <xdr:to>
      <xdr:col>74</xdr:col>
      <xdr:colOff>31750</xdr:colOff>
      <xdr:row>58</xdr:row>
      <xdr:rowOff>133985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480415" y="99764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144145</xdr:rowOff>
    </xdr:from>
    <xdr:ext cx="762000" cy="25590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167360" y="9745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148590</xdr:rowOff>
    </xdr:from>
    <xdr:to>
      <xdr:col>69</xdr:col>
      <xdr:colOff>92075</xdr:colOff>
      <xdr:row>59</xdr:row>
      <xdr:rowOff>64135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890375" y="10092690"/>
          <a:ext cx="8204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149860</xdr:rowOff>
    </xdr:from>
    <xdr:to>
      <xdr:col>69</xdr:col>
      <xdr:colOff>142875</xdr:colOff>
      <xdr:row>58</xdr:row>
      <xdr:rowOff>80010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659995"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90170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364085" y="969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10795</xdr:rowOff>
    </xdr:from>
    <xdr:to>
      <xdr:col>65</xdr:col>
      <xdr:colOff>53975</xdr:colOff>
      <xdr:row>58</xdr:row>
      <xdr:rowOff>112395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856720" y="99548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122555</xdr:rowOff>
    </xdr:from>
    <xdr:ext cx="758825" cy="25590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543665" y="97237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82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90535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882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120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60</xdr:row>
      <xdr:rowOff>103505</xdr:rowOff>
    </xdr:from>
    <xdr:to>
      <xdr:col>82</xdr:col>
      <xdr:colOff>158750</xdr:colOff>
      <xdr:row>61</xdr:row>
      <xdr:rowOff>33655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05331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60</xdr:row>
      <xdr:rowOff>12065</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179040" y="10299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28369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48260</xdr:rowOff>
    </xdr:from>
    <xdr:ext cx="73342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987780" y="103352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35560</xdr:rowOff>
    </xdr:from>
    <xdr:to>
      <xdr:col>74</xdr:col>
      <xdr:colOff>31750</xdr:colOff>
      <xdr:row>59</xdr:row>
      <xdr:rowOff>137160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480415" y="101511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121920</xdr:rowOff>
    </xdr:from>
    <xdr:ext cx="762000" cy="25590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167360" y="102374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97790</xdr:rowOff>
    </xdr:from>
    <xdr:to>
      <xdr:col>69</xdr:col>
      <xdr:colOff>142875</xdr:colOff>
      <xdr:row>59</xdr:row>
      <xdr:rowOff>27940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659995"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12700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364085" y="10128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13335</xdr:rowOff>
    </xdr:from>
    <xdr:to>
      <xdr:col>65</xdr:col>
      <xdr:colOff>53975</xdr:colOff>
      <xdr:row>59</xdr:row>
      <xdr:rowOff>114935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856720" y="101288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99695</xdr:rowOff>
    </xdr:from>
    <xdr:ext cx="758825" cy="25590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543665" y="102152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開校４年目となる三条市立大学の</a:t>
          </a:r>
          <a:r>
            <a:rPr kumimoji="1" lang="ja-JP" altLang="en-US" sz="1300">
              <a:solidFill>
                <a:sysClr val="windowText" lastClr="000000"/>
              </a:solidFill>
              <a:latin typeface="ＭＳ Ｐゴシック"/>
              <a:ea typeface="ＭＳ Ｐゴシック"/>
            </a:rPr>
            <a:t>学生数の増加に伴う三条市立大学運営費交付金の</a:t>
          </a:r>
          <a:r>
            <a:rPr kumimoji="1" lang="ja-JP" altLang="en-US" sz="1300">
              <a:latin typeface="ＭＳ Ｐゴシック"/>
              <a:ea typeface="ＭＳ Ｐゴシック"/>
            </a:rPr>
            <a:t>増などにより、対前年度比で0.3ポイントの増となった。</a:t>
          </a:r>
          <a:r>
            <a:rPr kumimoji="1" lang="ja-JP" altLang="en-US" sz="1300">
              <a:solidFill>
                <a:sysClr val="windowText" lastClr="000000"/>
              </a:solidFill>
              <a:latin typeface="ＭＳ Ｐゴシック"/>
              <a:ea typeface="ＭＳ Ｐゴシック"/>
            </a:rPr>
            <a:t>類似団体の平均を下回っている。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今後も補助対象事業の実施内容、効果等の検証、見直しを行うなど、適正な執行に努めていく。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7414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69570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4998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60426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55854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99695</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10411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39</xdr:row>
      <xdr:rowOff>133350</xdr:rowOff>
    </xdr:from>
    <xdr:ext cx="762000" cy="25590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5179040" y="68199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161290</xdr:rowOff>
    </xdr:from>
    <xdr:to>
      <xdr:col>82</xdr:col>
      <xdr:colOff>182880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015210" y="68478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33</xdr:row>
      <xdr:rowOff>14605</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517904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99695</xdr:rowOff>
    </xdr:from>
    <xdr:to>
      <xdr:col>82</xdr:col>
      <xdr:colOff>182880</xdr:colOff>
      <xdr:row>34</xdr:row>
      <xdr:rowOff>99695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015210" y="59289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65405</xdr:rowOff>
    </xdr:from>
    <xdr:to>
      <xdr:col>82</xdr:col>
      <xdr:colOff>107950</xdr:colOff>
      <xdr:row>35</xdr:row>
      <xdr:rowOff>78740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334490" y="6066155"/>
          <a:ext cx="7696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36</xdr:row>
      <xdr:rowOff>75565</xdr:rowOff>
    </xdr:from>
    <xdr:ext cx="762000" cy="25590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5179040" y="624776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103505</xdr:rowOff>
    </xdr:from>
    <xdr:to>
      <xdr:col>82</xdr:col>
      <xdr:colOff>158750</xdr:colOff>
      <xdr:row>37</xdr:row>
      <xdr:rowOff>33655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05331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65405</xdr:rowOff>
    </xdr:from>
    <xdr:to>
      <xdr:col>78</xdr:col>
      <xdr:colOff>69850</xdr:colOff>
      <xdr:row>35</xdr:row>
      <xdr:rowOff>97790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531215" y="6066155"/>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103505</xdr:rowOff>
    </xdr:from>
    <xdr:to>
      <xdr:col>78</xdr:col>
      <xdr:colOff>120650</xdr:colOff>
      <xdr:row>37</xdr:row>
      <xdr:rowOff>33655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28369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18415</xdr:rowOff>
    </xdr:from>
    <xdr:ext cx="733425" cy="25590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987780" y="636206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52070</xdr:rowOff>
    </xdr:from>
    <xdr:to>
      <xdr:col>73</xdr:col>
      <xdr:colOff>180975</xdr:colOff>
      <xdr:row>35</xdr:row>
      <xdr:rowOff>97790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2710795" y="605282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94615</xdr:rowOff>
    </xdr:from>
    <xdr:to>
      <xdr:col>74</xdr:col>
      <xdr:colOff>31750</xdr:colOff>
      <xdr:row>37</xdr:row>
      <xdr:rowOff>24765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480415" y="62668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9525</xdr:rowOff>
    </xdr:from>
    <xdr:ext cx="762000" cy="25590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167360" y="6353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46990</xdr:rowOff>
    </xdr:from>
    <xdr:to>
      <xdr:col>69</xdr:col>
      <xdr:colOff>92075</xdr:colOff>
      <xdr:row>35</xdr:row>
      <xdr:rowOff>52070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1890375" y="6047740"/>
          <a:ext cx="8204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659995"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364085"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107950</xdr:rowOff>
    </xdr:from>
    <xdr:to>
      <xdr:col>65</xdr:col>
      <xdr:colOff>53975</xdr:colOff>
      <xdr:row>37</xdr:row>
      <xdr:rowOff>38100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1856720" y="6280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22860</xdr:rowOff>
    </xdr:from>
    <xdr:ext cx="75882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543665" y="63665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82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90535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882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5120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27940</xdr:rowOff>
    </xdr:from>
    <xdr:to>
      <xdr:col>82</xdr:col>
      <xdr:colOff>158750</xdr:colOff>
      <xdr:row>35</xdr:row>
      <xdr:rowOff>129540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05331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34</xdr:row>
      <xdr:rowOff>44450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5179040" y="5873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14605</xdr:rowOff>
    </xdr:from>
    <xdr:to>
      <xdr:col>78</xdr:col>
      <xdr:colOff>120650</xdr:colOff>
      <xdr:row>35</xdr:row>
      <xdr:rowOff>116205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28369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126365</xdr:rowOff>
    </xdr:from>
    <xdr:ext cx="73342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987780" y="578421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46355</xdr:rowOff>
    </xdr:from>
    <xdr:to>
      <xdr:col>74</xdr:col>
      <xdr:colOff>31750</xdr:colOff>
      <xdr:row>35</xdr:row>
      <xdr:rowOff>147955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480415" y="60471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158115</xdr:rowOff>
    </xdr:from>
    <xdr:ext cx="762000" cy="25590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167360" y="58159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635</xdr:rowOff>
    </xdr:from>
    <xdr:to>
      <xdr:col>69</xdr:col>
      <xdr:colOff>142875</xdr:colOff>
      <xdr:row>35</xdr:row>
      <xdr:rowOff>102235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659995"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112395</xdr:rowOff>
    </xdr:from>
    <xdr:ext cx="762000" cy="25590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364085" y="57702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1856720" y="59969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107950</xdr:rowOff>
    </xdr:from>
    <xdr:ext cx="758825"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1543665" y="57658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合併特例債などの元金償還金の減などにより、対前年度比で0.7ポイント減となった。</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類似団体を大きく上回っているが、近年の大型建設事業などの償還に伴い、令和２年度をピークに減少していくものと推計している。</a:t>
          </a:r>
          <a:r>
            <a:rPr kumimoji="1" lang="ja-JP" altLang="en-US" sz="1300">
              <a:latin typeface="ＭＳ Ｐゴシック"/>
              <a:ea typeface="ＭＳ Ｐゴシック"/>
            </a:rPr>
            <a:t>　</a:t>
          </a:r>
        </a:p>
      </xdr:txBody>
    </xdr:sp>
    <xdr:clientData/>
  </xdr:twoCellAnchor>
  <xdr:oneCellAnchor>
    <xdr:from>
      <xdr:col>3</xdr:col>
      <xdr:colOff>123825</xdr:colOff>
      <xdr:row>69</xdr:row>
      <xdr:rowOff>107950</xdr:rowOff>
    </xdr:from>
    <xdr:ext cx="29845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590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855" y="14272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182880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8000" cy="25590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38150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182880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8000" cy="25590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33578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182880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8000" cy="25590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29006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182880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8000" cy="25590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24434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63500</xdr:rowOff>
    </xdr:from>
    <xdr:to>
      <xdr:col>24</xdr:col>
      <xdr:colOff>25400</xdr:colOff>
      <xdr:row>79</xdr:row>
      <xdr:rowOff>170180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41452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142240</xdr:rowOff>
    </xdr:from>
    <xdr:ext cx="758825"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503420" y="136867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170180</xdr:rowOff>
    </xdr:from>
    <xdr:to>
      <xdr:col>24</xdr:col>
      <xdr:colOff>114300</xdr:colOff>
      <xdr:row>79</xdr:row>
      <xdr:rowOff>170180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342765" y="137147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149225</xdr:rowOff>
    </xdr:from>
    <xdr:ext cx="758825"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503420" y="124936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63500</xdr:rowOff>
    </xdr:from>
    <xdr:to>
      <xdr:col>24</xdr:col>
      <xdr:colOff>114300</xdr:colOff>
      <xdr:row>74</xdr:row>
      <xdr:rowOff>63500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42765" y="12750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79</xdr:row>
      <xdr:rowOff>124460</xdr:rowOff>
    </xdr:from>
    <xdr:to>
      <xdr:col>24</xdr:col>
      <xdr:colOff>25400</xdr:colOff>
      <xdr:row>79</xdr:row>
      <xdr:rowOff>156845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657600" y="13669010"/>
          <a:ext cx="7569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17780</xdr:rowOff>
    </xdr:from>
    <xdr:ext cx="758825" cy="25590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503420" y="13047980"/>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635</xdr:rowOff>
    </xdr:from>
    <xdr:to>
      <xdr:col>24</xdr:col>
      <xdr:colOff>76200</xdr:colOff>
      <xdr:row>77</xdr:row>
      <xdr:rowOff>102235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80865" y="132022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156845</xdr:rowOff>
    </xdr:from>
    <xdr:to>
      <xdr:col>19</xdr:col>
      <xdr:colOff>182880</xdr:colOff>
      <xdr:row>80</xdr:row>
      <xdr:rowOff>72390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841625" y="13701395"/>
          <a:ext cx="8159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46355</xdr:rowOff>
    </xdr:from>
    <xdr:to>
      <xdr:col>20</xdr:col>
      <xdr:colOff>38100</xdr:colOff>
      <xdr:row>77</xdr:row>
      <xdr:rowOff>147955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611245" y="132480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158115</xdr:rowOff>
    </xdr:from>
    <xdr:ext cx="736600" cy="25590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98190" y="130168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49530</xdr:rowOff>
    </xdr:from>
    <xdr:to>
      <xdr:col>15</xdr:col>
      <xdr:colOff>98425</xdr:colOff>
      <xdr:row>80</xdr:row>
      <xdr:rowOff>72390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021205" y="13765530"/>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46355</xdr:rowOff>
    </xdr:from>
    <xdr:to>
      <xdr:col>15</xdr:col>
      <xdr:colOff>149225</xdr:colOff>
      <xdr:row>77</xdr:row>
      <xdr:rowOff>147955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90825"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158115</xdr:rowOff>
    </xdr:from>
    <xdr:ext cx="758825" cy="25590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94915" y="130168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49530</xdr:rowOff>
    </xdr:from>
    <xdr:to>
      <xdr:col>11</xdr:col>
      <xdr:colOff>9525</xdr:colOff>
      <xdr:row>80</xdr:row>
      <xdr:rowOff>145415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217930" y="13765530"/>
          <a:ext cx="80327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33020</xdr:rowOff>
    </xdr:from>
    <xdr:to>
      <xdr:col>11</xdr:col>
      <xdr:colOff>60325</xdr:colOff>
      <xdr:row>77</xdr:row>
      <xdr:rowOff>134620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87550" y="132346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144780</xdr:rowOff>
    </xdr:from>
    <xdr:ext cx="762000" cy="25590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74495" y="130035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37465</xdr:rowOff>
    </xdr:from>
    <xdr:to>
      <xdr:col>6</xdr:col>
      <xdr:colOff>171450</xdr:colOff>
      <xdr:row>77</xdr:row>
      <xdr:rowOff>139065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6713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149225</xdr:rowOff>
    </xdr:from>
    <xdr:ext cx="75882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71220" y="130079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82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21576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82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6329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82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1917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73660</xdr:rowOff>
    </xdr:from>
    <xdr:to>
      <xdr:col>24</xdr:col>
      <xdr:colOff>76200</xdr:colOff>
      <xdr:row>80</xdr:row>
      <xdr:rowOff>3810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80865" y="136182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153670</xdr:rowOff>
    </xdr:from>
    <xdr:ext cx="758825"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503420" y="135267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106045</xdr:rowOff>
    </xdr:from>
    <xdr:to>
      <xdr:col>20</xdr:col>
      <xdr:colOff>38100</xdr:colOff>
      <xdr:row>80</xdr:row>
      <xdr:rowOff>36195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611245" y="136505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20955</xdr:rowOff>
    </xdr:from>
    <xdr:ext cx="736600" cy="25590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98190" y="137369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80</xdr:row>
      <xdr:rowOff>21590</xdr:rowOff>
    </xdr:from>
    <xdr:to>
      <xdr:col>15</xdr:col>
      <xdr:colOff>149225</xdr:colOff>
      <xdr:row>80</xdr:row>
      <xdr:rowOff>123190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90825" y="1373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107950</xdr:rowOff>
    </xdr:from>
    <xdr:ext cx="75882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94915" y="138239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170180</xdr:rowOff>
    </xdr:from>
    <xdr:to>
      <xdr:col>11</xdr:col>
      <xdr:colOff>60325</xdr:colOff>
      <xdr:row>80</xdr:row>
      <xdr:rowOff>100330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87550" y="137147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85090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74495"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94615</xdr:rowOff>
    </xdr:from>
    <xdr:to>
      <xdr:col>6</xdr:col>
      <xdr:colOff>171450</xdr:colOff>
      <xdr:row>81</xdr:row>
      <xdr:rowOff>24765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67130" y="138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9525</xdr:rowOff>
    </xdr:from>
    <xdr:ext cx="758825" cy="25590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71220" y="138969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降雪量の増加に伴う除雪経費など維持補修費の増などにより、対前年度比で4.2ポイント増加した。類似団体平均を下回っている。</a:t>
          </a:r>
        </a:p>
        <a:p>
          <a:r>
            <a:rPr kumimoji="1" lang="ja-JP" altLang="en-US" sz="1300">
              <a:latin typeface="ＭＳ Ｐゴシック"/>
              <a:ea typeface="ＭＳ Ｐゴシック"/>
            </a:rPr>
            <a:t>　今後も物価高騰や人件費の高騰のほか、老朽化する公共施設の維持管理費などの増加により比率は上昇してくと見込まれる。引き続き既存事業の費用対効果を踏まえた事業の構築等に努めていく</a:t>
          </a:r>
          <a:r>
            <a:rPr kumimoji="1" lang="ja-JP" altLang="en-US" sz="1300">
              <a:solidFill>
                <a:sysClr val="windowText" lastClr="000000"/>
              </a:solidFill>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845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590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926445" y="14272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8000" cy="25590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926445" y="138150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8000" cy="25590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926445" y="133578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8000" cy="25590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29006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8000" cy="25590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24434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590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1986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21590</xdr:rowOff>
    </xdr:from>
    <xdr:to>
      <xdr:col>82</xdr:col>
      <xdr:colOff>107950</xdr:colOff>
      <xdr:row>81</xdr:row>
      <xdr:rowOff>15240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104110" y="13051790"/>
          <a:ext cx="0" cy="850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158750</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5179040" y="1387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15240</xdr:rowOff>
    </xdr:from>
    <xdr:to>
      <xdr:col>82</xdr:col>
      <xdr:colOff>182880</xdr:colOff>
      <xdr:row>81</xdr:row>
      <xdr:rowOff>15240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015210" y="139026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74</xdr:row>
      <xdr:rowOff>107950</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5179040" y="1279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dr:col>82</xdr:col>
      <xdr:colOff>19050</xdr:colOff>
      <xdr:row>76</xdr:row>
      <xdr:rowOff>21590</xdr:rowOff>
    </xdr:from>
    <xdr:to>
      <xdr:col>82</xdr:col>
      <xdr:colOff>182880</xdr:colOff>
      <xdr:row>76</xdr:row>
      <xdr:rowOff>21590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015210" y="130517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44450</xdr:rowOff>
    </xdr:from>
    <xdr:to>
      <xdr:col>82</xdr:col>
      <xdr:colOff>107950</xdr:colOff>
      <xdr:row>77</xdr:row>
      <xdr:rowOff>65405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334490" y="13074650"/>
          <a:ext cx="76962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77</xdr:row>
      <xdr:rowOff>137160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5179040" y="13338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165100</xdr:rowOff>
    </xdr:from>
    <xdr:to>
      <xdr:col>82</xdr:col>
      <xdr:colOff>158750</xdr:colOff>
      <xdr:row>78</xdr:row>
      <xdr:rowOff>95250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05331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152400</xdr:rowOff>
    </xdr:from>
    <xdr:to>
      <xdr:col>78</xdr:col>
      <xdr:colOff>69850</xdr:colOff>
      <xdr:row>76</xdr:row>
      <xdr:rowOff>44450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531215" y="13011150"/>
          <a:ext cx="80327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96520</xdr:rowOff>
    </xdr:from>
    <xdr:to>
      <xdr:col>78</xdr:col>
      <xdr:colOff>120650</xdr:colOff>
      <xdr:row>78</xdr:row>
      <xdr:rowOff>26670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28369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11430</xdr:rowOff>
    </xdr:from>
    <xdr:ext cx="733425"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987780" y="133845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17780</xdr:rowOff>
    </xdr:from>
    <xdr:to>
      <xdr:col>73</xdr:col>
      <xdr:colOff>180975</xdr:colOff>
      <xdr:row>75</xdr:row>
      <xdr:rowOff>152400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710795" y="12705080"/>
          <a:ext cx="82042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37465</xdr:rowOff>
    </xdr:from>
    <xdr:to>
      <xdr:col>74</xdr:col>
      <xdr:colOff>31750</xdr:colOff>
      <xdr:row>77</xdr:row>
      <xdr:rowOff>139065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480415" y="13239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123825</xdr:rowOff>
    </xdr:from>
    <xdr:ext cx="762000" cy="25590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167360" y="13325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17780</xdr:rowOff>
    </xdr:from>
    <xdr:to>
      <xdr:col>69</xdr:col>
      <xdr:colOff>92075</xdr:colOff>
      <xdr:row>75</xdr:row>
      <xdr:rowOff>60960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1890375" y="12705080"/>
          <a:ext cx="82042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53340</xdr:rowOff>
    </xdr:from>
    <xdr:to>
      <xdr:col>69</xdr:col>
      <xdr:colOff>142875</xdr:colOff>
      <xdr:row>76</xdr:row>
      <xdr:rowOff>154940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659995"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139700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364085"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83185</xdr:rowOff>
    </xdr:from>
    <xdr:to>
      <xdr:col>65</xdr:col>
      <xdr:colOff>53975</xdr:colOff>
      <xdr:row>78</xdr:row>
      <xdr:rowOff>13335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856720" y="132848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169545</xdr:rowOff>
    </xdr:from>
    <xdr:ext cx="758825" cy="25590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543665" y="133711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82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90535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882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5120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14605</xdr:rowOff>
    </xdr:from>
    <xdr:to>
      <xdr:col>82</xdr:col>
      <xdr:colOff>158750</xdr:colOff>
      <xdr:row>77</xdr:row>
      <xdr:rowOff>116205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05331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76</xdr:row>
      <xdr:rowOff>31115</xdr:rowOff>
    </xdr:from>
    <xdr:ext cx="762000" cy="25590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5179040" y="13061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165100</xdr:rowOff>
    </xdr:from>
    <xdr:to>
      <xdr:col>78</xdr:col>
      <xdr:colOff>120650</xdr:colOff>
      <xdr:row>76</xdr:row>
      <xdr:rowOff>95250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28369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105410</xdr:rowOff>
    </xdr:from>
    <xdr:ext cx="73342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987780" y="127927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101600</xdr:rowOff>
    </xdr:from>
    <xdr:to>
      <xdr:col>74</xdr:col>
      <xdr:colOff>31750</xdr:colOff>
      <xdr:row>76</xdr:row>
      <xdr:rowOff>31750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480415" y="129603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41910</xdr:rowOff>
    </xdr:from>
    <xdr:ext cx="762000" cy="25590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167360" y="12729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137795</xdr:rowOff>
    </xdr:from>
    <xdr:to>
      <xdr:col>69</xdr:col>
      <xdr:colOff>142875</xdr:colOff>
      <xdr:row>74</xdr:row>
      <xdr:rowOff>67945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659995" y="126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78105</xdr:rowOff>
    </xdr:from>
    <xdr:ext cx="762000" cy="25590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364085" y="124225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10160</xdr:rowOff>
    </xdr:from>
    <xdr:to>
      <xdr:col>65</xdr:col>
      <xdr:colOff>53975</xdr:colOff>
      <xdr:row>75</xdr:row>
      <xdr:rowOff>111760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856720" y="128689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121920</xdr:rowOff>
    </xdr:from>
    <xdr:ext cx="758825" cy="25590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543665" y="126377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新潟県三条市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22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114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955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76200</xdr:rowOff>
    </xdr:from>
    <xdr:to>
      <xdr:col>33</xdr:col>
      <xdr:colOff>114300</xdr:colOff>
      <xdr:row>20</xdr:row>
      <xdr:rowOff>76200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104775</xdr:rowOff>
    </xdr:from>
    <xdr:ext cx="762000" cy="24955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330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67945</xdr:rowOff>
    </xdr:from>
    <xdr:ext cx="762000" cy="24955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63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5965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2174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273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1457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74930</xdr:rowOff>
    </xdr:from>
    <xdr:to>
      <xdr:col>29</xdr:col>
      <xdr:colOff>127000</xdr:colOff>
      <xdr:row>20</xdr:row>
      <xdr:rowOff>159385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191125" y="2125980"/>
          <a:ext cx="0" cy="14243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132080</xdr:rowOff>
    </xdr:from>
    <xdr:ext cx="762000" cy="24955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264150" y="35229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159385</xdr:rowOff>
    </xdr:from>
    <xdr:to>
      <xdr:col>30</xdr:col>
      <xdr:colOff>25400</xdr:colOff>
      <xdr:row>20</xdr:row>
      <xdr:rowOff>159385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102225" y="355028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160655</xdr:rowOff>
    </xdr:from>
    <xdr:ext cx="76200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264150" y="1868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74930</xdr:rowOff>
    </xdr:from>
    <xdr:to>
      <xdr:col>30</xdr:col>
      <xdr:colOff>25400</xdr:colOff>
      <xdr:row>12</xdr:row>
      <xdr:rowOff>74930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102225" y="212598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77470</xdr:rowOff>
    </xdr:from>
    <xdr:to>
      <xdr:col>29</xdr:col>
      <xdr:colOff>127000</xdr:colOff>
      <xdr:row>19</xdr:row>
      <xdr:rowOff>56515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91050" y="3138170"/>
          <a:ext cx="600075" cy="144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26035</xdr:rowOff>
    </xdr:from>
    <xdr:ext cx="762000" cy="2463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264150" y="275653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9525</xdr:rowOff>
    </xdr:from>
    <xdr:to>
      <xdr:col>29</xdr:col>
      <xdr:colOff>174625</xdr:colOff>
      <xdr:row>17</xdr:row>
      <xdr:rowOff>107315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140325" y="290512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56515</xdr:rowOff>
    </xdr:from>
    <xdr:to>
      <xdr:col>26</xdr:col>
      <xdr:colOff>50800</xdr:colOff>
      <xdr:row>19</xdr:row>
      <xdr:rowOff>102870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956050" y="3282315"/>
          <a:ext cx="6350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127000</xdr:rowOff>
    </xdr:from>
    <xdr:to>
      <xdr:col>26</xdr:col>
      <xdr:colOff>101600</xdr:colOff>
      <xdr:row>18</xdr:row>
      <xdr:rowOff>59690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540250" y="302260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69215</xdr:rowOff>
    </xdr:from>
    <xdr:ext cx="736600" cy="24955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241800" y="27997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19</xdr:row>
      <xdr:rowOff>102870</xdr:rowOff>
    </xdr:from>
    <xdr:to>
      <xdr:col>22</xdr:col>
      <xdr:colOff>114300</xdr:colOff>
      <xdr:row>19</xdr:row>
      <xdr:rowOff>149860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317875" y="3328670"/>
          <a:ext cx="638175"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160020</xdr:rowOff>
    </xdr:from>
    <xdr:to>
      <xdr:col>22</xdr:col>
      <xdr:colOff>165100</xdr:colOff>
      <xdr:row>18</xdr:row>
      <xdr:rowOff>93345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905250" y="3055620"/>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102870</xdr:rowOff>
    </xdr:from>
    <xdr:ext cx="762000" cy="24955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606800" y="28333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107950</xdr:rowOff>
    </xdr:from>
    <xdr:to>
      <xdr:col>18</xdr:col>
      <xdr:colOff>174625</xdr:colOff>
      <xdr:row>19</xdr:row>
      <xdr:rowOff>149860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670175" y="3333750"/>
          <a:ext cx="6477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8890</xdr:rowOff>
    </xdr:from>
    <xdr:to>
      <xdr:col>19</xdr:col>
      <xdr:colOff>38100</xdr:colOff>
      <xdr:row>18</xdr:row>
      <xdr:rowOff>106680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70250" y="30695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16</xdr:row>
      <xdr:rowOff>116840</xdr:rowOff>
    </xdr:from>
    <xdr:ext cx="762000" cy="2463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68625" y="28473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36195</xdr:rowOff>
    </xdr:from>
    <xdr:to>
      <xdr:col>15</xdr:col>
      <xdr:colOff>101600</xdr:colOff>
      <xdr:row>18</xdr:row>
      <xdr:rowOff>133985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619375" y="30968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143510</xdr:rowOff>
    </xdr:from>
    <xdr:ext cx="762000" cy="24955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320925" y="28740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58825" cy="24955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029200" y="385635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28575</xdr:rowOff>
    </xdr:from>
    <xdr:to>
      <xdr:col>29</xdr:col>
      <xdr:colOff>174625</xdr:colOff>
      <xdr:row>18</xdr:row>
      <xdr:rowOff>127000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140325" y="3089275"/>
          <a:ext cx="984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1905</xdr:rowOff>
    </xdr:from>
    <xdr:ext cx="762000" cy="24955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264150" y="30626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77,932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6985</xdr:rowOff>
    </xdr:from>
    <xdr:to>
      <xdr:col>26</xdr:col>
      <xdr:colOff>101600</xdr:colOff>
      <xdr:row>19</xdr:row>
      <xdr:rowOff>104775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540250" y="323278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90805</xdr:rowOff>
    </xdr:from>
    <xdr:ext cx="736600" cy="2463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241800" y="331660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70,103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53975</xdr:rowOff>
    </xdr:from>
    <xdr:to>
      <xdr:col>22</xdr:col>
      <xdr:colOff>165100</xdr:colOff>
      <xdr:row>19</xdr:row>
      <xdr:rowOff>151765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905250" y="32797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137160</xdr:rowOff>
    </xdr:from>
    <xdr:ext cx="762000" cy="24955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606800" y="3362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67,560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100965</xdr:rowOff>
    </xdr:from>
    <xdr:to>
      <xdr:col>19</xdr:col>
      <xdr:colOff>38100</xdr:colOff>
      <xdr:row>20</xdr:row>
      <xdr:rowOff>33655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70250" y="3326765"/>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20</xdr:row>
      <xdr:rowOff>19050</xdr:rowOff>
    </xdr:from>
    <xdr:ext cx="762000" cy="2463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68625" y="34099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59690</xdr:rowOff>
    </xdr:from>
    <xdr:to>
      <xdr:col>15</xdr:col>
      <xdr:colOff>101600</xdr:colOff>
      <xdr:row>19</xdr:row>
      <xdr:rowOff>157480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619375" y="32854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142240</xdr:rowOff>
    </xdr:from>
    <xdr:ext cx="762000" cy="24892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320925" y="33680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67,280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137795</xdr:rowOff>
    </xdr:from>
    <xdr:to>
      <xdr:col>33</xdr:col>
      <xdr:colOff>114300</xdr:colOff>
      <xdr:row>38</xdr:row>
      <xdr:rowOff>137795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84375" y="74529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84375" y="71323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73175" y="6990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84375" y="68052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7317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84375" y="64795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73175" y="633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84375" y="61525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73175" y="6010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84375" y="58261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73175" y="56832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73175" y="53574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125095</xdr:rowOff>
    </xdr:from>
    <xdr:to>
      <xdr:col>29</xdr:col>
      <xdr:colOff>127000</xdr:colOff>
      <xdr:row>37</xdr:row>
      <xdr:rowOff>329565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191125" y="58972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300990</xdr:rowOff>
    </xdr:from>
    <xdr:ext cx="762000" cy="25273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264150" y="72732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329565</xdr:rowOff>
    </xdr:from>
    <xdr:to>
      <xdr:col>30</xdr:col>
      <xdr:colOff>25400</xdr:colOff>
      <xdr:row>37</xdr:row>
      <xdr:rowOff>329565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102225" y="73018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39370</xdr:rowOff>
    </xdr:from>
    <xdr:ext cx="762000" cy="2584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264150" y="5640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125095</xdr:rowOff>
    </xdr:from>
    <xdr:to>
      <xdr:col>30</xdr:col>
      <xdr:colOff>25400</xdr:colOff>
      <xdr:row>33</xdr:row>
      <xdr:rowOff>125095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102225" y="589724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295910</xdr:rowOff>
    </xdr:from>
    <xdr:to>
      <xdr:col>29</xdr:col>
      <xdr:colOff>127000</xdr:colOff>
      <xdr:row>33</xdr:row>
      <xdr:rowOff>325120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4591050" y="6068060"/>
          <a:ext cx="600075"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98425</xdr:rowOff>
    </xdr:from>
    <xdr:ext cx="762000" cy="25590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264150" y="65563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126365</xdr:rowOff>
    </xdr:from>
    <xdr:to>
      <xdr:col>29</xdr:col>
      <xdr:colOff>174625</xdr:colOff>
      <xdr:row>35</xdr:row>
      <xdr:rowOff>228600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140325" y="658431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221615</xdr:rowOff>
    </xdr:from>
    <xdr:to>
      <xdr:col>26</xdr:col>
      <xdr:colOff>50800</xdr:colOff>
      <xdr:row>33</xdr:row>
      <xdr:rowOff>325120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3956050" y="5993765"/>
          <a:ext cx="635000" cy="1035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116840</xdr:rowOff>
    </xdr:from>
    <xdr:to>
      <xdr:col>26</xdr:col>
      <xdr:colOff>101600</xdr:colOff>
      <xdr:row>35</xdr:row>
      <xdr:rowOff>217805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540250" y="6574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203200</xdr:rowOff>
    </xdr:from>
    <xdr:ext cx="736600" cy="25590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241800" y="66611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33</xdr:row>
      <xdr:rowOff>221615</xdr:rowOff>
    </xdr:from>
    <xdr:to>
      <xdr:col>22</xdr:col>
      <xdr:colOff>114300</xdr:colOff>
      <xdr:row>33</xdr:row>
      <xdr:rowOff>256540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317875" y="5993765"/>
          <a:ext cx="638175"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125095</xdr:rowOff>
    </xdr:from>
    <xdr:to>
      <xdr:col>22</xdr:col>
      <xdr:colOff>165100</xdr:colOff>
      <xdr:row>35</xdr:row>
      <xdr:rowOff>226060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905250" y="65830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210820</xdr:rowOff>
    </xdr:from>
    <xdr:ext cx="762000"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606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232410</xdr:rowOff>
    </xdr:from>
    <xdr:to>
      <xdr:col>18</xdr:col>
      <xdr:colOff>174625</xdr:colOff>
      <xdr:row>33</xdr:row>
      <xdr:rowOff>256540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a:off x="2670175" y="6004560"/>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137160</xdr:rowOff>
    </xdr:from>
    <xdr:to>
      <xdr:col>19</xdr:col>
      <xdr:colOff>38100</xdr:colOff>
      <xdr:row>35</xdr:row>
      <xdr:rowOff>239395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270250" y="6595110"/>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224790</xdr:rowOff>
    </xdr:from>
    <xdr:ext cx="762000" cy="25590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68625" y="6682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196215</xdr:rowOff>
    </xdr:from>
    <xdr:to>
      <xdr:col>15</xdr:col>
      <xdr:colOff>101600</xdr:colOff>
      <xdr:row>35</xdr:row>
      <xdr:rowOff>297180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619375" y="66541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282575</xdr:rowOff>
    </xdr:from>
    <xdr:ext cx="762000" cy="25463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320925" y="67405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019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029200" y="7801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33</xdr:row>
      <xdr:rowOff>244475</xdr:rowOff>
    </xdr:from>
    <xdr:to>
      <xdr:col>29</xdr:col>
      <xdr:colOff>174625</xdr:colOff>
      <xdr:row>34</xdr:row>
      <xdr:rowOff>2540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140325" y="6016625"/>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90170</xdr:rowOff>
    </xdr:from>
    <xdr:ext cx="762000" cy="252730"/>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264150" y="5862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32,589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274320</xdr:rowOff>
    </xdr:from>
    <xdr:to>
      <xdr:col>26</xdr:col>
      <xdr:colOff>101600</xdr:colOff>
      <xdr:row>34</xdr:row>
      <xdr:rowOff>33655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540250" y="60464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43180</xdr:rowOff>
    </xdr:from>
    <xdr:ext cx="736600" cy="25400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241800" y="58153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31,685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172085</xdr:rowOff>
    </xdr:from>
    <xdr:to>
      <xdr:col>22</xdr:col>
      <xdr:colOff>165100</xdr:colOff>
      <xdr:row>33</xdr:row>
      <xdr:rowOff>273050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905250" y="59442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111760</xdr:rowOff>
    </xdr:from>
    <xdr:ext cx="762000" cy="25463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606800" y="5712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34,834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205740</xdr:rowOff>
    </xdr:from>
    <xdr:to>
      <xdr:col>19</xdr:col>
      <xdr:colOff>38100</xdr:colOff>
      <xdr:row>33</xdr:row>
      <xdr:rowOff>307975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270250" y="5977890"/>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32</xdr:row>
      <xdr:rowOff>146685</xdr:rowOff>
    </xdr:from>
    <xdr:ext cx="762000" cy="25336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68625" y="5747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182880</xdr:rowOff>
    </xdr:from>
    <xdr:to>
      <xdr:col>15</xdr:col>
      <xdr:colOff>101600</xdr:colOff>
      <xdr:row>33</xdr:row>
      <xdr:rowOff>283845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619375" y="59550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122555</xdr:rowOff>
    </xdr:from>
    <xdr:ext cx="762000" cy="25463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320925" y="5723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34,512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91,178
90,320
431.97
56,610,414
55,188,329
1,272,881
27,041,663
58,541,648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13.8
61.8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638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387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638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69310"/>
          <a:ext cx="82315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28320" cy="24955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4630" y="67176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95250</xdr:rowOff>
    </xdr:from>
    <xdr:to>
      <xdr:col>28</xdr:col>
      <xdr:colOff>114300</xdr:colOff>
      <xdr:row>39</xdr:row>
      <xdr:rowOff>95250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123825</xdr:rowOff>
    </xdr:from>
    <xdr:ext cx="528320" cy="2463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4630" y="640397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110490</xdr:rowOff>
    </xdr:from>
    <xdr:to>
      <xdr:col>28</xdr:col>
      <xdr:colOff>114300</xdr:colOff>
      <xdr:row>37</xdr:row>
      <xdr:rowOff>110490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138430</xdr:rowOff>
    </xdr:from>
    <xdr:ext cx="528320" cy="24955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4630" y="6088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127000</xdr:rowOff>
    </xdr:from>
    <xdr:to>
      <xdr:col>28</xdr:col>
      <xdr:colOff>114300</xdr:colOff>
      <xdr:row>35</xdr:row>
      <xdr:rowOff>127000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154940</xdr:rowOff>
    </xdr:from>
    <xdr:ext cx="528320" cy="2463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4630" y="5774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142240</xdr:rowOff>
    </xdr:from>
    <xdr:to>
      <xdr:col>28</xdr:col>
      <xdr:colOff>114300</xdr:colOff>
      <xdr:row>33</xdr:row>
      <xdr:rowOff>142240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4955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158750</xdr:rowOff>
    </xdr:from>
    <xdr:to>
      <xdr:col>28</xdr:col>
      <xdr:colOff>114300</xdr:colOff>
      <xdr:row>31</xdr:row>
      <xdr:rowOff>158750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457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146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36830</xdr:rowOff>
    </xdr:from>
    <xdr:ext cx="595630" cy="24955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638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16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11430</xdr:rowOff>
    </xdr:from>
    <xdr:to>
      <xdr:col>24</xdr:col>
      <xdr:colOff>62865</xdr:colOff>
      <xdr:row>38</xdr:row>
      <xdr:rowOff>107950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252595" y="513588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111760</xdr:rowOff>
    </xdr:from>
    <xdr:ext cx="534670" cy="24955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305300" y="63919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107950</xdr:rowOff>
    </xdr:from>
    <xdr:to>
      <xdr:col>24</xdr:col>
      <xdr:colOff>152400</xdr:colOff>
      <xdr:row>38</xdr:row>
      <xdr:rowOff>107950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81475" y="6388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125730</xdr:rowOff>
    </xdr:from>
    <xdr:ext cx="598805" cy="2463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305300" y="491998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11430</xdr:rowOff>
    </xdr:from>
    <xdr:to>
      <xdr:col>24</xdr:col>
      <xdr:colOff>152400</xdr:colOff>
      <xdr:row>31</xdr:row>
      <xdr:rowOff>11430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81475" y="5135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35</xdr:row>
      <xdr:rowOff>154305</xdr:rowOff>
    </xdr:from>
    <xdr:to>
      <xdr:col>24</xdr:col>
      <xdr:colOff>63500</xdr:colOff>
      <xdr:row>36</xdr:row>
      <xdr:rowOff>139065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92500" y="5939155"/>
          <a:ext cx="762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90170</xdr:rowOff>
    </xdr:from>
    <xdr:ext cx="534670" cy="2463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305300" y="570992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67945</xdr:rowOff>
    </xdr:from>
    <xdr:to>
      <xdr:col>24</xdr:col>
      <xdr:colOff>114300</xdr:colOff>
      <xdr:row>36</xdr:row>
      <xdr:rowOff>635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203700" y="5852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131445</xdr:rowOff>
    </xdr:from>
    <xdr:to>
      <xdr:col>19</xdr:col>
      <xdr:colOff>174625</xdr:colOff>
      <xdr:row>36</xdr:row>
      <xdr:rowOff>139065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670175" y="608139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9525</xdr:rowOff>
    </xdr:from>
    <xdr:to>
      <xdr:col>20</xdr:col>
      <xdr:colOff>38100</xdr:colOff>
      <xdr:row>36</xdr:row>
      <xdr:rowOff>107315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444875" y="5959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123825</xdr:rowOff>
    </xdr:from>
    <xdr:ext cx="531495" cy="2463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244215" y="57435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131445</xdr:rowOff>
    </xdr:from>
    <xdr:to>
      <xdr:col>15</xdr:col>
      <xdr:colOff>50800</xdr:colOff>
      <xdr:row>36</xdr:row>
      <xdr:rowOff>163830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60550" y="6081395"/>
          <a:ext cx="8096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15875</xdr:rowOff>
    </xdr:from>
    <xdr:to>
      <xdr:col>15</xdr:col>
      <xdr:colOff>101600</xdr:colOff>
      <xdr:row>36</xdr:row>
      <xdr:rowOff>113665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619375" y="5965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129540</xdr:rowOff>
    </xdr:from>
    <xdr:ext cx="531495" cy="2463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434590" y="574929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36</xdr:row>
      <xdr:rowOff>120650</xdr:rowOff>
    </xdr:from>
    <xdr:to>
      <xdr:col>10</xdr:col>
      <xdr:colOff>114300</xdr:colOff>
      <xdr:row>36</xdr:row>
      <xdr:rowOff>163830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047750" y="6070600"/>
          <a:ext cx="8128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33020</xdr:rowOff>
    </xdr:from>
    <xdr:to>
      <xdr:col>10</xdr:col>
      <xdr:colOff>165100</xdr:colOff>
      <xdr:row>36</xdr:row>
      <xdr:rowOff>130810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809750" y="5982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146685</xdr:rowOff>
    </xdr:from>
    <xdr:ext cx="531495" cy="24955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609090" y="576643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60960</xdr:rowOff>
    </xdr:from>
    <xdr:to>
      <xdr:col>6</xdr:col>
      <xdr:colOff>38100</xdr:colOff>
      <xdr:row>36</xdr:row>
      <xdr:rowOff>158750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00125" y="60109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8890</xdr:rowOff>
    </xdr:from>
    <xdr:ext cx="531495" cy="2495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99465" y="579374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104775</xdr:rowOff>
    </xdr:from>
    <xdr:to>
      <xdr:col>24</xdr:col>
      <xdr:colOff>114300</xdr:colOff>
      <xdr:row>36</xdr:row>
      <xdr:rowOff>38100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203700" y="58896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84455</xdr:rowOff>
    </xdr:from>
    <xdr:ext cx="534670" cy="2463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305300" y="586930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90805</xdr:rowOff>
    </xdr:from>
    <xdr:to>
      <xdr:col>20</xdr:col>
      <xdr:colOff>38100</xdr:colOff>
      <xdr:row>37</xdr:row>
      <xdr:rowOff>23495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444875" y="60407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14605</xdr:rowOff>
    </xdr:from>
    <xdr:ext cx="531495" cy="24955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244215" y="61296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83185</xdr:rowOff>
    </xdr:from>
    <xdr:to>
      <xdr:col>15</xdr:col>
      <xdr:colOff>101600</xdr:colOff>
      <xdr:row>37</xdr:row>
      <xdr:rowOff>15240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619375" y="60331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6350</xdr:rowOff>
    </xdr:from>
    <xdr:ext cx="531495" cy="24955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434590" y="61214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114935</xdr:rowOff>
    </xdr:from>
    <xdr:to>
      <xdr:col>10</xdr:col>
      <xdr:colOff>165100</xdr:colOff>
      <xdr:row>37</xdr:row>
      <xdr:rowOff>47625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809750" y="6064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38735</xdr:rowOff>
    </xdr:from>
    <xdr:ext cx="531495" cy="24955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609090" y="615378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71755</xdr:rowOff>
    </xdr:from>
    <xdr:to>
      <xdr:col>6</xdr:col>
      <xdr:colOff>38100</xdr:colOff>
      <xdr:row>37</xdr:row>
      <xdr:rowOff>4445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00125" y="60217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160655</xdr:rowOff>
    </xdr:from>
    <xdr:ext cx="531495" cy="2463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99465" y="611060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69,886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107315</xdr:rowOff>
    </xdr:from>
    <xdr:ext cx="248920" cy="24955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48133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95250</xdr:rowOff>
    </xdr:from>
    <xdr:to>
      <xdr:col>28</xdr:col>
      <xdr:colOff>114300</xdr:colOff>
      <xdr:row>59</xdr:row>
      <xdr:rowOff>95250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123825</xdr:rowOff>
    </xdr:from>
    <xdr:ext cx="528320" cy="2463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4630" y="970597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110490</xdr:rowOff>
    </xdr:from>
    <xdr:to>
      <xdr:col>28</xdr:col>
      <xdr:colOff>114300</xdr:colOff>
      <xdr:row>57</xdr:row>
      <xdr:rowOff>110490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138430</xdr:rowOff>
    </xdr:from>
    <xdr:ext cx="528320" cy="24955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4630" y="9390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127000</xdr:rowOff>
    </xdr:from>
    <xdr:to>
      <xdr:col>28</xdr:col>
      <xdr:colOff>114300</xdr:colOff>
      <xdr:row>55</xdr:row>
      <xdr:rowOff>127000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154940</xdr:rowOff>
    </xdr:from>
    <xdr:ext cx="528320" cy="2463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14630" y="9076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142240</xdr:rowOff>
    </xdr:from>
    <xdr:to>
      <xdr:col>28</xdr:col>
      <xdr:colOff>114300</xdr:colOff>
      <xdr:row>53</xdr:row>
      <xdr:rowOff>142240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85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4955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2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158750</xdr:rowOff>
    </xdr:from>
    <xdr:to>
      <xdr:col>28</xdr:col>
      <xdr:colOff>114300</xdr:colOff>
      <xdr:row>51</xdr:row>
      <xdr:rowOff>158750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985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457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48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985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36830</xdr:rowOff>
    </xdr:from>
    <xdr:ext cx="595630" cy="24955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6380"/>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31750</xdr:rowOff>
    </xdr:from>
    <xdr:to>
      <xdr:col>24</xdr:col>
      <xdr:colOff>62865</xdr:colOff>
      <xdr:row>58</xdr:row>
      <xdr:rowOff>157480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252595" y="8293100"/>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160655</xdr:rowOff>
    </xdr:from>
    <xdr:ext cx="534670" cy="246380"/>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305300" y="974280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157480</xdr:rowOff>
    </xdr:from>
    <xdr:to>
      <xdr:col>24</xdr:col>
      <xdr:colOff>152400</xdr:colOff>
      <xdr:row>58</xdr:row>
      <xdr:rowOff>157480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81475" y="9739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145415</xdr:rowOff>
    </xdr:from>
    <xdr:ext cx="598805" cy="24955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305300" y="80765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31750</xdr:rowOff>
    </xdr:from>
    <xdr:to>
      <xdr:col>24</xdr:col>
      <xdr:colOff>152400</xdr:colOff>
      <xdr:row>50</xdr:row>
      <xdr:rowOff>31750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181475" y="8293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83185</xdr:rowOff>
    </xdr:from>
    <xdr:to>
      <xdr:col>24</xdr:col>
      <xdr:colOff>63500</xdr:colOff>
      <xdr:row>56</xdr:row>
      <xdr:rowOff>95250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492500" y="9335135"/>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33655</xdr:rowOff>
    </xdr:from>
    <xdr:ext cx="534670" cy="24955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305300" y="92856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54610</xdr:rowOff>
    </xdr:from>
    <xdr:to>
      <xdr:col>24</xdr:col>
      <xdr:colOff>114300</xdr:colOff>
      <xdr:row>56</xdr:row>
      <xdr:rowOff>152400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203700" y="9306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50800</xdr:rowOff>
    </xdr:from>
    <xdr:to>
      <xdr:col>19</xdr:col>
      <xdr:colOff>174625</xdr:colOff>
      <xdr:row>56</xdr:row>
      <xdr:rowOff>95250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670175" y="9302750"/>
          <a:ext cx="8223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93345</xdr:rowOff>
    </xdr:from>
    <xdr:to>
      <xdr:col>20</xdr:col>
      <xdr:colOff>38100</xdr:colOff>
      <xdr:row>57</xdr:row>
      <xdr:rowOff>26035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444875" y="9345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17145</xdr:rowOff>
    </xdr:from>
    <xdr:ext cx="531495" cy="2463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244215" y="943419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50800</xdr:rowOff>
    </xdr:from>
    <xdr:to>
      <xdr:col>15</xdr:col>
      <xdr:colOff>50800</xdr:colOff>
      <xdr:row>57</xdr:row>
      <xdr:rowOff>45720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860550" y="9302750"/>
          <a:ext cx="809625"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79375</xdr:rowOff>
    </xdr:from>
    <xdr:to>
      <xdr:col>15</xdr:col>
      <xdr:colOff>101600</xdr:colOff>
      <xdr:row>57</xdr:row>
      <xdr:rowOff>12065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619375" y="9331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3810</xdr:rowOff>
    </xdr:from>
    <xdr:ext cx="531495" cy="24955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434590" y="94208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45720</xdr:rowOff>
    </xdr:from>
    <xdr:to>
      <xdr:col>10</xdr:col>
      <xdr:colOff>114300</xdr:colOff>
      <xdr:row>57</xdr:row>
      <xdr:rowOff>130175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047750" y="9462770"/>
          <a:ext cx="8128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123190</xdr:rowOff>
    </xdr:from>
    <xdr:to>
      <xdr:col>10</xdr:col>
      <xdr:colOff>165100</xdr:colOff>
      <xdr:row>57</xdr:row>
      <xdr:rowOff>55880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809750" y="9375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71755</xdr:rowOff>
    </xdr:from>
    <xdr:ext cx="531495" cy="24955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609090" y="915860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635</xdr:rowOff>
    </xdr:from>
    <xdr:to>
      <xdr:col>6</xdr:col>
      <xdr:colOff>38100</xdr:colOff>
      <xdr:row>57</xdr:row>
      <xdr:rowOff>98425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00125" y="94176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114300</xdr:rowOff>
    </xdr:from>
    <xdr:ext cx="531495" cy="24955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799465" y="92011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33655</xdr:rowOff>
    </xdr:from>
    <xdr:to>
      <xdr:col>24</xdr:col>
      <xdr:colOff>114300</xdr:colOff>
      <xdr:row>56</xdr:row>
      <xdr:rowOff>131445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203700" y="928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55880</xdr:rowOff>
    </xdr:from>
    <xdr:ext cx="534670" cy="246380"/>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305300" y="914273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46355</xdr:rowOff>
    </xdr:from>
    <xdr:to>
      <xdr:col>20</xdr:col>
      <xdr:colOff>38100</xdr:colOff>
      <xdr:row>56</xdr:row>
      <xdr:rowOff>144145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444875" y="92983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160020</xdr:rowOff>
    </xdr:from>
    <xdr:ext cx="531495" cy="2463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244215" y="908177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1905</xdr:rowOff>
    </xdr:from>
    <xdr:to>
      <xdr:col>15</xdr:col>
      <xdr:colOff>101600</xdr:colOff>
      <xdr:row>56</xdr:row>
      <xdr:rowOff>99695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619375" y="925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116205</xdr:rowOff>
    </xdr:from>
    <xdr:ext cx="531495" cy="2463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434590" y="90379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161925</xdr:rowOff>
    </xdr:from>
    <xdr:to>
      <xdr:col>10</xdr:col>
      <xdr:colOff>165100</xdr:colOff>
      <xdr:row>57</xdr:row>
      <xdr:rowOff>94615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809750" y="9413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86360</xdr:rowOff>
    </xdr:from>
    <xdr:ext cx="531495" cy="2463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609090" y="95034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81280</xdr:rowOff>
    </xdr:from>
    <xdr:to>
      <xdr:col>6</xdr:col>
      <xdr:colOff>38100</xdr:colOff>
      <xdr:row>58</xdr:row>
      <xdr:rowOff>13970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00125" y="94983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5715</xdr:rowOff>
    </xdr:from>
    <xdr:ext cx="531495" cy="24955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99465" y="958786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48920" cy="24955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28320" cy="24955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4630" y="12588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162560</xdr:rowOff>
    </xdr:from>
    <xdr:ext cx="528320" cy="2463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4630" y="12221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126365</xdr:rowOff>
    </xdr:from>
    <xdr:ext cx="528320" cy="2463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4630" y="118548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89535</xdr:rowOff>
    </xdr:from>
    <xdr:ext cx="528320" cy="24638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4630" y="1148778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52705</xdr:rowOff>
    </xdr:from>
    <xdr:ext cx="528320" cy="246380"/>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14630" y="11120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160020</xdr:rowOff>
    </xdr:from>
    <xdr:to>
      <xdr:col>24</xdr:col>
      <xdr:colOff>62865</xdr:colOff>
      <xdr:row>79</xdr:row>
      <xdr:rowOff>5715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252595" y="1172337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8890</xdr:rowOff>
    </xdr:from>
    <xdr:ext cx="469900" cy="24955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305300" y="130581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5715</xdr:rowOff>
    </xdr:from>
    <xdr:to>
      <xdr:col>24</xdr:col>
      <xdr:colOff>152400</xdr:colOff>
      <xdr:row>79</xdr:row>
      <xdr:rowOff>5715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81475" y="13054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107950</xdr:rowOff>
    </xdr:from>
    <xdr:ext cx="534670" cy="24955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305300" y="115062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160020</xdr:rowOff>
    </xdr:from>
    <xdr:to>
      <xdr:col>24</xdr:col>
      <xdr:colOff>152400</xdr:colOff>
      <xdr:row>70</xdr:row>
      <xdr:rowOff>160020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181475" y="1172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74</xdr:row>
      <xdr:rowOff>117475</xdr:rowOff>
    </xdr:from>
    <xdr:to>
      <xdr:col>24</xdr:col>
      <xdr:colOff>63500</xdr:colOff>
      <xdr:row>75</xdr:row>
      <xdr:rowOff>132080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492500" y="12341225"/>
          <a:ext cx="762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83185</xdr:rowOff>
    </xdr:from>
    <xdr:ext cx="469900" cy="246380"/>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305300" y="1280223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104140</xdr:rowOff>
    </xdr:from>
    <xdr:to>
      <xdr:col>24</xdr:col>
      <xdr:colOff>114300</xdr:colOff>
      <xdr:row>78</xdr:row>
      <xdr:rowOff>36830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203700" y="12823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132080</xdr:rowOff>
    </xdr:from>
    <xdr:to>
      <xdr:col>19</xdr:col>
      <xdr:colOff>174625</xdr:colOff>
      <xdr:row>76</xdr:row>
      <xdr:rowOff>20955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670175" y="12520930"/>
          <a:ext cx="8223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135890</xdr:rowOff>
    </xdr:from>
    <xdr:to>
      <xdr:col>20</xdr:col>
      <xdr:colOff>38100</xdr:colOff>
      <xdr:row>78</xdr:row>
      <xdr:rowOff>68580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444875" y="128549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60325</xdr:rowOff>
    </xdr:from>
    <xdr:ext cx="466725" cy="2463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276600" y="1294447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20955</xdr:rowOff>
    </xdr:from>
    <xdr:to>
      <xdr:col>15</xdr:col>
      <xdr:colOff>50800</xdr:colOff>
      <xdr:row>76</xdr:row>
      <xdr:rowOff>70485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860550" y="12574905"/>
          <a:ext cx="8096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109855</xdr:rowOff>
    </xdr:from>
    <xdr:to>
      <xdr:col>15</xdr:col>
      <xdr:colOff>101600</xdr:colOff>
      <xdr:row>78</xdr:row>
      <xdr:rowOff>42545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619375" y="12828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34290</xdr:rowOff>
    </xdr:from>
    <xdr:ext cx="466725" cy="24955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51100" y="129184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75</xdr:row>
      <xdr:rowOff>154305</xdr:rowOff>
    </xdr:from>
    <xdr:to>
      <xdr:col>10</xdr:col>
      <xdr:colOff>114300</xdr:colOff>
      <xdr:row>76</xdr:row>
      <xdr:rowOff>70485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047750" y="12543155"/>
          <a:ext cx="8128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116205</xdr:rowOff>
    </xdr:from>
    <xdr:to>
      <xdr:col>10</xdr:col>
      <xdr:colOff>165100</xdr:colOff>
      <xdr:row>78</xdr:row>
      <xdr:rowOff>48260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809750" y="128352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39370</xdr:rowOff>
    </xdr:from>
    <xdr:ext cx="466725"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41475" y="129235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144780</xdr:rowOff>
    </xdr:from>
    <xdr:to>
      <xdr:col>6</xdr:col>
      <xdr:colOff>38100</xdr:colOff>
      <xdr:row>78</xdr:row>
      <xdr:rowOff>77470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00125" y="128638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69215</xdr:rowOff>
    </xdr:from>
    <xdr:ext cx="466725" cy="24955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31850" y="129533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68580</xdr:rowOff>
    </xdr:from>
    <xdr:to>
      <xdr:col>24</xdr:col>
      <xdr:colOff>114300</xdr:colOff>
      <xdr:row>75</xdr:row>
      <xdr:rowOff>1270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203700" y="1229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90805</xdr:rowOff>
    </xdr:from>
    <xdr:ext cx="534670" cy="246380"/>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305300" y="1214945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83185</xdr:rowOff>
    </xdr:from>
    <xdr:to>
      <xdr:col>20</xdr:col>
      <xdr:colOff>38100</xdr:colOff>
      <xdr:row>76</xdr:row>
      <xdr:rowOff>15875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444875" y="124720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74</xdr:row>
      <xdr:rowOff>31750</xdr:rowOff>
    </xdr:from>
    <xdr:ext cx="531495" cy="24955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244215" y="122555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137160</xdr:rowOff>
    </xdr:from>
    <xdr:to>
      <xdr:col>15</xdr:col>
      <xdr:colOff>101600</xdr:colOff>
      <xdr:row>76</xdr:row>
      <xdr:rowOff>69850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619375" y="12526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74</xdr:row>
      <xdr:rowOff>85725</xdr:rowOff>
    </xdr:from>
    <xdr:ext cx="531495" cy="2463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434590" y="123094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21590</xdr:rowOff>
    </xdr:from>
    <xdr:to>
      <xdr:col>10</xdr:col>
      <xdr:colOff>165100</xdr:colOff>
      <xdr:row>76</xdr:row>
      <xdr:rowOff>119380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809750" y="12575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135255</xdr:rowOff>
    </xdr:from>
    <xdr:ext cx="531495" cy="24955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609090" y="1235900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104775</xdr:rowOff>
    </xdr:from>
    <xdr:to>
      <xdr:col>6</xdr:col>
      <xdr:colOff>38100</xdr:colOff>
      <xdr:row>76</xdr:row>
      <xdr:rowOff>38100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00125" y="124936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74</xdr:row>
      <xdr:rowOff>53975</xdr:rowOff>
    </xdr:from>
    <xdr:ext cx="531495" cy="24638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99465" y="1227772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117,437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8320" cy="25590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4630" y="16685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832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4630" y="16304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8320"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14630"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590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701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638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6350</xdr:rowOff>
    </xdr:from>
    <xdr:to>
      <xdr:col>24</xdr:col>
      <xdr:colOff>62865</xdr:colOff>
      <xdr:row>98</xdr:row>
      <xdr:rowOff>76835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252595" y="150368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80645</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305300" y="16311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76835</xdr:rowOff>
    </xdr:from>
    <xdr:to>
      <xdr:col>24</xdr:col>
      <xdr:colOff>152400</xdr:colOff>
      <xdr:row>98</xdr:row>
      <xdr:rowOff>76835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81475" y="16307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119380</xdr:rowOff>
    </xdr:from>
    <xdr:ext cx="598805" cy="247650"/>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305300" y="1481963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6350</xdr:rowOff>
    </xdr:from>
    <xdr:to>
      <xdr:col>24</xdr:col>
      <xdr:colOff>152400</xdr:colOff>
      <xdr:row>91</xdr:row>
      <xdr:rowOff>6350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181475" y="15036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95</xdr:row>
      <xdr:rowOff>100965</xdr:rowOff>
    </xdr:from>
    <xdr:to>
      <xdr:col>24</xdr:col>
      <xdr:colOff>63500</xdr:colOff>
      <xdr:row>96</xdr:row>
      <xdr:rowOff>34925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492500" y="15817215"/>
          <a:ext cx="762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153035</xdr:rowOff>
    </xdr:from>
    <xdr:ext cx="598805" cy="259080"/>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305300" y="15526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130175</xdr:rowOff>
    </xdr:from>
    <xdr:to>
      <xdr:col>24</xdr:col>
      <xdr:colOff>114300</xdr:colOff>
      <xdr:row>95</xdr:row>
      <xdr:rowOff>60325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203700" y="1567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34925</xdr:rowOff>
    </xdr:from>
    <xdr:to>
      <xdr:col>19</xdr:col>
      <xdr:colOff>174625</xdr:colOff>
      <xdr:row>96</xdr:row>
      <xdr:rowOff>144145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670175" y="15922625"/>
          <a:ext cx="82232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79375</xdr:rowOff>
    </xdr:from>
    <xdr:to>
      <xdr:col>20</xdr:col>
      <xdr:colOff>38100</xdr:colOff>
      <xdr:row>96</xdr:row>
      <xdr:rowOff>9525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444875" y="157956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26035</xdr:rowOff>
    </xdr:from>
    <xdr:ext cx="59880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211830" y="15570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143510</xdr:rowOff>
    </xdr:from>
    <xdr:to>
      <xdr:col>15</xdr:col>
      <xdr:colOff>50800</xdr:colOff>
      <xdr:row>96</xdr:row>
      <xdr:rowOff>144145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860550" y="15859760"/>
          <a:ext cx="809625"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10160</xdr:rowOff>
    </xdr:from>
    <xdr:to>
      <xdr:col>15</xdr:col>
      <xdr:colOff>101600</xdr:colOff>
      <xdr:row>96</xdr:row>
      <xdr:rowOff>111760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619375" y="158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128270</xdr:rowOff>
    </xdr:from>
    <xdr:ext cx="531495"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434590" y="15673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95</xdr:row>
      <xdr:rowOff>143510</xdr:rowOff>
    </xdr:from>
    <xdr:to>
      <xdr:col>10</xdr:col>
      <xdr:colOff>114300</xdr:colOff>
      <xdr:row>97</xdr:row>
      <xdr:rowOff>84455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047750" y="15859760"/>
          <a:ext cx="8128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29845</xdr:rowOff>
    </xdr:from>
    <xdr:to>
      <xdr:col>10</xdr:col>
      <xdr:colOff>165100</xdr:colOff>
      <xdr:row>95</xdr:row>
      <xdr:rowOff>132080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809750" y="15746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147955</xdr:rowOff>
    </xdr:from>
    <xdr:ext cx="598805" cy="2584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576705" y="15521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158115</xdr:rowOff>
    </xdr:from>
    <xdr:to>
      <xdr:col>6</xdr:col>
      <xdr:colOff>38100</xdr:colOff>
      <xdr:row>97</xdr:row>
      <xdr:rowOff>88265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00125" y="160458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104775</xdr:rowOff>
    </xdr:from>
    <xdr:ext cx="53149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799465" y="15821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50165</xdr:rowOff>
    </xdr:from>
    <xdr:to>
      <xdr:col>24</xdr:col>
      <xdr:colOff>114300</xdr:colOff>
      <xdr:row>95</xdr:row>
      <xdr:rowOff>151765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203700" y="157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29210</xdr:rowOff>
    </xdr:from>
    <xdr:ext cx="598805" cy="25590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305300" y="157454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155575</xdr:rowOff>
    </xdr:from>
    <xdr:to>
      <xdr:col>20</xdr:col>
      <xdr:colOff>38100</xdr:colOff>
      <xdr:row>96</xdr:row>
      <xdr:rowOff>86360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444875" y="1587182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76835</xdr:rowOff>
    </xdr:from>
    <xdr:ext cx="598805" cy="25590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211830" y="159645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93345</xdr:rowOff>
    </xdr:from>
    <xdr:to>
      <xdr:col>15</xdr:col>
      <xdr:colOff>101600</xdr:colOff>
      <xdr:row>97</xdr:row>
      <xdr:rowOff>23495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619375" y="159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14605</xdr:rowOff>
    </xdr:from>
    <xdr:ext cx="53149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434590" y="160737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92710</xdr:rowOff>
    </xdr:from>
    <xdr:to>
      <xdr:col>10</xdr:col>
      <xdr:colOff>165100</xdr:colOff>
      <xdr:row>96</xdr:row>
      <xdr:rowOff>22860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809750" y="158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13970</xdr:rowOff>
    </xdr:from>
    <xdr:ext cx="59880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576705" y="15901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33655</xdr:rowOff>
    </xdr:from>
    <xdr:to>
      <xdr:col>6</xdr:col>
      <xdr:colOff>38100</xdr:colOff>
      <xdr:row>97</xdr:row>
      <xdr:rowOff>135255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00125" y="160928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126365</xdr:rowOff>
    </xdr:from>
    <xdr:ext cx="531495"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799465" y="16185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107315</xdr:rowOff>
    </xdr:from>
    <xdr:ext cx="248920" cy="24955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831205"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95250</xdr:rowOff>
    </xdr:from>
    <xdr:to>
      <xdr:col>59</xdr:col>
      <xdr:colOff>50800</xdr:colOff>
      <xdr:row>39</xdr:row>
      <xdr:rowOff>95250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123825</xdr:rowOff>
    </xdr:from>
    <xdr:ext cx="528320" cy="2463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580380" y="640397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138430</xdr:rowOff>
    </xdr:from>
    <xdr:ext cx="528320" cy="24955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580380" y="6088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154940</xdr:rowOff>
    </xdr:from>
    <xdr:ext cx="528320" cy="2463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580380" y="5774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4955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516245"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457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516245" y="5146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36830</xdr:rowOff>
    </xdr:from>
    <xdr:ext cx="595630" cy="24955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6380"/>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5516245" y="4516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130810</xdr:rowOff>
    </xdr:from>
    <xdr:to>
      <xdr:col>54</xdr:col>
      <xdr:colOff>174625</xdr:colOff>
      <xdr:row>39</xdr:row>
      <xdr:rowOff>159385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04375" y="5585460"/>
          <a:ext cx="0" cy="1019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162560</xdr:rowOff>
    </xdr:from>
    <xdr:ext cx="534670" cy="246380"/>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9655175" y="660781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159385</xdr:rowOff>
    </xdr:from>
    <xdr:to>
      <xdr:col>55</xdr:col>
      <xdr:colOff>88900</xdr:colOff>
      <xdr:row>39</xdr:row>
      <xdr:rowOff>159385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531350" y="660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79375</xdr:rowOff>
    </xdr:from>
    <xdr:ext cx="598805" cy="24955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9655175" y="53689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130810</xdr:rowOff>
    </xdr:from>
    <xdr:to>
      <xdr:col>55</xdr:col>
      <xdr:colOff>88900</xdr:colOff>
      <xdr:row>33</xdr:row>
      <xdr:rowOff>130810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531350" y="5585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34290</xdr:rowOff>
    </xdr:from>
    <xdr:to>
      <xdr:col>55</xdr:col>
      <xdr:colOff>0</xdr:colOff>
      <xdr:row>37</xdr:row>
      <xdr:rowOff>63500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845550" y="6149340"/>
          <a:ext cx="7588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1270</xdr:rowOff>
    </xdr:from>
    <xdr:ext cx="534670" cy="24955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9655175" y="611632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22225</xdr:rowOff>
    </xdr:from>
    <xdr:to>
      <xdr:col>55</xdr:col>
      <xdr:colOff>50800</xdr:colOff>
      <xdr:row>37</xdr:row>
      <xdr:rowOff>120015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69450" y="6137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36</xdr:row>
      <xdr:rowOff>99060</xdr:rowOff>
    </xdr:from>
    <xdr:to>
      <xdr:col>50</xdr:col>
      <xdr:colOff>114300</xdr:colOff>
      <xdr:row>37</xdr:row>
      <xdr:rowOff>34290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032750" y="6049010"/>
          <a:ext cx="8128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10795</xdr:rowOff>
    </xdr:from>
    <xdr:to>
      <xdr:col>50</xdr:col>
      <xdr:colOff>165100</xdr:colOff>
      <xdr:row>37</xdr:row>
      <xdr:rowOff>108585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794750" y="6125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100330</xdr:rowOff>
    </xdr:from>
    <xdr:ext cx="531495" cy="24955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94090" y="621538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99060</xdr:rowOff>
    </xdr:from>
    <xdr:to>
      <xdr:col>45</xdr:col>
      <xdr:colOff>174625</xdr:colOff>
      <xdr:row>37</xdr:row>
      <xdr:rowOff>154940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210425" y="6049010"/>
          <a:ext cx="822325"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xdr:rowOff>
    </xdr:from>
    <xdr:to>
      <xdr:col>46</xdr:col>
      <xdr:colOff>38100</xdr:colOff>
      <xdr:row>37</xdr:row>
      <xdr:rowOff>106045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985125" y="6123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97790</xdr:rowOff>
    </xdr:from>
    <xdr:ext cx="531495" cy="24955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784465" y="621284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118110</xdr:rowOff>
    </xdr:from>
    <xdr:to>
      <xdr:col>41</xdr:col>
      <xdr:colOff>50800</xdr:colOff>
      <xdr:row>37</xdr:row>
      <xdr:rowOff>154940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400800" y="5077460"/>
          <a:ext cx="809625" cy="1192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41275</xdr:rowOff>
    </xdr:from>
    <xdr:to>
      <xdr:col>41</xdr:col>
      <xdr:colOff>101600</xdr:colOff>
      <xdr:row>37</xdr:row>
      <xdr:rowOff>139065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159625" y="6156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156210</xdr:rowOff>
    </xdr:from>
    <xdr:ext cx="531495" cy="2463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74840" y="594106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144145</xdr:rowOff>
    </xdr:from>
    <xdr:to>
      <xdr:col>36</xdr:col>
      <xdr:colOff>165100</xdr:colOff>
      <xdr:row>31</xdr:row>
      <xdr:rowOff>76835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350000" y="5103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68580</xdr:rowOff>
    </xdr:from>
    <xdr:ext cx="598805" cy="24955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116955" y="51930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14605</xdr:rowOff>
    </xdr:from>
    <xdr:to>
      <xdr:col>55</xdr:col>
      <xdr:colOff>50800</xdr:colOff>
      <xdr:row>37</xdr:row>
      <xdr:rowOff>112395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69450" y="61296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36830</xdr:rowOff>
    </xdr:from>
    <xdr:ext cx="534670" cy="24955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9655175" y="59867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150495</xdr:rowOff>
    </xdr:from>
    <xdr:to>
      <xdr:col>50</xdr:col>
      <xdr:colOff>165100</xdr:colOff>
      <xdr:row>37</xdr:row>
      <xdr:rowOff>83185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794750" y="6100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99060</xdr:rowOff>
    </xdr:from>
    <xdr:ext cx="531495" cy="24955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594090" y="58839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50165</xdr:rowOff>
    </xdr:from>
    <xdr:to>
      <xdr:col>46</xdr:col>
      <xdr:colOff>38100</xdr:colOff>
      <xdr:row>36</xdr:row>
      <xdr:rowOff>147955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985125" y="60001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163830</xdr:rowOff>
    </xdr:from>
    <xdr:ext cx="531495" cy="24955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784465" y="578358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105410</xdr:rowOff>
    </xdr:from>
    <xdr:to>
      <xdr:col>41</xdr:col>
      <xdr:colOff>101600</xdr:colOff>
      <xdr:row>38</xdr:row>
      <xdr:rowOff>38735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159625" y="62204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29845</xdr:rowOff>
    </xdr:from>
    <xdr:ext cx="531495" cy="24638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974840" y="630999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69215</xdr:rowOff>
    </xdr:from>
    <xdr:to>
      <xdr:col>36</xdr:col>
      <xdr:colOff>165100</xdr:colOff>
      <xdr:row>31</xdr:row>
      <xdr:rowOff>1905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350000" y="5028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17780</xdr:rowOff>
    </xdr:from>
    <xdr:ext cx="598805" cy="2463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116955" y="481203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107315</xdr:rowOff>
    </xdr:from>
    <xdr:ext cx="248920" cy="24955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831205"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95250</xdr:rowOff>
    </xdr:from>
    <xdr:to>
      <xdr:col>59</xdr:col>
      <xdr:colOff>50800</xdr:colOff>
      <xdr:row>59</xdr:row>
      <xdr:rowOff>95250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123825</xdr:rowOff>
    </xdr:from>
    <xdr:ext cx="528320" cy="2463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580380" y="970597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110490</xdr:rowOff>
    </xdr:from>
    <xdr:to>
      <xdr:col>59</xdr:col>
      <xdr:colOff>50800</xdr:colOff>
      <xdr:row>57</xdr:row>
      <xdr:rowOff>110490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138430</xdr:rowOff>
    </xdr:from>
    <xdr:ext cx="528320" cy="24955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580380" y="9390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127000</xdr:rowOff>
    </xdr:from>
    <xdr:to>
      <xdr:col>59</xdr:col>
      <xdr:colOff>50800</xdr:colOff>
      <xdr:row>55</xdr:row>
      <xdr:rowOff>127000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154940</xdr:rowOff>
    </xdr:from>
    <xdr:ext cx="528320" cy="24638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580380" y="9076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142240</xdr:rowOff>
    </xdr:from>
    <xdr:to>
      <xdr:col>59</xdr:col>
      <xdr:colOff>50800</xdr:colOff>
      <xdr:row>53</xdr:row>
      <xdr:rowOff>142240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5715</xdr:rowOff>
    </xdr:from>
    <xdr:ext cx="528320" cy="24955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580380" y="87623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158750</xdr:rowOff>
    </xdr:from>
    <xdr:to>
      <xdr:col>59</xdr:col>
      <xdr:colOff>50800</xdr:colOff>
      <xdr:row>51</xdr:row>
      <xdr:rowOff>158750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457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516245" y="8448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36830</xdr:rowOff>
    </xdr:from>
    <xdr:ext cx="595630" cy="24955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5516245"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63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5516245"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71755</xdr:rowOff>
    </xdr:from>
    <xdr:to>
      <xdr:col>54</xdr:col>
      <xdr:colOff>174625</xdr:colOff>
      <xdr:row>59</xdr:row>
      <xdr:rowOff>109855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04375" y="833310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113665</xdr:rowOff>
    </xdr:from>
    <xdr:ext cx="534670" cy="24955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9655175" y="98609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109855</xdr:rowOff>
    </xdr:from>
    <xdr:to>
      <xdr:col>55</xdr:col>
      <xdr:colOff>88900</xdr:colOff>
      <xdr:row>59</xdr:row>
      <xdr:rowOff>109855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531350" y="9857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20320</xdr:rowOff>
    </xdr:from>
    <xdr:ext cx="598805" cy="246380"/>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9655175" y="811657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71755</xdr:rowOff>
    </xdr:from>
    <xdr:to>
      <xdr:col>55</xdr:col>
      <xdr:colOff>88900</xdr:colOff>
      <xdr:row>50</xdr:row>
      <xdr:rowOff>71755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531350" y="8333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90805</xdr:rowOff>
    </xdr:from>
    <xdr:to>
      <xdr:col>55</xdr:col>
      <xdr:colOff>0</xdr:colOff>
      <xdr:row>56</xdr:row>
      <xdr:rowOff>98425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845550" y="9342755"/>
          <a:ext cx="7588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124460</xdr:rowOff>
    </xdr:from>
    <xdr:ext cx="534670" cy="246380"/>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9655175" y="904621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102235</xdr:rowOff>
    </xdr:from>
    <xdr:to>
      <xdr:col>55</xdr:col>
      <xdr:colOff>50800</xdr:colOff>
      <xdr:row>56</xdr:row>
      <xdr:rowOff>34925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69450" y="91890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55</xdr:row>
      <xdr:rowOff>40640</xdr:rowOff>
    </xdr:from>
    <xdr:to>
      <xdr:col>50</xdr:col>
      <xdr:colOff>114300</xdr:colOff>
      <xdr:row>56</xdr:row>
      <xdr:rowOff>98425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032750" y="9127490"/>
          <a:ext cx="8128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26670</xdr:rowOff>
    </xdr:from>
    <xdr:to>
      <xdr:col>50</xdr:col>
      <xdr:colOff>165100</xdr:colOff>
      <xdr:row>56</xdr:row>
      <xdr:rowOff>124460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794750" y="9278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139700</xdr:rowOff>
    </xdr:from>
    <xdr:ext cx="531495" cy="24955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94090" y="90614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123825</xdr:rowOff>
    </xdr:from>
    <xdr:to>
      <xdr:col>45</xdr:col>
      <xdr:colOff>174625</xdr:colOff>
      <xdr:row>55</xdr:row>
      <xdr:rowOff>40640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210425" y="9045575"/>
          <a:ext cx="822325"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6350</xdr:rowOff>
    </xdr:from>
    <xdr:to>
      <xdr:col>46</xdr:col>
      <xdr:colOff>38100</xdr:colOff>
      <xdr:row>56</xdr:row>
      <xdr:rowOff>104775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985125" y="925830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95885</xdr:rowOff>
    </xdr:from>
    <xdr:ext cx="531495" cy="2463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784465" y="934783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50</xdr:row>
      <xdr:rowOff>74295</xdr:rowOff>
    </xdr:from>
    <xdr:to>
      <xdr:col>41</xdr:col>
      <xdr:colOff>50800</xdr:colOff>
      <xdr:row>54</xdr:row>
      <xdr:rowOff>123825</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400800" y="8335645"/>
          <a:ext cx="809625" cy="709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3810</xdr:rowOff>
    </xdr:from>
    <xdr:to>
      <xdr:col>41</xdr:col>
      <xdr:colOff>101600</xdr:colOff>
      <xdr:row>56</xdr:row>
      <xdr:rowOff>101600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159625" y="925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93345</xdr:rowOff>
    </xdr:from>
    <xdr:ext cx="531495" cy="2463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974840" y="934529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17780</xdr:rowOff>
    </xdr:from>
    <xdr:to>
      <xdr:col>36</xdr:col>
      <xdr:colOff>165100</xdr:colOff>
      <xdr:row>55</xdr:row>
      <xdr:rowOff>116205</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350000" y="91046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106680</xdr:rowOff>
    </xdr:from>
    <xdr:ext cx="531495" cy="24955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149340" y="91935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41275</xdr:rowOff>
    </xdr:from>
    <xdr:to>
      <xdr:col>55</xdr:col>
      <xdr:colOff>50800</xdr:colOff>
      <xdr:row>56</xdr:row>
      <xdr:rowOff>139065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69450" y="92932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20955</xdr:rowOff>
    </xdr:from>
    <xdr:ext cx="534670" cy="246380"/>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9655175" y="927290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50165</xdr:rowOff>
    </xdr:from>
    <xdr:to>
      <xdr:col>50</xdr:col>
      <xdr:colOff>165100</xdr:colOff>
      <xdr:row>56</xdr:row>
      <xdr:rowOff>147320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794750" y="93021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138430</xdr:rowOff>
    </xdr:from>
    <xdr:ext cx="531495" cy="24955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594090" y="939038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157480</xdr:rowOff>
    </xdr:from>
    <xdr:to>
      <xdr:col>46</xdr:col>
      <xdr:colOff>38100</xdr:colOff>
      <xdr:row>55</xdr:row>
      <xdr:rowOff>90170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985125" y="90792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105410</xdr:rowOff>
    </xdr:from>
    <xdr:ext cx="531495" cy="24955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784465" y="88620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74295</xdr:rowOff>
    </xdr:from>
    <xdr:to>
      <xdr:col>41</xdr:col>
      <xdr:colOff>101600</xdr:colOff>
      <xdr:row>55</xdr:row>
      <xdr:rowOff>6985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159625" y="8996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23495</xdr:rowOff>
    </xdr:from>
    <xdr:ext cx="531495" cy="2463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974840" y="878014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50</xdr:row>
      <xdr:rowOff>26035</xdr:rowOff>
    </xdr:from>
    <xdr:to>
      <xdr:col>36</xdr:col>
      <xdr:colOff>165100</xdr:colOff>
      <xdr:row>50</xdr:row>
      <xdr:rowOff>123825</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350000" y="8287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48</xdr:row>
      <xdr:rowOff>139065</xdr:rowOff>
    </xdr:from>
    <xdr:ext cx="598805" cy="24955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116955" y="80702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28320" cy="24955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580380" y="12588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162560</xdr:rowOff>
    </xdr:from>
    <xdr:ext cx="528320" cy="2463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580380" y="12221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126365</xdr:rowOff>
    </xdr:from>
    <xdr:ext cx="528320" cy="24638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580380" y="118548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89535</xdr:rowOff>
    </xdr:from>
    <xdr:ext cx="528320" cy="2463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5580380" y="1148778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638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5516245"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72</xdr:row>
      <xdr:rowOff>71120</xdr:rowOff>
    </xdr:from>
    <xdr:to>
      <xdr:col>54</xdr:col>
      <xdr:colOff>174625</xdr:colOff>
      <xdr:row>79</xdr:row>
      <xdr:rowOff>42545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04375" y="11964670"/>
          <a:ext cx="0" cy="1127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249555" cy="24955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19685</xdr:rowOff>
    </xdr:from>
    <xdr:ext cx="534670" cy="246380"/>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9655175" y="1174813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dr:col>54</xdr:col>
      <xdr:colOff>101600</xdr:colOff>
      <xdr:row>72</xdr:row>
      <xdr:rowOff>71120</xdr:rowOff>
    </xdr:from>
    <xdr:to>
      <xdr:col>55</xdr:col>
      <xdr:colOff>88900</xdr:colOff>
      <xdr:row>72</xdr:row>
      <xdr:rowOff>71120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531350" y="11964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153670</xdr:rowOff>
    </xdr:from>
    <xdr:to>
      <xdr:col>55</xdr:col>
      <xdr:colOff>0</xdr:colOff>
      <xdr:row>79</xdr:row>
      <xdr:rowOff>21590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845550" y="13037820"/>
          <a:ext cx="7588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5080</xdr:rowOff>
    </xdr:from>
    <xdr:ext cx="469900" cy="24955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9655175" y="127241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147955</xdr:rowOff>
    </xdr:from>
    <xdr:to>
      <xdr:col>55</xdr:col>
      <xdr:colOff>50800</xdr:colOff>
      <xdr:row>78</xdr:row>
      <xdr:rowOff>80645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69450" y="128670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97155</xdr:rowOff>
    </xdr:from>
    <xdr:to>
      <xdr:col>50</xdr:col>
      <xdr:colOff>114300</xdr:colOff>
      <xdr:row>78</xdr:row>
      <xdr:rowOff>153670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8032750" y="12981305"/>
          <a:ext cx="8128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142875</xdr:rowOff>
    </xdr:from>
    <xdr:to>
      <xdr:col>50</xdr:col>
      <xdr:colOff>165100</xdr:colOff>
      <xdr:row>78</xdr:row>
      <xdr:rowOff>75565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794750" y="1286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92075</xdr:rowOff>
    </xdr:from>
    <xdr:ext cx="466725" cy="2463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626475" y="1264602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160655</xdr:rowOff>
    </xdr:from>
    <xdr:to>
      <xdr:col>45</xdr:col>
      <xdr:colOff>174625</xdr:colOff>
      <xdr:row>78</xdr:row>
      <xdr:rowOff>97155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210425" y="12714605"/>
          <a:ext cx="822325"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117475</xdr:rowOff>
    </xdr:from>
    <xdr:to>
      <xdr:col>46</xdr:col>
      <xdr:colOff>38100</xdr:colOff>
      <xdr:row>78</xdr:row>
      <xdr:rowOff>50165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985125" y="128365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66040</xdr:rowOff>
    </xdr:from>
    <xdr:ext cx="531495" cy="24955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784465" y="1261999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71</xdr:row>
      <xdr:rowOff>129540</xdr:rowOff>
    </xdr:from>
    <xdr:to>
      <xdr:col>41</xdr:col>
      <xdr:colOff>50800</xdr:colOff>
      <xdr:row>76</xdr:row>
      <xdr:rowOff>160655</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400800" y="11857990"/>
          <a:ext cx="809625" cy="856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86360</xdr:rowOff>
    </xdr:from>
    <xdr:to>
      <xdr:col>41</xdr:col>
      <xdr:colOff>101600</xdr:colOff>
      <xdr:row>78</xdr:row>
      <xdr:rowOff>19050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159625" y="12805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10160</xdr:rowOff>
    </xdr:from>
    <xdr:ext cx="531495" cy="24892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974840" y="128943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149225</xdr:rowOff>
    </xdr:from>
    <xdr:to>
      <xdr:col>36</xdr:col>
      <xdr:colOff>165100</xdr:colOff>
      <xdr:row>77</xdr:row>
      <xdr:rowOff>81915</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350000" y="12703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73025</xdr:rowOff>
    </xdr:from>
    <xdr:ext cx="531495" cy="24955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149340" y="127920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137795</xdr:rowOff>
    </xdr:from>
    <xdr:to>
      <xdr:col>55</xdr:col>
      <xdr:colOff>50800</xdr:colOff>
      <xdr:row>79</xdr:row>
      <xdr:rowOff>70485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69450" y="130219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55880</xdr:rowOff>
    </xdr:from>
    <xdr:ext cx="469900" cy="246380"/>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9655175" y="1294003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104775</xdr:rowOff>
    </xdr:from>
    <xdr:to>
      <xdr:col>50</xdr:col>
      <xdr:colOff>165100</xdr:colOff>
      <xdr:row>79</xdr:row>
      <xdr:rowOff>37465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794750" y="12988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28575</xdr:rowOff>
    </xdr:from>
    <xdr:ext cx="466725" cy="2463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626475" y="1307782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48260</xdr:rowOff>
    </xdr:from>
    <xdr:to>
      <xdr:col>46</xdr:col>
      <xdr:colOff>38100</xdr:colOff>
      <xdr:row>78</xdr:row>
      <xdr:rowOff>146050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985125" y="129324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137795</xdr:rowOff>
    </xdr:from>
    <xdr:ext cx="466725" cy="24955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816850" y="130219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111760</xdr:rowOff>
    </xdr:from>
    <xdr:to>
      <xdr:col>41</xdr:col>
      <xdr:colOff>101600</xdr:colOff>
      <xdr:row>77</xdr:row>
      <xdr:rowOff>44450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159625" y="12665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60960</xdr:rowOff>
    </xdr:from>
    <xdr:ext cx="531495" cy="2463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974840" y="124498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71</xdr:row>
      <xdr:rowOff>80645</xdr:rowOff>
    </xdr:from>
    <xdr:to>
      <xdr:col>36</xdr:col>
      <xdr:colOff>165100</xdr:colOff>
      <xdr:row>72</xdr:row>
      <xdr:rowOff>13335</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350000" y="1180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70</xdr:row>
      <xdr:rowOff>29210</xdr:rowOff>
    </xdr:from>
    <xdr:ext cx="531495" cy="2463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149340" y="1159256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8320" cy="25590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580380" y="1603184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8320"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580380" y="157054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8320" cy="25590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5580380" y="1537970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28320" cy="2584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5580380" y="150526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955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5516245"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63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5516245"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146050</xdr:rowOff>
    </xdr:from>
    <xdr:to>
      <xdr:col>54</xdr:col>
      <xdr:colOff>174625</xdr:colOff>
      <xdr:row>98</xdr:row>
      <xdr:rowOff>112395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04375" y="15011400"/>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116205</xdr:rowOff>
    </xdr:from>
    <xdr:ext cx="469900" cy="259080"/>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9655175" y="16346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112395</xdr:rowOff>
    </xdr:from>
    <xdr:to>
      <xdr:col>55</xdr:col>
      <xdr:colOff>88900</xdr:colOff>
      <xdr:row>98</xdr:row>
      <xdr:rowOff>112395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531350" y="16342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94615</xdr:rowOff>
    </xdr:from>
    <xdr:ext cx="534670" cy="24701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9655175" y="1479486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146050</xdr:rowOff>
    </xdr:from>
    <xdr:to>
      <xdr:col>55</xdr:col>
      <xdr:colOff>88900</xdr:colOff>
      <xdr:row>90</xdr:row>
      <xdr:rowOff>146050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531350" y="15011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76835</xdr:rowOff>
    </xdr:from>
    <xdr:to>
      <xdr:col>55</xdr:col>
      <xdr:colOff>0</xdr:colOff>
      <xdr:row>95</xdr:row>
      <xdr:rowOff>149860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845550" y="15793085"/>
          <a:ext cx="758825"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53975</xdr:rowOff>
    </xdr:from>
    <xdr:ext cx="534670" cy="25590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9655175" y="1577022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75565</xdr:rowOff>
    </xdr:from>
    <xdr:to>
      <xdr:col>55</xdr:col>
      <xdr:colOff>50800</xdr:colOff>
      <xdr:row>96</xdr:row>
      <xdr:rowOff>6350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69450" y="1579181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94</xdr:row>
      <xdr:rowOff>86360</xdr:rowOff>
    </xdr:from>
    <xdr:to>
      <xdr:col>50</xdr:col>
      <xdr:colOff>114300</xdr:colOff>
      <xdr:row>95</xdr:row>
      <xdr:rowOff>149860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032750" y="15631160"/>
          <a:ext cx="8128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6350</xdr:rowOff>
    </xdr:from>
    <xdr:to>
      <xdr:col>50</xdr:col>
      <xdr:colOff>165100</xdr:colOff>
      <xdr:row>96</xdr:row>
      <xdr:rowOff>107315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794750" y="158940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98425</xdr:rowOff>
    </xdr:from>
    <xdr:ext cx="531495" cy="25590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94090" y="159861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86360</xdr:rowOff>
    </xdr:from>
    <xdr:to>
      <xdr:col>45</xdr:col>
      <xdr:colOff>174625</xdr:colOff>
      <xdr:row>95</xdr:row>
      <xdr:rowOff>48895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210425" y="15631160"/>
          <a:ext cx="822325"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13335</xdr:rowOff>
    </xdr:from>
    <xdr:to>
      <xdr:col>46</xdr:col>
      <xdr:colOff>38100</xdr:colOff>
      <xdr:row>96</xdr:row>
      <xdr:rowOff>114935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985125" y="159010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106045</xdr:rowOff>
    </xdr:from>
    <xdr:ext cx="53149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784465" y="159937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48895</xdr:rowOff>
    </xdr:from>
    <xdr:to>
      <xdr:col>41</xdr:col>
      <xdr:colOff>50800</xdr:colOff>
      <xdr:row>95</xdr:row>
      <xdr:rowOff>116205</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400800" y="15765145"/>
          <a:ext cx="80962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34925</xdr:rowOff>
    </xdr:from>
    <xdr:to>
      <xdr:col>41</xdr:col>
      <xdr:colOff>101600</xdr:colOff>
      <xdr:row>96</xdr:row>
      <xdr:rowOff>136525</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159625" y="1592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127635</xdr:rowOff>
    </xdr:from>
    <xdr:ext cx="53149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974840" y="160153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135890</xdr:rowOff>
    </xdr:from>
    <xdr:to>
      <xdr:col>36</xdr:col>
      <xdr:colOff>165100</xdr:colOff>
      <xdr:row>96</xdr:row>
      <xdr:rowOff>66040</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350000" y="1585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57150</xdr:rowOff>
    </xdr:from>
    <xdr:ext cx="53149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149340" y="15944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26035</xdr:rowOff>
    </xdr:from>
    <xdr:to>
      <xdr:col>55</xdr:col>
      <xdr:colOff>50800</xdr:colOff>
      <xdr:row>95</xdr:row>
      <xdr:rowOff>127635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69450" y="157422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48895</xdr:rowOff>
    </xdr:from>
    <xdr:ext cx="534670" cy="259080"/>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9655175" y="1559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99060</xdr:rowOff>
    </xdr:from>
    <xdr:to>
      <xdr:col>50</xdr:col>
      <xdr:colOff>165100</xdr:colOff>
      <xdr:row>96</xdr:row>
      <xdr:rowOff>29210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794750" y="158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45720</xdr:rowOff>
    </xdr:from>
    <xdr:ext cx="531495"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594090" y="15590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35560</xdr:rowOff>
    </xdr:from>
    <xdr:to>
      <xdr:col>46</xdr:col>
      <xdr:colOff>38100</xdr:colOff>
      <xdr:row>94</xdr:row>
      <xdr:rowOff>137160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985125" y="155803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153670</xdr:rowOff>
    </xdr:from>
    <xdr:ext cx="531495"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784465" y="15355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169545</xdr:rowOff>
    </xdr:from>
    <xdr:to>
      <xdr:col>41</xdr:col>
      <xdr:colOff>101600</xdr:colOff>
      <xdr:row>95</xdr:row>
      <xdr:rowOff>99695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159625" y="1571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116205</xdr:rowOff>
    </xdr:from>
    <xdr:ext cx="531495"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974840" y="15489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65405</xdr:rowOff>
    </xdr:from>
    <xdr:to>
      <xdr:col>36</xdr:col>
      <xdr:colOff>165100</xdr:colOff>
      <xdr:row>95</xdr:row>
      <xdr:rowOff>167005</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350000" y="1578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12065</xdr:rowOff>
    </xdr:from>
    <xdr:ext cx="531495"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149340" y="15556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134620</xdr:rowOff>
    </xdr:from>
    <xdr:to>
      <xdr:col>89</xdr:col>
      <xdr:colOff>174625</xdr:colOff>
      <xdr:row>38</xdr:row>
      <xdr:rowOff>134620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162560</xdr:rowOff>
    </xdr:from>
    <xdr:ext cx="248920" cy="2463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181080" y="6277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174625</xdr:colOff>
      <xdr:row>36</xdr:row>
      <xdr:rowOff>24765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52705</xdr:rowOff>
    </xdr:from>
    <xdr:ext cx="528320" cy="24638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0930255" y="5837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79375</xdr:rowOff>
    </xdr:from>
    <xdr:to>
      <xdr:col>89</xdr:col>
      <xdr:colOff>174625</xdr:colOff>
      <xdr:row>33</xdr:row>
      <xdr:rowOff>79375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107315</xdr:rowOff>
    </xdr:from>
    <xdr:ext cx="528320" cy="24955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0930255" y="5396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134620</xdr:rowOff>
    </xdr:from>
    <xdr:to>
      <xdr:col>89</xdr:col>
      <xdr:colOff>174625</xdr:colOff>
      <xdr:row>30</xdr:row>
      <xdr:rowOff>134620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162560</xdr:rowOff>
    </xdr:from>
    <xdr:ext cx="528320" cy="2463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0930255" y="4956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28320" cy="2463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0930255" y="4516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29845</xdr:rowOff>
    </xdr:from>
    <xdr:to>
      <xdr:col>85</xdr:col>
      <xdr:colOff>126365</xdr:colOff>
      <xdr:row>38</xdr:row>
      <xdr:rowOff>134620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968220" y="5319395"/>
          <a:ext cx="1270" cy="1095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137795</xdr:rowOff>
    </xdr:from>
    <xdr:ext cx="249555" cy="24955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5017750"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134620</xdr:rowOff>
    </xdr:from>
    <xdr:to>
      <xdr:col>86</xdr:col>
      <xdr:colOff>25400</xdr:colOff>
      <xdr:row>38</xdr:row>
      <xdr:rowOff>134620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88122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30</xdr:row>
      <xdr:rowOff>143510</xdr:rowOff>
    </xdr:from>
    <xdr:ext cx="534670" cy="24955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5017750" y="51028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29845</xdr:rowOff>
    </xdr:from>
    <xdr:to>
      <xdr:col>86</xdr:col>
      <xdr:colOff>25400</xdr:colOff>
      <xdr:row>32</xdr:row>
      <xdr:rowOff>29845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881225" y="5319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119380</xdr:rowOff>
    </xdr:from>
    <xdr:to>
      <xdr:col>85</xdr:col>
      <xdr:colOff>127000</xdr:colOff>
      <xdr:row>38</xdr:row>
      <xdr:rowOff>131445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195425" y="6399530"/>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20955</xdr:rowOff>
    </xdr:from>
    <xdr:ext cx="469900" cy="246380"/>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5017750" y="613600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163830</xdr:rowOff>
    </xdr:from>
    <xdr:to>
      <xdr:col>85</xdr:col>
      <xdr:colOff>174625</xdr:colOff>
      <xdr:row>38</xdr:row>
      <xdr:rowOff>96520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919325" y="62788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131445</xdr:rowOff>
    </xdr:from>
    <xdr:to>
      <xdr:col>81</xdr:col>
      <xdr:colOff>50800</xdr:colOff>
      <xdr:row>38</xdr:row>
      <xdr:rowOff>134620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385800" y="641159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138430</xdr:rowOff>
    </xdr:from>
    <xdr:to>
      <xdr:col>81</xdr:col>
      <xdr:colOff>101600</xdr:colOff>
      <xdr:row>38</xdr:row>
      <xdr:rowOff>71755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144625" y="62534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88265</xdr:rowOff>
    </xdr:from>
    <xdr:ext cx="466725" cy="2463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976350" y="60382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38</xdr:row>
      <xdr:rowOff>134620</xdr:rowOff>
    </xdr:from>
    <xdr:to>
      <xdr:col>76</xdr:col>
      <xdr:colOff>114300</xdr:colOff>
      <xdr:row>38</xdr:row>
      <xdr:rowOff>134620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57300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140335</xdr:rowOff>
    </xdr:from>
    <xdr:to>
      <xdr:col>76</xdr:col>
      <xdr:colOff>165100</xdr:colOff>
      <xdr:row>38</xdr:row>
      <xdr:rowOff>73025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335000" y="6255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89535</xdr:rowOff>
    </xdr:from>
    <xdr:ext cx="466725" cy="2463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166725" y="603948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134620</xdr:rowOff>
    </xdr:from>
    <xdr:to>
      <xdr:col>71</xdr:col>
      <xdr:colOff>174625</xdr:colOff>
      <xdr:row>38</xdr:row>
      <xdr:rowOff>134620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175067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144780</xdr:rowOff>
    </xdr:from>
    <xdr:to>
      <xdr:col>72</xdr:col>
      <xdr:colOff>38100</xdr:colOff>
      <xdr:row>38</xdr:row>
      <xdr:rowOff>77470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525375" y="62598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93980</xdr:rowOff>
    </xdr:from>
    <xdr:ext cx="466725" cy="2463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357100" y="604393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60960</xdr:rowOff>
    </xdr:from>
    <xdr:to>
      <xdr:col>67</xdr:col>
      <xdr:colOff>101600</xdr:colOff>
      <xdr:row>37</xdr:row>
      <xdr:rowOff>159385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1699875" y="61760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9525</xdr:rowOff>
    </xdr:from>
    <xdr:ext cx="466725" cy="24955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531600" y="595947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70485</xdr:rowOff>
    </xdr:from>
    <xdr:to>
      <xdr:col>85</xdr:col>
      <xdr:colOff>174625</xdr:colOff>
      <xdr:row>39</xdr:row>
      <xdr:rowOff>3175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919325" y="63506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153670</xdr:rowOff>
    </xdr:from>
    <xdr:ext cx="378460" cy="2457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5017750" y="626872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83185</xdr:rowOff>
    </xdr:from>
    <xdr:to>
      <xdr:col>81</xdr:col>
      <xdr:colOff>101600</xdr:colOff>
      <xdr:row>39</xdr:row>
      <xdr:rowOff>15240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144625" y="63633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6350</xdr:rowOff>
    </xdr:from>
    <xdr:ext cx="313690" cy="24955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054455" y="64516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85725</xdr:rowOff>
    </xdr:from>
    <xdr:to>
      <xdr:col>76</xdr:col>
      <xdr:colOff>165100</xdr:colOff>
      <xdr:row>39</xdr:row>
      <xdr:rowOff>18415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3350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39</xdr:row>
      <xdr:rowOff>9525</xdr:rowOff>
    </xdr:from>
    <xdr:ext cx="249555" cy="24955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27150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85725</xdr:rowOff>
    </xdr:from>
    <xdr:to>
      <xdr:col>72</xdr:col>
      <xdr:colOff>38100</xdr:colOff>
      <xdr:row>39</xdr:row>
      <xdr:rowOff>18415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525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9525</xdr:rowOff>
    </xdr:from>
    <xdr:ext cx="246380" cy="24955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51715" y="6454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85725</xdr:rowOff>
    </xdr:from>
    <xdr:to>
      <xdr:col>67</xdr:col>
      <xdr:colOff>101600</xdr:colOff>
      <xdr:row>39</xdr:row>
      <xdr:rowOff>18415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1699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9525</xdr:rowOff>
    </xdr:from>
    <xdr:ext cx="246380" cy="24955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642090" y="6454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174625</xdr:colOff>
      <xdr:row>54</xdr:row>
      <xdr:rowOff>134620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8920" cy="2463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1181080" y="89192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920" cy="2463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1181080" y="781875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955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955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64770</xdr:rowOff>
    </xdr:from>
    <xdr:ext cx="249555" cy="24955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85725</xdr:rowOff>
    </xdr:from>
    <xdr:to>
      <xdr:col>81</xdr:col>
      <xdr:colOff>101600</xdr:colOff>
      <xdr:row>55</xdr:row>
      <xdr:rowOff>18415</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6380" cy="24955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086840"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134620</xdr:rowOff>
    </xdr:from>
    <xdr:to>
      <xdr:col>76</xdr:col>
      <xdr:colOff>114300</xdr:colOff>
      <xdr:row>54</xdr:row>
      <xdr:rowOff>134620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85725</xdr:rowOff>
    </xdr:from>
    <xdr:to>
      <xdr:col>76</xdr:col>
      <xdr:colOff>165100</xdr:colOff>
      <xdr:row>55</xdr:row>
      <xdr:rowOff>18415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955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174625</xdr:colOff>
      <xdr:row>54</xdr:row>
      <xdr:rowOff>134620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85725</xdr:rowOff>
    </xdr:from>
    <xdr:to>
      <xdr:col>72</xdr:col>
      <xdr:colOff>38100</xdr:colOff>
      <xdr:row>55</xdr:row>
      <xdr:rowOff>18415</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6380" cy="24955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51715"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6380" cy="24955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642090"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120015</xdr:rowOff>
    </xdr:from>
    <xdr:ext cx="249555" cy="246380"/>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5017750" y="887666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85725</xdr:rowOff>
    </xdr:from>
    <xdr:to>
      <xdr:col>81</xdr:col>
      <xdr:colOff>101600</xdr:colOff>
      <xdr:row>55</xdr:row>
      <xdr:rowOff>18415</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6380" cy="24955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086840"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85725</xdr:rowOff>
    </xdr:from>
    <xdr:to>
      <xdr:col>76</xdr:col>
      <xdr:colOff>165100</xdr:colOff>
      <xdr:row>55</xdr:row>
      <xdr:rowOff>18415</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34290</xdr:rowOff>
    </xdr:from>
    <xdr:ext cx="249555" cy="24955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85725</xdr:rowOff>
    </xdr:from>
    <xdr:to>
      <xdr:col>72</xdr:col>
      <xdr:colOff>38100</xdr:colOff>
      <xdr:row>55</xdr:row>
      <xdr:rowOff>18415</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6380" cy="24955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51715"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6380" cy="24955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642090"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95250</xdr:rowOff>
    </xdr:from>
    <xdr:to>
      <xdr:col>89</xdr:col>
      <xdr:colOff>174625</xdr:colOff>
      <xdr:row>79</xdr:row>
      <xdr:rowOff>95250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123825</xdr:rowOff>
    </xdr:from>
    <xdr:ext cx="248920" cy="2463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181080" y="130079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110490</xdr:rowOff>
    </xdr:from>
    <xdr:to>
      <xdr:col>89</xdr:col>
      <xdr:colOff>174625</xdr:colOff>
      <xdr:row>77</xdr:row>
      <xdr:rowOff>110490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414125" y="12829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138430</xdr:rowOff>
    </xdr:from>
    <xdr:ext cx="528320" cy="24955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930255" y="12692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127000</xdr:rowOff>
    </xdr:from>
    <xdr:to>
      <xdr:col>89</xdr:col>
      <xdr:colOff>174625</xdr:colOff>
      <xdr:row>75</xdr:row>
      <xdr:rowOff>127000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414125" y="12515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154940</xdr:rowOff>
    </xdr:from>
    <xdr:ext cx="528320" cy="2463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930255" y="12378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142240</xdr:rowOff>
    </xdr:from>
    <xdr:to>
      <xdr:col>89</xdr:col>
      <xdr:colOff>174625</xdr:colOff>
      <xdr:row>73</xdr:row>
      <xdr:rowOff>142240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1414125" y="12200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28320" cy="24955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0930255" y="120643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158750</xdr:rowOff>
    </xdr:from>
    <xdr:to>
      <xdr:col>89</xdr:col>
      <xdr:colOff>174625</xdr:colOff>
      <xdr:row>71</xdr:row>
      <xdr:rowOff>158750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1414125" y="11887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21590</xdr:rowOff>
    </xdr:from>
    <xdr:ext cx="528320" cy="2457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0930255" y="1175004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174625</xdr:colOff>
      <xdr:row>70</xdr:row>
      <xdr:rowOff>8255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36830</xdr:rowOff>
    </xdr:from>
    <xdr:ext cx="595630" cy="24955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086612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63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0866120"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30480</xdr:rowOff>
    </xdr:from>
    <xdr:to>
      <xdr:col>85</xdr:col>
      <xdr:colOff>126365</xdr:colOff>
      <xdr:row>78</xdr:row>
      <xdr:rowOff>76200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968220" y="115938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80010</xdr:rowOff>
    </xdr:from>
    <xdr:ext cx="534670" cy="24955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5017750" y="129641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881225" y="12960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144145</xdr:rowOff>
    </xdr:from>
    <xdr:ext cx="534670" cy="24955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5017750" y="113772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30480</xdr:rowOff>
    </xdr:from>
    <xdr:to>
      <xdr:col>86</xdr:col>
      <xdr:colOff>25400</xdr:colOff>
      <xdr:row>70</xdr:row>
      <xdr:rowOff>30480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881225" y="11593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114935</xdr:rowOff>
    </xdr:from>
    <xdr:to>
      <xdr:col>85</xdr:col>
      <xdr:colOff>127000</xdr:colOff>
      <xdr:row>72</xdr:row>
      <xdr:rowOff>118110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195425" y="12008485"/>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75</xdr:row>
      <xdr:rowOff>25400</xdr:rowOff>
    </xdr:from>
    <xdr:ext cx="534670" cy="246380"/>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5017750" y="1241425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45720</xdr:rowOff>
    </xdr:from>
    <xdr:to>
      <xdr:col>85</xdr:col>
      <xdr:colOff>174625</xdr:colOff>
      <xdr:row>75</xdr:row>
      <xdr:rowOff>143510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919325" y="1243457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45720</xdr:rowOff>
    </xdr:from>
    <xdr:to>
      <xdr:col>81</xdr:col>
      <xdr:colOff>50800</xdr:colOff>
      <xdr:row>72</xdr:row>
      <xdr:rowOff>114935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385800" y="11939270"/>
          <a:ext cx="809625"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5715</xdr:rowOff>
    </xdr:from>
    <xdr:to>
      <xdr:col>81</xdr:col>
      <xdr:colOff>101600</xdr:colOff>
      <xdr:row>75</xdr:row>
      <xdr:rowOff>103505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144625" y="12394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94615</xdr:rowOff>
    </xdr:from>
    <xdr:ext cx="531495" cy="2463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959840" y="1248346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71</xdr:row>
      <xdr:rowOff>105410</xdr:rowOff>
    </xdr:from>
    <xdr:to>
      <xdr:col>76</xdr:col>
      <xdr:colOff>114300</xdr:colOff>
      <xdr:row>72</xdr:row>
      <xdr:rowOff>45720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573000" y="11833860"/>
          <a:ext cx="8128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27940</xdr:rowOff>
    </xdr:from>
    <xdr:to>
      <xdr:col>76</xdr:col>
      <xdr:colOff>165100</xdr:colOff>
      <xdr:row>75</xdr:row>
      <xdr:rowOff>125730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335000" y="12416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116840</xdr:rowOff>
    </xdr:from>
    <xdr:ext cx="531495" cy="2463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134340" y="1250569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105410</xdr:rowOff>
    </xdr:from>
    <xdr:to>
      <xdr:col>71</xdr:col>
      <xdr:colOff>174625</xdr:colOff>
      <xdr:row>72</xdr:row>
      <xdr:rowOff>31115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1750675" y="11833860"/>
          <a:ext cx="822325"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23495</xdr:rowOff>
    </xdr:from>
    <xdr:to>
      <xdr:col>72</xdr:col>
      <xdr:colOff>38100</xdr:colOff>
      <xdr:row>75</xdr:row>
      <xdr:rowOff>121285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525375" y="124123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112395</xdr:rowOff>
    </xdr:from>
    <xdr:ext cx="531495" cy="24955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324715" y="1250124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83185</xdr:rowOff>
    </xdr:from>
    <xdr:to>
      <xdr:col>67</xdr:col>
      <xdr:colOff>101600</xdr:colOff>
      <xdr:row>76</xdr:row>
      <xdr:rowOff>15240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1699875" y="124720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6350</xdr:rowOff>
    </xdr:from>
    <xdr:ext cx="531495" cy="24955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515090" y="125603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72</xdr:row>
      <xdr:rowOff>69215</xdr:rowOff>
    </xdr:from>
    <xdr:to>
      <xdr:col>85</xdr:col>
      <xdr:colOff>174625</xdr:colOff>
      <xdr:row>73</xdr:row>
      <xdr:rowOff>1905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919325" y="1196276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71</xdr:row>
      <xdr:rowOff>91440</xdr:rowOff>
    </xdr:from>
    <xdr:ext cx="534670" cy="246380"/>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5017750" y="1181989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66040</xdr:rowOff>
    </xdr:from>
    <xdr:to>
      <xdr:col>81</xdr:col>
      <xdr:colOff>101600</xdr:colOff>
      <xdr:row>72</xdr:row>
      <xdr:rowOff>163830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144625" y="11959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14605</xdr:rowOff>
    </xdr:from>
    <xdr:ext cx="531495" cy="24955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959840" y="117430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161925</xdr:rowOff>
    </xdr:from>
    <xdr:to>
      <xdr:col>76</xdr:col>
      <xdr:colOff>165100</xdr:colOff>
      <xdr:row>72</xdr:row>
      <xdr:rowOff>94615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335000" y="11890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70</xdr:row>
      <xdr:rowOff>110490</xdr:rowOff>
    </xdr:from>
    <xdr:ext cx="531495" cy="24955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134340" y="1167384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57150</xdr:rowOff>
    </xdr:from>
    <xdr:to>
      <xdr:col>72</xdr:col>
      <xdr:colOff>38100</xdr:colOff>
      <xdr:row>71</xdr:row>
      <xdr:rowOff>154940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525375" y="117856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70</xdr:row>
      <xdr:rowOff>5715</xdr:rowOff>
    </xdr:from>
    <xdr:ext cx="531495" cy="24955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324715" y="1156906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71</xdr:row>
      <xdr:rowOff>147320</xdr:rowOff>
    </xdr:from>
    <xdr:to>
      <xdr:col>67</xdr:col>
      <xdr:colOff>101600</xdr:colOff>
      <xdr:row>72</xdr:row>
      <xdr:rowOff>80010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1699875" y="1187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70</xdr:row>
      <xdr:rowOff>95885</xdr:rowOff>
    </xdr:from>
    <xdr:ext cx="531495" cy="24638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515090" y="1165923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8320" cy="25908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930255"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8320" cy="25590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0930255" y="15542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832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0930255" y="15161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701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086612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63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086612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78740</xdr:rowOff>
    </xdr:from>
    <xdr:to>
      <xdr:col>85</xdr:col>
      <xdr:colOff>126365</xdr:colOff>
      <xdr:row>99</xdr:row>
      <xdr:rowOff>38100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968220" y="151091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41910</xdr:rowOff>
    </xdr:from>
    <xdr:ext cx="378460" cy="25590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5017750" y="164439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38100</xdr:rowOff>
    </xdr:from>
    <xdr:to>
      <xdr:col>86</xdr:col>
      <xdr:colOff>25400</xdr:colOff>
      <xdr:row>99</xdr:row>
      <xdr:rowOff>38100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881225" y="16440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90</xdr:row>
      <xdr:rowOff>24765</xdr:rowOff>
    </xdr:from>
    <xdr:ext cx="598805" cy="25082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5017750" y="1489011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78740</xdr:rowOff>
    </xdr:from>
    <xdr:to>
      <xdr:col>86</xdr:col>
      <xdr:colOff>25400</xdr:colOff>
      <xdr:row>91</xdr:row>
      <xdr:rowOff>78740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881225" y="15109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135890</xdr:rowOff>
    </xdr:from>
    <xdr:to>
      <xdr:col>85</xdr:col>
      <xdr:colOff>127000</xdr:colOff>
      <xdr:row>94</xdr:row>
      <xdr:rowOff>74930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195425" y="15509240"/>
          <a:ext cx="7747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97</xdr:row>
      <xdr:rowOff>10795</xdr:rowOff>
    </xdr:from>
    <xdr:ext cx="534670" cy="2584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5017750" y="160699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32385</xdr:rowOff>
    </xdr:from>
    <xdr:to>
      <xdr:col>85</xdr:col>
      <xdr:colOff>174625</xdr:colOff>
      <xdr:row>97</xdr:row>
      <xdr:rowOff>133985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919325" y="160915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74930</xdr:rowOff>
    </xdr:from>
    <xdr:to>
      <xdr:col>81</xdr:col>
      <xdr:colOff>50800</xdr:colOff>
      <xdr:row>95</xdr:row>
      <xdr:rowOff>39370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385800" y="15619730"/>
          <a:ext cx="809625"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29845</xdr:rowOff>
    </xdr:from>
    <xdr:to>
      <xdr:col>81</xdr:col>
      <xdr:colOff>101600</xdr:colOff>
      <xdr:row>97</xdr:row>
      <xdr:rowOff>132080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144625" y="16088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122555</xdr:rowOff>
    </xdr:from>
    <xdr:ext cx="531495" cy="25590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959840" y="161817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95</xdr:row>
      <xdr:rowOff>39370</xdr:rowOff>
    </xdr:from>
    <xdr:to>
      <xdr:col>76</xdr:col>
      <xdr:colOff>114300</xdr:colOff>
      <xdr:row>98</xdr:row>
      <xdr:rowOff>1270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573000" y="15755620"/>
          <a:ext cx="81280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12700</xdr:rowOff>
    </xdr:from>
    <xdr:to>
      <xdr:col>76</xdr:col>
      <xdr:colOff>165100</xdr:colOff>
      <xdr:row>97</xdr:row>
      <xdr:rowOff>114300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335000" y="1607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105410</xdr:rowOff>
    </xdr:from>
    <xdr:ext cx="53149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134340" y="16164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1270</xdr:rowOff>
    </xdr:from>
    <xdr:to>
      <xdr:col>71</xdr:col>
      <xdr:colOff>174625</xdr:colOff>
      <xdr:row>98</xdr:row>
      <xdr:rowOff>109220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1750675" y="16231870"/>
          <a:ext cx="8223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1270</xdr:rowOff>
    </xdr:from>
    <xdr:to>
      <xdr:col>72</xdr:col>
      <xdr:colOff>38100</xdr:colOff>
      <xdr:row>97</xdr:row>
      <xdr:rowOff>102870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525375" y="160604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119380</xdr:rowOff>
    </xdr:from>
    <xdr:ext cx="53149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324715" y="15835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123190</xdr:rowOff>
    </xdr:from>
    <xdr:to>
      <xdr:col>67</xdr:col>
      <xdr:colOff>101600</xdr:colOff>
      <xdr:row>98</xdr:row>
      <xdr:rowOff>53340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1699875" y="1618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69850</xdr:rowOff>
    </xdr:from>
    <xdr:ext cx="53149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515090" y="15957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85090</xdr:rowOff>
    </xdr:from>
    <xdr:to>
      <xdr:col>85</xdr:col>
      <xdr:colOff>174625</xdr:colOff>
      <xdr:row>94</xdr:row>
      <xdr:rowOff>15240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919325" y="154584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92</xdr:row>
      <xdr:rowOff>107950</xdr:rowOff>
    </xdr:from>
    <xdr:ext cx="534670" cy="259080"/>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5017750" y="15309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24130</xdr:rowOff>
    </xdr:from>
    <xdr:to>
      <xdr:col>81</xdr:col>
      <xdr:colOff>101600</xdr:colOff>
      <xdr:row>94</xdr:row>
      <xdr:rowOff>125730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144625" y="155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142240</xdr:rowOff>
    </xdr:from>
    <xdr:ext cx="531495"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959840" y="15344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160020</xdr:rowOff>
    </xdr:from>
    <xdr:to>
      <xdr:col>76</xdr:col>
      <xdr:colOff>165100</xdr:colOff>
      <xdr:row>95</xdr:row>
      <xdr:rowOff>90170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335000" y="157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106680</xdr:rowOff>
    </xdr:from>
    <xdr:ext cx="531495" cy="25908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134340" y="15480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121920</xdr:rowOff>
    </xdr:from>
    <xdr:to>
      <xdr:col>72</xdr:col>
      <xdr:colOff>38100</xdr:colOff>
      <xdr:row>98</xdr:row>
      <xdr:rowOff>52070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525375" y="161810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43180</xdr:rowOff>
    </xdr:from>
    <xdr:ext cx="531495" cy="25590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324715" y="16273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57785</xdr:rowOff>
    </xdr:from>
    <xdr:to>
      <xdr:col>67</xdr:col>
      <xdr:colOff>101600</xdr:colOff>
      <xdr:row>98</xdr:row>
      <xdr:rowOff>159385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1699875" y="162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150495</xdr:rowOff>
    </xdr:from>
    <xdr:ext cx="466725" cy="25908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1531600" y="163810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134620</xdr:rowOff>
    </xdr:from>
    <xdr:to>
      <xdr:col>120</xdr:col>
      <xdr:colOff>114300</xdr:colOff>
      <xdr:row>38</xdr:row>
      <xdr:rowOff>134620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162560</xdr:rowOff>
    </xdr:from>
    <xdr:ext cx="248920" cy="2463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6546830" y="6277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52705</xdr:rowOff>
    </xdr:from>
    <xdr:ext cx="528320" cy="2463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6280130" y="5837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79375</xdr:rowOff>
    </xdr:from>
    <xdr:to>
      <xdr:col>120</xdr:col>
      <xdr:colOff>114300</xdr:colOff>
      <xdr:row>33</xdr:row>
      <xdr:rowOff>79375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107315</xdr:rowOff>
    </xdr:from>
    <xdr:ext cx="528320" cy="24955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6280130" y="5396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134620</xdr:rowOff>
    </xdr:from>
    <xdr:to>
      <xdr:col>120</xdr:col>
      <xdr:colOff>114300</xdr:colOff>
      <xdr:row>30</xdr:row>
      <xdr:rowOff>134620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162560</xdr:rowOff>
    </xdr:from>
    <xdr:ext cx="528320" cy="2463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6280130" y="4956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8320" cy="2463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6280130" y="4516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95250</xdr:rowOff>
    </xdr:from>
    <xdr:to>
      <xdr:col>116</xdr:col>
      <xdr:colOff>62865</xdr:colOff>
      <xdr:row>38</xdr:row>
      <xdr:rowOff>134620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318095" y="5384800"/>
          <a:ext cx="1270" cy="1029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137795</xdr:rowOff>
    </xdr:from>
    <xdr:ext cx="249555" cy="24955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0370800"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134620</xdr:rowOff>
    </xdr:from>
    <xdr:to>
      <xdr:col>116</xdr:col>
      <xdr:colOff>152400</xdr:colOff>
      <xdr:row>38</xdr:row>
      <xdr:rowOff>134620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43815</xdr:rowOff>
    </xdr:from>
    <xdr:ext cx="534670" cy="24955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0370800" y="51682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95250</xdr:rowOff>
    </xdr:from>
    <xdr:to>
      <xdr:col>116</xdr:col>
      <xdr:colOff>152400</xdr:colOff>
      <xdr:row>32</xdr:row>
      <xdr:rowOff>95250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246975" y="538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37</xdr:row>
      <xdr:rowOff>149225</xdr:rowOff>
    </xdr:from>
    <xdr:to>
      <xdr:col>116</xdr:col>
      <xdr:colOff>63500</xdr:colOff>
      <xdr:row>37</xdr:row>
      <xdr:rowOff>162560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58000" y="626427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81915</xdr:rowOff>
    </xdr:from>
    <xdr:ext cx="469900" cy="24955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0370800" y="619696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102870</xdr:rowOff>
    </xdr:from>
    <xdr:to>
      <xdr:col>116</xdr:col>
      <xdr:colOff>114300</xdr:colOff>
      <xdr:row>38</xdr:row>
      <xdr:rowOff>35560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269200" y="6217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162560</xdr:rowOff>
    </xdr:from>
    <xdr:to>
      <xdr:col>111</xdr:col>
      <xdr:colOff>174625</xdr:colOff>
      <xdr:row>38</xdr:row>
      <xdr:rowOff>60960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735675" y="6277610"/>
          <a:ext cx="82232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95250</xdr:rowOff>
    </xdr:from>
    <xdr:to>
      <xdr:col>112</xdr:col>
      <xdr:colOff>38100</xdr:colOff>
      <xdr:row>38</xdr:row>
      <xdr:rowOff>27940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510375" y="62103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43815</xdr:rowOff>
    </xdr:from>
    <xdr:ext cx="466725" cy="24955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42100" y="59937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60960</xdr:rowOff>
    </xdr:from>
    <xdr:to>
      <xdr:col>107</xdr:col>
      <xdr:colOff>50800</xdr:colOff>
      <xdr:row>38</xdr:row>
      <xdr:rowOff>93980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7926050" y="634111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97155</xdr:rowOff>
    </xdr:from>
    <xdr:to>
      <xdr:col>107</xdr:col>
      <xdr:colOff>101600</xdr:colOff>
      <xdr:row>38</xdr:row>
      <xdr:rowOff>29845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84875" y="6212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45720</xdr:rowOff>
    </xdr:from>
    <xdr:ext cx="466725" cy="24955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16600" y="599567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93980</xdr:rowOff>
    </xdr:from>
    <xdr:to>
      <xdr:col>102</xdr:col>
      <xdr:colOff>114300</xdr:colOff>
      <xdr:row>38</xdr:row>
      <xdr:rowOff>103505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7113250" y="637413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93980</xdr:rowOff>
    </xdr:from>
    <xdr:to>
      <xdr:col>102</xdr:col>
      <xdr:colOff>165100</xdr:colOff>
      <xdr:row>38</xdr:row>
      <xdr:rowOff>26670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7875250" y="620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41910</xdr:rowOff>
    </xdr:from>
    <xdr:ext cx="466725" cy="24955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06975" y="599186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89535</xdr:rowOff>
    </xdr:from>
    <xdr:to>
      <xdr:col>98</xdr:col>
      <xdr:colOff>38100</xdr:colOff>
      <xdr:row>38</xdr:row>
      <xdr:rowOff>22225</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7065625" y="62045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38100</xdr:rowOff>
    </xdr:from>
    <xdr:ext cx="466725" cy="24955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6897350" y="59880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100330</xdr:rowOff>
    </xdr:from>
    <xdr:to>
      <xdr:col>116</xdr:col>
      <xdr:colOff>114300</xdr:colOff>
      <xdr:row>38</xdr:row>
      <xdr:rowOff>33020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269200" y="621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122555</xdr:rowOff>
    </xdr:from>
    <xdr:ext cx="469900" cy="246380"/>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0370800" y="607250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113665</xdr:rowOff>
    </xdr:from>
    <xdr:to>
      <xdr:col>112</xdr:col>
      <xdr:colOff>38100</xdr:colOff>
      <xdr:row>38</xdr:row>
      <xdr:rowOff>46355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510375" y="6228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38100</xdr:rowOff>
    </xdr:from>
    <xdr:ext cx="466725" cy="24955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42100" y="6318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12065</xdr:rowOff>
    </xdr:from>
    <xdr:to>
      <xdr:col>107</xdr:col>
      <xdr:colOff>101600</xdr:colOff>
      <xdr:row>38</xdr:row>
      <xdr:rowOff>109855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84875" y="6292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101600</xdr:rowOff>
    </xdr:from>
    <xdr:ext cx="466725" cy="24955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16600" y="63817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44450</xdr:rowOff>
    </xdr:from>
    <xdr:to>
      <xdr:col>102</xdr:col>
      <xdr:colOff>165100</xdr:colOff>
      <xdr:row>38</xdr:row>
      <xdr:rowOff>142240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7875250" y="6324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133985</xdr:rowOff>
    </xdr:from>
    <xdr:ext cx="375285" cy="24955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2695" y="641413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54610</xdr:rowOff>
    </xdr:from>
    <xdr:to>
      <xdr:col>98</xdr:col>
      <xdr:colOff>38100</xdr:colOff>
      <xdr:row>38</xdr:row>
      <xdr:rowOff>152400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7065625" y="63347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38</xdr:row>
      <xdr:rowOff>143510</xdr:rowOff>
    </xdr:from>
    <xdr:ext cx="378460" cy="24955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6938625" y="642366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134620</xdr:rowOff>
    </xdr:from>
    <xdr:to>
      <xdr:col>120</xdr:col>
      <xdr:colOff>114300</xdr:colOff>
      <xdr:row>58</xdr:row>
      <xdr:rowOff>134620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7640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162560</xdr:rowOff>
    </xdr:from>
    <xdr:ext cx="248920" cy="2463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6546830" y="9579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24765</xdr:rowOff>
    </xdr:from>
    <xdr:to>
      <xdr:col>120</xdr:col>
      <xdr:colOff>114300</xdr:colOff>
      <xdr:row>56</xdr:row>
      <xdr:rowOff>24765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7640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52705</xdr:rowOff>
    </xdr:from>
    <xdr:ext cx="528320" cy="2463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6280130" y="9139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79375</xdr:rowOff>
    </xdr:from>
    <xdr:to>
      <xdr:col>120</xdr:col>
      <xdr:colOff>114300</xdr:colOff>
      <xdr:row>53</xdr:row>
      <xdr:rowOff>79375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7640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107315</xdr:rowOff>
    </xdr:from>
    <xdr:ext cx="528320" cy="24955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6280130" y="8698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134620</xdr:rowOff>
    </xdr:from>
    <xdr:to>
      <xdr:col>120</xdr:col>
      <xdr:colOff>114300</xdr:colOff>
      <xdr:row>50</xdr:row>
      <xdr:rowOff>134620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67640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162560</xdr:rowOff>
    </xdr:from>
    <xdr:ext cx="528320" cy="2463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6280130" y="8258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28320" cy="2463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6280130" y="7818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110490</xdr:rowOff>
    </xdr:from>
    <xdr:to>
      <xdr:col>116</xdr:col>
      <xdr:colOff>62865</xdr:colOff>
      <xdr:row>58</xdr:row>
      <xdr:rowOff>134620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318095" y="8536940"/>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137795</xdr:rowOff>
    </xdr:from>
    <xdr:ext cx="249555" cy="24955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0370800" y="9719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134620</xdr:rowOff>
    </xdr:from>
    <xdr:to>
      <xdr:col>116</xdr:col>
      <xdr:colOff>152400</xdr:colOff>
      <xdr:row>58</xdr:row>
      <xdr:rowOff>134620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246975" y="9716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59690</xdr:rowOff>
    </xdr:from>
    <xdr:ext cx="534670" cy="246380"/>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0370800" y="832104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110490</xdr:rowOff>
    </xdr:from>
    <xdr:to>
      <xdr:col>116</xdr:col>
      <xdr:colOff>152400</xdr:colOff>
      <xdr:row>51</xdr:row>
      <xdr:rowOff>110490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246975" y="85369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55</xdr:row>
      <xdr:rowOff>635</xdr:rowOff>
    </xdr:from>
    <xdr:to>
      <xdr:col>116</xdr:col>
      <xdr:colOff>63500</xdr:colOff>
      <xdr:row>55</xdr:row>
      <xdr:rowOff>65405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58000" y="908748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53340</xdr:rowOff>
    </xdr:from>
    <xdr:ext cx="469900" cy="246380"/>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0370800" y="9470390"/>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73660</xdr:rowOff>
    </xdr:from>
    <xdr:to>
      <xdr:col>116</xdr:col>
      <xdr:colOff>114300</xdr:colOff>
      <xdr:row>58</xdr:row>
      <xdr:rowOff>6350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269200" y="9490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65405</xdr:rowOff>
    </xdr:from>
    <xdr:to>
      <xdr:col>111</xdr:col>
      <xdr:colOff>174625</xdr:colOff>
      <xdr:row>55</xdr:row>
      <xdr:rowOff>114300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735675" y="9152255"/>
          <a:ext cx="8223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53340</xdr:rowOff>
    </xdr:from>
    <xdr:to>
      <xdr:col>112</xdr:col>
      <xdr:colOff>38100</xdr:colOff>
      <xdr:row>57</xdr:row>
      <xdr:rowOff>151130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510375" y="94703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142240</xdr:rowOff>
    </xdr:from>
    <xdr:ext cx="466725" cy="24892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42100" y="955929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55</xdr:row>
      <xdr:rowOff>114300</xdr:rowOff>
    </xdr:from>
    <xdr:to>
      <xdr:col>107</xdr:col>
      <xdr:colOff>50800</xdr:colOff>
      <xdr:row>55</xdr:row>
      <xdr:rowOff>135255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7926050" y="9201150"/>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55880</xdr:rowOff>
    </xdr:from>
    <xdr:to>
      <xdr:col>107</xdr:col>
      <xdr:colOff>101600</xdr:colOff>
      <xdr:row>57</xdr:row>
      <xdr:rowOff>153670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84875" y="9472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144780</xdr:rowOff>
    </xdr:from>
    <xdr:ext cx="466725" cy="24955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16600" y="956183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127000</xdr:rowOff>
    </xdr:from>
    <xdr:to>
      <xdr:col>102</xdr:col>
      <xdr:colOff>114300</xdr:colOff>
      <xdr:row>55</xdr:row>
      <xdr:rowOff>135255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7113250" y="9048750"/>
          <a:ext cx="8128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52070</xdr:rowOff>
    </xdr:from>
    <xdr:to>
      <xdr:col>102</xdr:col>
      <xdr:colOff>165100</xdr:colOff>
      <xdr:row>57</xdr:row>
      <xdr:rowOff>149860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7875250" y="9469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140970</xdr:rowOff>
    </xdr:from>
    <xdr:ext cx="466725" cy="24955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06975" y="95580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26670</xdr:rowOff>
    </xdr:from>
    <xdr:to>
      <xdr:col>98</xdr:col>
      <xdr:colOff>38100</xdr:colOff>
      <xdr:row>57</xdr:row>
      <xdr:rowOff>124460</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7065625" y="94437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116205</xdr:rowOff>
    </xdr:from>
    <xdr:ext cx="466725" cy="2463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897350" y="953325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116840</xdr:rowOff>
    </xdr:from>
    <xdr:to>
      <xdr:col>116</xdr:col>
      <xdr:colOff>114300</xdr:colOff>
      <xdr:row>55</xdr:row>
      <xdr:rowOff>50165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269200" y="90385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138430</xdr:rowOff>
    </xdr:from>
    <xdr:ext cx="534670" cy="24955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0370800" y="88950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55</xdr:row>
      <xdr:rowOff>17145</xdr:rowOff>
    </xdr:from>
    <xdr:to>
      <xdr:col>112</xdr:col>
      <xdr:colOff>38100</xdr:colOff>
      <xdr:row>55</xdr:row>
      <xdr:rowOff>114300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510375" y="910399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53</xdr:row>
      <xdr:rowOff>130175</xdr:rowOff>
    </xdr:from>
    <xdr:ext cx="531495" cy="2463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09715" y="888682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55</xdr:row>
      <xdr:rowOff>65405</xdr:rowOff>
    </xdr:from>
    <xdr:to>
      <xdr:col>107</xdr:col>
      <xdr:colOff>101600</xdr:colOff>
      <xdr:row>55</xdr:row>
      <xdr:rowOff>163195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84875" y="9152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54</xdr:row>
      <xdr:rowOff>13970</xdr:rowOff>
    </xdr:from>
    <xdr:ext cx="531495" cy="24955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500090" y="89357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55</xdr:row>
      <xdr:rowOff>86360</xdr:rowOff>
    </xdr:from>
    <xdr:to>
      <xdr:col>102</xdr:col>
      <xdr:colOff>165100</xdr:colOff>
      <xdr:row>56</xdr:row>
      <xdr:rowOff>19050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7875250" y="917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54</xdr:row>
      <xdr:rowOff>34925</xdr:rowOff>
    </xdr:from>
    <xdr:ext cx="531495" cy="24955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74590" y="89566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78105</xdr:rowOff>
    </xdr:from>
    <xdr:to>
      <xdr:col>98</xdr:col>
      <xdr:colOff>38100</xdr:colOff>
      <xdr:row>55</xdr:row>
      <xdr:rowOff>10795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7065625" y="89998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53</xdr:row>
      <xdr:rowOff>27305</xdr:rowOff>
    </xdr:from>
    <xdr:ext cx="531495" cy="2463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864965" y="87839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717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107315</xdr:rowOff>
    </xdr:from>
    <xdr:ext cx="248920" cy="24955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65468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134620</xdr:rowOff>
    </xdr:from>
    <xdr:to>
      <xdr:col>120</xdr:col>
      <xdr:colOff>114300</xdr:colOff>
      <xdr:row>78</xdr:row>
      <xdr:rowOff>134620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7640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162560</xdr:rowOff>
    </xdr:from>
    <xdr:ext cx="528320" cy="24638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6280130" y="128816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7640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52705</xdr:rowOff>
    </xdr:from>
    <xdr:ext cx="528320" cy="24638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6280130" y="12441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79375</xdr:rowOff>
    </xdr:from>
    <xdr:to>
      <xdr:col>120</xdr:col>
      <xdr:colOff>114300</xdr:colOff>
      <xdr:row>73</xdr:row>
      <xdr:rowOff>79375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7640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107315</xdr:rowOff>
    </xdr:from>
    <xdr:ext cx="528320" cy="24955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6280130" y="12000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134620</xdr:rowOff>
    </xdr:from>
    <xdr:to>
      <xdr:col>120</xdr:col>
      <xdr:colOff>114300</xdr:colOff>
      <xdr:row>70</xdr:row>
      <xdr:rowOff>134620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7640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162560</xdr:rowOff>
    </xdr:from>
    <xdr:ext cx="528320" cy="2463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6280130" y="11560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5630" cy="2463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6231870"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4445</xdr:rowOff>
    </xdr:from>
    <xdr:to>
      <xdr:col>116</xdr:col>
      <xdr:colOff>62865</xdr:colOff>
      <xdr:row>79</xdr:row>
      <xdr:rowOff>15240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318095" y="11732895"/>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19050</xdr:rowOff>
    </xdr:from>
    <xdr:ext cx="534670" cy="246380"/>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0370800" y="1306830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15240</xdr:rowOff>
    </xdr:from>
    <xdr:to>
      <xdr:col>116</xdr:col>
      <xdr:colOff>152400</xdr:colOff>
      <xdr:row>79</xdr:row>
      <xdr:rowOff>15240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246975" y="13064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118110</xdr:rowOff>
    </xdr:from>
    <xdr:ext cx="534670" cy="246380"/>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0370800" y="1151636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4445</xdr:rowOff>
    </xdr:from>
    <xdr:to>
      <xdr:col>116</xdr:col>
      <xdr:colOff>152400</xdr:colOff>
      <xdr:row>71</xdr:row>
      <xdr:rowOff>4445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246975" y="11732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76</xdr:row>
      <xdr:rowOff>60960</xdr:rowOff>
    </xdr:from>
    <xdr:to>
      <xdr:col>116</xdr:col>
      <xdr:colOff>63500</xdr:colOff>
      <xdr:row>76</xdr:row>
      <xdr:rowOff>107315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58000" y="12614910"/>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17145</xdr:rowOff>
    </xdr:from>
    <xdr:ext cx="534670" cy="246380"/>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0370800" y="1240599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160020</xdr:rowOff>
    </xdr:from>
    <xdr:to>
      <xdr:col>116</xdr:col>
      <xdr:colOff>114300</xdr:colOff>
      <xdr:row>76</xdr:row>
      <xdr:rowOff>93345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269200" y="125488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107315</xdr:rowOff>
    </xdr:from>
    <xdr:to>
      <xdr:col>111</xdr:col>
      <xdr:colOff>174625</xdr:colOff>
      <xdr:row>76</xdr:row>
      <xdr:rowOff>128905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735675" y="12661265"/>
          <a:ext cx="8223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19050</xdr:rowOff>
    </xdr:from>
    <xdr:to>
      <xdr:col>112</xdr:col>
      <xdr:colOff>38100</xdr:colOff>
      <xdr:row>76</xdr:row>
      <xdr:rowOff>116840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510375" y="12573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132715</xdr:rowOff>
    </xdr:from>
    <xdr:ext cx="531495" cy="24955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09715" y="1235646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128905</xdr:rowOff>
    </xdr:from>
    <xdr:to>
      <xdr:col>107</xdr:col>
      <xdr:colOff>50800</xdr:colOff>
      <xdr:row>76</xdr:row>
      <xdr:rowOff>151765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7926050" y="12682855"/>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48895</xdr:rowOff>
    </xdr:from>
    <xdr:to>
      <xdr:col>107</xdr:col>
      <xdr:colOff>101600</xdr:colOff>
      <xdr:row>76</xdr:row>
      <xdr:rowOff>146685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84875" y="12602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162560</xdr:rowOff>
    </xdr:from>
    <xdr:ext cx="531495" cy="2463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500090" y="123863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76</xdr:row>
      <xdr:rowOff>151765</xdr:rowOff>
    </xdr:from>
    <xdr:to>
      <xdr:col>102</xdr:col>
      <xdr:colOff>114300</xdr:colOff>
      <xdr:row>77</xdr:row>
      <xdr:rowOff>1270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7113250" y="12705715"/>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60325</xdr:rowOff>
    </xdr:from>
    <xdr:to>
      <xdr:col>102</xdr:col>
      <xdr:colOff>165100</xdr:colOff>
      <xdr:row>76</xdr:row>
      <xdr:rowOff>158115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7875250" y="1261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8255</xdr:rowOff>
    </xdr:from>
    <xdr:ext cx="531495" cy="24955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674590" y="1239710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90170</xdr:rowOff>
    </xdr:from>
    <xdr:to>
      <xdr:col>98</xdr:col>
      <xdr:colOff>38100</xdr:colOff>
      <xdr:row>77</xdr:row>
      <xdr:rowOff>22860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7065625" y="126441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38735</xdr:rowOff>
    </xdr:from>
    <xdr:ext cx="531495" cy="24955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864965" y="1242758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11430</xdr:rowOff>
    </xdr:from>
    <xdr:to>
      <xdr:col>116</xdr:col>
      <xdr:colOff>114300</xdr:colOff>
      <xdr:row>76</xdr:row>
      <xdr:rowOff>109220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269200" y="1256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156210</xdr:rowOff>
    </xdr:from>
    <xdr:ext cx="534670" cy="246380"/>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0370800" y="1254506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59055</xdr:rowOff>
    </xdr:from>
    <xdr:to>
      <xdr:col>112</xdr:col>
      <xdr:colOff>38100</xdr:colOff>
      <xdr:row>76</xdr:row>
      <xdr:rowOff>156845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510375" y="126130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149225</xdr:rowOff>
    </xdr:from>
    <xdr:ext cx="531495" cy="2463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309715" y="127031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36,209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80010</xdr:rowOff>
    </xdr:from>
    <xdr:to>
      <xdr:col>107</xdr:col>
      <xdr:colOff>101600</xdr:colOff>
      <xdr:row>77</xdr:row>
      <xdr:rowOff>12700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84875" y="12633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4445</xdr:rowOff>
    </xdr:from>
    <xdr:ext cx="531495" cy="24955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500090" y="127234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35,238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102870</xdr:rowOff>
    </xdr:from>
    <xdr:to>
      <xdr:col>102</xdr:col>
      <xdr:colOff>165100</xdr:colOff>
      <xdr:row>77</xdr:row>
      <xdr:rowOff>35560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7875250" y="12656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27305</xdr:rowOff>
    </xdr:from>
    <xdr:ext cx="531495" cy="24638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674590" y="127463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34,215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117475</xdr:rowOff>
    </xdr:from>
    <xdr:to>
      <xdr:col>98</xdr:col>
      <xdr:colOff>38100</xdr:colOff>
      <xdr:row>77</xdr:row>
      <xdr:rowOff>50165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7065625" y="126714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41275</xdr:rowOff>
    </xdr:from>
    <xdr:ext cx="531495" cy="24955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864965" y="127603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717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590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6546830" y="155422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63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6546830" y="1442275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36715"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627090"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991965"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36715"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627090"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6991965"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維持補修費、公債費、積立金について、人口一人当たり決算額が類似団体を大きく上回っている。</a:t>
          </a:r>
        </a:p>
        <a:p>
          <a:r>
            <a:rPr kumimoji="1" lang="ja-JP" altLang="en-US" sz="1300">
              <a:latin typeface="ＭＳ Ｐゴシック"/>
              <a:ea typeface="ＭＳ Ｐゴシック"/>
            </a:rPr>
            <a:t>維持補修費について、除雪経費が降雪量の増に伴い増加したほか、社会資本包括的維持管理業務委託料が範囲拡大に伴い増加した。</a:t>
          </a:r>
        </a:p>
        <a:p>
          <a:r>
            <a:rPr kumimoji="1" lang="ja-JP" altLang="en-US" sz="1300">
              <a:latin typeface="ＭＳ Ｐゴシック"/>
              <a:ea typeface="ＭＳ Ｐゴシック"/>
            </a:rPr>
            <a:t>公債費について、近年の大型建設事業の償還の影響で類似団体を大きく上回っているが、償還が進むとともに減少していくと見込んでいる。</a:t>
          </a:r>
        </a:p>
        <a:p>
          <a:r>
            <a:rPr kumimoji="1" lang="ja-JP" altLang="en-US" sz="1300">
              <a:latin typeface="ＭＳ Ｐゴシック"/>
              <a:ea typeface="ＭＳ Ｐゴシック"/>
            </a:rPr>
            <a:t>積立金について、早期償還などの金利抑制対策に向けて財政調整基金から市債管理基金に積替えを行い、ふるさと三条応援寄附金を財政調整基金へ積み立てたことから増加した。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91,178
90,320
431.97
56,610,414
55,188,329
1,272,881
27,041,663
58,541,648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13.8
61.8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638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387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638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69310"/>
          <a:ext cx="82315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107315</xdr:rowOff>
    </xdr:from>
    <xdr:ext cx="464185" cy="24955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8765" y="671766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134620</xdr:rowOff>
    </xdr:from>
    <xdr:to>
      <xdr:col>28</xdr:col>
      <xdr:colOff>114300</xdr:colOff>
      <xdr:row>38</xdr:row>
      <xdr:rowOff>134620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162560</xdr:rowOff>
    </xdr:from>
    <xdr:ext cx="464185" cy="2463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27761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52705</xdr:rowOff>
    </xdr:from>
    <xdr:ext cx="464185" cy="2463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58375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79375</xdr:rowOff>
    </xdr:from>
    <xdr:to>
      <xdr:col>28</xdr:col>
      <xdr:colOff>114300</xdr:colOff>
      <xdr:row>33</xdr:row>
      <xdr:rowOff>79375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107315</xdr:rowOff>
    </xdr:from>
    <xdr:ext cx="464185" cy="24955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765" y="539686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134620</xdr:rowOff>
    </xdr:from>
    <xdr:to>
      <xdr:col>28</xdr:col>
      <xdr:colOff>114300</xdr:colOff>
      <xdr:row>30</xdr:row>
      <xdr:rowOff>134620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162560</xdr:rowOff>
    </xdr:from>
    <xdr:ext cx="464185" cy="2463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8765" y="495681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52705</xdr:rowOff>
    </xdr:from>
    <xdr:ext cx="464185" cy="2463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8765" y="45167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36195</xdr:rowOff>
    </xdr:from>
    <xdr:to>
      <xdr:col>24</xdr:col>
      <xdr:colOff>62865</xdr:colOff>
      <xdr:row>38</xdr:row>
      <xdr:rowOff>15240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252595" y="5160645"/>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19050</xdr:rowOff>
    </xdr:from>
    <xdr:ext cx="469900" cy="2463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305300" y="629920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15240</xdr:rowOff>
    </xdr:from>
    <xdr:to>
      <xdr:col>24</xdr:col>
      <xdr:colOff>152400</xdr:colOff>
      <xdr:row>38</xdr:row>
      <xdr:rowOff>15240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81475" y="6295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149860</xdr:rowOff>
    </xdr:from>
    <xdr:ext cx="469900" cy="2463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305300" y="494411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dr:col>23</xdr:col>
      <xdr:colOff>165100</xdr:colOff>
      <xdr:row>31</xdr:row>
      <xdr:rowOff>36195</xdr:rowOff>
    </xdr:from>
    <xdr:to>
      <xdr:col>24</xdr:col>
      <xdr:colOff>152400</xdr:colOff>
      <xdr:row>31</xdr:row>
      <xdr:rowOff>36195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81475" y="5160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163830</xdr:rowOff>
    </xdr:from>
    <xdr:to>
      <xdr:col>24</xdr:col>
      <xdr:colOff>63500</xdr:colOff>
      <xdr:row>37</xdr:row>
      <xdr:rowOff>30480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92500" y="6113780"/>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19050</xdr:rowOff>
    </xdr:from>
    <xdr:ext cx="469900" cy="2463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305300" y="5638800"/>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161925</xdr:rowOff>
    </xdr:from>
    <xdr:to>
      <xdr:col>24</xdr:col>
      <xdr:colOff>114300</xdr:colOff>
      <xdr:row>35</xdr:row>
      <xdr:rowOff>94615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203700" y="5781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174625</xdr:colOff>
      <xdr:row>37</xdr:row>
      <xdr:rowOff>69850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670175" y="6145530"/>
          <a:ext cx="8223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45720</xdr:rowOff>
    </xdr:from>
    <xdr:to>
      <xdr:col>20</xdr:col>
      <xdr:colOff>38100</xdr:colOff>
      <xdr:row>35</xdr:row>
      <xdr:rowOff>143510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444875" y="58305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160020</xdr:rowOff>
    </xdr:from>
    <xdr:ext cx="466725" cy="2463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76600" y="561467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69850</xdr:rowOff>
    </xdr:from>
    <xdr:to>
      <xdr:col>15</xdr:col>
      <xdr:colOff>50800</xdr:colOff>
      <xdr:row>37</xdr:row>
      <xdr:rowOff>97790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1860550" y="6184900"/>
          <a:ext cx="8096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56515</xdr:rowOff>
    </xdr:from>
    <xdr:to>
      <xdr:col>15</xdr:col>
      <xdr:colOff>101600</xdr:colOff>
      <xdr:row>35</xdr:row>
      <xdr:rowOff>154305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619375" y="5841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5715</xdr:rowOff>
    </xdr:from>
    <xdr:ext cx="466725" cy="24955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51100" y="56254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97790</xdr:rowOff>
    </xdr:from>
    <xdr:to>
      <xdr:col>10</xdr:col>
      <xdr:colOff>114300</xdr:colOff>
      <xdr:row>37</xdr:row>
      <xdr:rowOff>149225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047750" y="6212840"/>
          <a:ext cx="8128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65405</xdr:rowOff>
    </xdr:from>
    <xdr:to>
      <xdr:col>10</xdr:col>
      <xdr:colOff>165100</xdr:colOff>
      <xdr:row>35</xdr:row>
      <xdr:rowOff>163195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809750" y="5850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13970</xdr:rowOff>
    </xdr:from>
    <xdr:ext cx="466725" cy="24955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41475" y="56337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72390</xdr:rowOff>
    </xdr:from>
    <xdr:to>
      <xdr:col>6</xdr:col>
      <xdr:colOff>38100</xdr:colOff>
      <xdr:row>36</xdr:row>
      <xdr:rowOff>5715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00125" y="585724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21590</xdr:rowOff>
    </xdr:from>
    <xdr:ext cx="466725" cy="2457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31850" y="5641340"/>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114935</xdr:rowOff>
    </xdr:from>
    <xdr:to>
      <xdr:col>24</xdr:col>
      <xdr:colOff>114300</xdr:colOff>
      <xdr:row>37</xdr:row>
      <xdr:rowOff>47625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203700" y="6064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93980</xdr:rowOff>
    </xdr:from>
    <xdr:ext cx="469900" cy="2463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305300" y="604393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146685</xdr:rowOff>
    </xdr:from>
    <xdr:to>
      <xdr:col>20</xdr:col>
      <xdr:colOff>38100</xdr:colOff>
      <xdr:row>37</xdr:row>
      <xdr:rowOff>79375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444875" y="6096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71120</xdr:rowOff>
    </xdr:from>
    <xdr:ext cx="466725" cy="24955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76600" y="618617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20955</xdr:rowOff>
    </xdr:from>
    <xdr:to>
      <xdr:col>15</xdr:col>
      <xdr:colOff>101600</xdr:colOff>
      <xdr:row>37</xdr:row>
      <xdr:rowOff>118745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619375" y="6136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109855</xdr:rowOff>
    </xdr:from>
    <xdr:ext cx="466725" cy="24955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51100" y="622490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48895</xdr:rowOff>
    </xdr:from>
    <xdr:to>
      <xdr:col>10</xdr:col>
      <xdr:colOff>165100</xdr:colOff>
      <xdr:row>37</xdr:row>
      <xdr:rowOff>146685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809750" y="6163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137795</xdr:rowOff>
    </xdr:from>
    <xdr:ext cx="466725" cy="24955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41475" y="62528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100330</xdr:rowOff>
    </xdr:from>
    <xdr:to>
      <xdr:col>6</xdr:col>
      <xdr:colOff>38100</xdr:colOff>
      <xdr:row>38</xdr:row>
      <xdr:rowOff>33020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00125" y="62153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24765</xdr:rowOff>
    </xdr:from>
    <xdr:ext cx="466725" cy="2463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31850" y="63049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42545</xdr:rowOff>
    </xdr:from>
    <xdr:to>
      <xdr:col>28</xdr:col>
      <xdr:colOff>114300</xdr:colOff>
      <xdr:row>59</xdr:row>
      <xdr:rowOff>42545</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71120</xdr:rowOff>
    </xdr:from>
    <xdr:ext cx="248920" cy="24955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34290</xdr:rowOff>
    </xdr:from>
    <xdr:ext cx="528320" cy="24955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14630" y="9286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162560</xdr:rowOff>
    </xdr:from>
    <xdr:ext cx="595630" cy="2463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89192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63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55281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89535</xdr:rowOff>
    </xdr:from>
    <xdr:ext cx="595630" cy="2463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8578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63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132715</xdr:rowOff>
    </xdr:from>
    <xdr:to>
      <xdr:col>24</xdr:col>
      <xdr:colOff>62865</xdr:colOff>
      <xdr:row>57</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252595" y="8394065"/>
          <a:ext cx="127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104775</xdr:rowOff>
    </xdr:from>
    <xdr:ext cx="534670" cy="24955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305300" y="95218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101600</xdr:rowOff>
    </xdr:from>
    <xdr:to>
      <xdr:col>24</xdr:col>
      <xdr:colOff>152400</xdr:colOff>
      <xdr:row>57</xdr:row>
      <xdr:rowOff>101600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81475" y="9518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81280</xdr:rowOff>
    </xdr:from>
    <xdr:ext cx="598805" cy="24955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305300" y="81775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dr:col>23</xdr:col>
      <xdr:colOff>165100</xdr:colOff>
      <xdr:row>50</xdr:row>
      <xdr:rowOff>132715</xdr:rowOff>
    </xdr:from>
    <xdr:to>
      <xdr:col>24</xdr:col>
      <xdr:colOff>152400</xdr:colOff>
      <xdr:row>50</xdr:row>
      <xdr:rowOff>132715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81475" y="8394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53</xdr:row>
      <xdr:rowOff>12700</xdr:rowOff>
    </xdr:from>
    <xdr:to>
      <xdr:col>24</xdr:col>
      <xdr:colOff>63500</xdr:colOff>
      <xdr:row>54</xdr:row>
      <xdr:rowOff>85725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492500" y="8769350"/>
          <a:ext cx="762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45085</xdr:rowOff>
    </xdr:from>
    <xdr:ext cx="534670" cy="24955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305300" y="91319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66040</xdr:rowOff>
    </xdr:from>
    <xdr:to>
      <xdr:col>24</xdr:col>
      <xdr:colOff>114300</xdr:colOff>
      <xdr:row>55</xdr:row>
      <xdr:rowOff>163830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203700" y="915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147320</xdr:rowOff>
    </xdr:from>
    <xdr:to>
      <xdr:col>19</xdr:col>
      <xdr:colOff>174625</xdr:colOff>
      <xdr:row>54</xdr:row>
      <xdr:rowOff>85725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670175" y="8903970"/>
          <a:ext cx="82232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116205</xdr:rowOff>
    </xdr:from>
    <xdr:to>
      <xdr:col>20</xdr:col>
      <xdr:colOff>38100</xdr:colOff>
      <xdr:row>56</xdr:row>
      <xdr:rowOff>48895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444875" y="92030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40005</xdr:rowOff>
    </xdr:from>
    <xdr:ext cx="531495" cy="24955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244215" y="92919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147320</xdr:rowOff>
    </xdr:from>
    <xdr:to>
      <xdr:col>15</xdr:col>
      <xdr:colOff>50800</xdr:colOff>
      <xdr:row>56</xdr:row>
      <xdr:rowOff>104140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860550" y="8903970"/>
          <a:ext cx="809625" cy="452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108585</xdr:rowOff>
    </xdr:from>
    <xdr:to>
      <xdr:col>15</xdr:col>
      <xdr:colOff>101600</xdr:colOff>
      <xdr:row>56</xdr:row>
      <xdr:rowOff>41275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619375" y="9195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33020</xdr:rowOff>
    </xdr:from>
    <xdr:ext cx="531495" cy="24955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434590" y="92849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52</xdr:row>
      <xdr:rowOff>46990</xdr:rowOff>
    </xdr:from>
    <xdr:to>
      <xdr:col>10</xdr:col>
      <xdr:colOff>114300</xdr:colOff>
      <xdr:row>56</xdr:row>
      <xdr:rowOff>104140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047750" y="8638540"/>
          <a:ext cx="812800" cy="717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120015</xdr:rowOff>
    </xdr:from>
    <xdr:to>
      <xdr:col>10</xdr:col>
      <xdr:colOff>165100</xdr:colOff>
      <xdr:row>56</xdr:row>
      <xdr:rowOff>52705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809750" y="9206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68580</xdr:rowOff>
    </xdr:from>
    <xdr:ext cx="531495" cy="24955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609090" y="89903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51</xdr:row>
      <xdr:rowOff>87630</xdr:rowOff>
    </xdr:from>
    <xdr:to>
      <xdr:col>6</xdr:col>
      <xdr:colOff>38100</xdr:colOff>
      <xdr:row>52</xdr:row>
      <xdr:rowOff>20320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00125" y="85140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50</xdr:row>
      <xdr:rowOff>36195</xdr:rowOff>
    </xdr:from>
    <xdr:ext cx="598805" cy="24955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67080" y="82975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52</xdr:row>
      <xdr:rowOff>128905</xdr:rowOff>
    </xdr:from>
    <xdr:to>
      <xdr:col>24</xdr:col>
      <xdr:colOff>114300</xdr:colOff>
      <xdr:row>53</xdr:row>
      <xdr:rowOff>61595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203700" y="8720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151130</xdr:rowOff>
    </xdr:from>
    <xdr:ext cx="598805" cy="24638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305300" y="857758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36830</xdr:rowOff>
    </xdr:from>
    <xdr:to>
      <xdr:col>20</xdr:col>
      <xdr:colOff>38100</xdr:colOff>
      <xdr:row>54</xdr:row>
      <xdr:rowOff>134620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444875" y="89585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52</xdr:row>
      <xdr:rowOff>150495</xdr:rowOff>
    </xdr:from>
    <xdr:ext cx="598805" cy="2463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211830" y="874204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98425</xdr:rowOff>
    </xdr:from>
    <xdr:to>
      <xdr:col>15</xdr:col>
      <xdr:colOff>101600</xdr:colOff>
      <xdr:row>54</xdr:row>
      <xdr:rowOff>31115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619375" y="8855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46990</xdr:rowOff>
    </xdr:from>
    <xdr:ext cx="598805" cy="24955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402205" y="86385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55245</xdr:rowOff>
    </xdr:from>
    <xdr:to>
      <xdr:col>10</xdr:col>
      <xdr:colOff>165100</xdr:colOff>
      <xdr:row>56</xdr:row>
      <xdr:rowOff>153035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809750" y="9307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144145</xdr:rowOff>
    </xdr:from>
    <xdr:ext cx="531495" cy="24955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609090" y="93960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51</xdr:row>
      <xdr:rowOff>163195</xdr:rowOff>
    </xdr:from>
    <xdr:to>
      <xdr:col>6</xdr:col>
      <xdr:colOff>38100</xdr:colOff>
      <xdr:row>52</xdr:row>
      <xdr:rowOff>95885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00125" y="85896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87630</xdr:rowOff>
    </xdr:from>
    <xdr:ext cx="598805" cy="2457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67080" y="867918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200,064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107315</xdr:rowOff>
    </xdr:from>
    <xdr:ext cx="528320" cy="24955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14630" y="133216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95250</xdr:rowOff>
    </xdr:from>
    <xdr:to>
      <xdr:col>28</xdr:col>
      <xdr:colOff>114300</xdr:colOff>
      <xdr:row>79</xdr:row>
      <xdr:rowOff>95250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123825</xdr:rowOff>
    </xdr:from>
    <xdr:ext cx="595630" cy="2463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00797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110490</xdr:rowOff>
    </xdr:from>
    <xdr:to>
      <xdr:col>28</xdr:col>
      <xdr:colOff>114300</xdr:colOff>
      <xdr:row>77</xdr:row>
      <xdr:rowOff>110490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138430</xdr:rowOff>
    </xdr:from>
    <xdr:ext cx="595630" cy="24955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692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127000</xdr:rowOff>
    </xdr:from>
    <xdr:to>
      <xdr:col>28</xdr:col>
      <xdr:colOff>114300</xdr:colOff>
      <xdr:row>75</xdr:row>
      <xdr:rowOff>127000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154940</xdr:rowOff>
    </xdr:from>
    <xdr:ext cx="595630" cy="2463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37869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142240</xdr:rowOff>
    </xdr:from>
    <xdr:to>
      <xdr:col>28</xdr:col>
      <xdr:colOff>114300</xdr:colOff>
      <xdr:row>73</xdr:row>
      <xdr:rowOff>142240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4955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158750</xdr:rowOff>
    </xdr:from>
    <xdr:to>
      <xdr:col>28</xdr:col>
      <xdr:colOff>114300</xdr:colOff>
      <xdr:row>71</xdr:row>
      <xdr:rowOff>158750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457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750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36830</xdr:rowOff>
    </xdr:from>
    <xdr:ext cx="595630" cy="24955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63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147320</xdr:rowOff>
    </xdr:from>
    <xdr:to>
      <xdr:col>24</xdr:col>
      <xdr:colOff>62865</xdr:colOff>
      <xdr:row>78</xdr:row>
      <xdr:rowOff>73025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252595" y="1171067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76835</xdr:rowOff>
    </xdr:from>
    <xdr:ext cx="598805" cy="24955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305300" y="129609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73025</xdr:rowOff>
    </xdr:from>
    <xdr:to>
      <xdr:col>24</xdr:col>
      <xdr:colOff>152400</xdr:colOff>
      <xdr:row>78</xdr:row>
      <xdr:rowOff>73025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81475" y="12957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95885</xdr:rowOff>
    </xdr:from>
    <xdr:ext cx="598805" cy="24638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305300" y="1149413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dr:col>23</xdr:col>
      <xdr:colOff>165100</xdr:colOff>
      <xdr:row>70</xdr:row>
      <xdr:rowOff>147320</xdr:rowOff>
    </xdr:from>
    <xdr:to>
      <xdr:col>24</xdr:col>
      <xdr:colOff>152400</xdr:colOff>
      <xdr:row>70</xdr:row>
      <xdr:rowOff>147320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81475" y="11710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15875</xdr:rowOff>
    </xdr:from>
    <xdr:to>
      <xdr:col>24</xdr:col>
      <xdr:colOff>63500</xdr:colOff>
      <xdr:row>76</xdr:row>
      <xdr:rowOff>161290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92500" y="12569825"/>
          <a:ext cx="762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159385</xdr:rowOff>
    </xdr:from>
    <xdr:ext cx="598805" cy="2463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305300" y="12218035"/>
          <a:ext cx="59880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137160</xdr:rowOff>
    </xdr:from>
    <xdr:to>
      <xdr:col>24</xdr:col>
      <xdr:colOff>114300</xdr:colOff>
      <xdr:row>75</xdr:row>
      <xdr:rowOff>69850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203700" y="12360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161290</xdr:rowOff>
    </xdr:from>
    <xdr:to>
      <xdr:col>19</xdr:col>
      <xdr:colOff>174625</xdr:colOff>
      <xdr:row>77</xdr:row>
      <xdr:rowOff>100330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70175" y="12715240"/>
          <a:ext cx="822325"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100330</xdr:rowOff>
    </xdr:from>
    <xdr:to>
      <xdr:col>20</xdr:col>
      <xdr:colOff>38100</xdr:colOff>
      <xdr:row>76</xdr:row>
      <xdr:rowOff>33020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444875" y="12489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48895</xdr:rowOff>
    </xdr:from>
    <xdr:ext cx="598805" cy="24955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211830" y="122726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17145</xdr:rowOff>
    </xdr:from>
    <xdr:to>
      <xdr:col>15</xdr:col>
      <xdr:colOff>50800</xdr:colOff>
      <xdr:row>77</xdr:row>
      <xdr:rowOff>100330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860550" y="12736195"/>
          <a:ext cx="809625"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42545</xdr:rowOff>
    </xdr:from>
    <xdr:to>
      <xdr:col>15</xdr:col>
      <xdr:colOff>101600</xdr:colOff>
      <xdr:row>76</xdr:row>
      <xdr:rowOff>140335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619375" y="12596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156845</xdr:rowOff>
    </xdr:from>
    <xdr:ext cx="598805" cy="2463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402205" y="1238059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77</xdr:row>
      <xdr:rowOff>17145</xdr:rowOff>
    </xdr:from>
    <xdr:to>
      <xdr:col>10</xdr:col>
      <xdr:colOff>114300</xdr:colOff>
      <xdr:row>78</xdr:row>
      <xdr:rowOff>71755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47750" y="12736195"/>
          <a:ext cx="8128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120650</xdr:rowOff>
    </xdr:from>
    <xdr:to>
      <xdr:col>10</xdr:col>
      <xdr:colOff>165100</xdr:colOff>
      <xdr:row>76</xdr:row>
      <xdr:rowOff>53340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809750" y="1250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69215</xdr:rowOff>
    </xdr:from>
    <xdr:ext cx="598805" cy="24955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76705" y="122929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58420</xdr:rowOff>
    </xdr:from>
    <xdr:to>
      <xdr:col>6</xdr:col>
      <xdr:colOff>38100</xdr:colOff>
      <xdr:row>77</xdr:row>
      <xdr:rowOff>156210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00125" y="12777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6350</xdr:rowOff>
    </xdr:from>
    <xdr:ext cx="598805" cy="24955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67080" y="125603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132080</xdr:rowOff>
    </xdr:from>
    <xdr:to>
      <xdr:col>24</xdr:col>
      <xdr:colOff>114300</xdr:colOff>
      <xdr:row>76</xdr:row>
      <xdr:rowOff>64770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203700" y="1252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111125</xdr:rowOff>
    </xdr:from>
    <xdr:ext cx="598805" cy="24955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305300" y="124999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174,792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112395</xdr:rowOff>
    </xdr:from>
    <xdr:to>
      <xdr:col>20</xdr:col>
      <xdr:colOff>38100</xdr:colOff>
      <xdr:row>77</xdr:row>
      <xdr:rowOff>45085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444875" y="126663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36830</xdr:rowOff>
    </xdr:from>
    <xdr:ext cx="598805" cy="24955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211830" y="127558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51435</xdr:rowOff>
    </xdr:from>
    <xdr:to>
      <xdr:col>15</xdr:col>
      <xdr:colOff>101600</xdr:colOff>
      <xdr:row>77</xdr:row>
      <xdr:rowOff>149225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619375" y="12770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140335</xdr:rowOff>
    </xdr:from>
    <xdr:ext cx="598805" cy="24955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402205" y="128593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132715</xdr:rowOff>
    </xdr:from>
    <xdr:to>
      <xdr:col>10</xdr:col>
      <xdr:colOff>165100</xdr:colOff>
      <xdr:row>77</xdr:row>
      <xdr:rowOff>65405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809750" y="1268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57150</xdr:rowOff>
    </xdr:from>
    <xdr:ext cx="598805" cy="2463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76705" y="1277620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22860</xdr:rowOff>
    </xdr:from>
    <xdr:to>
      <xdr:col>6</xdr:col>
      <xdr:colOff>38100</xdr:colOff>
      <xdr:row>78</xdr:row>
      <xdr:rowOff>120650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00125" y="129070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111760</xdr:rowOff>
    </xdr:from>
    <xdr:ext cx="598805" cy="24955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67080" y="129959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590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81330" y="166852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8320"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4630" y="16304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8320"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4630"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28320" cy="25590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4630" y="15542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2832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4630" y="15161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701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63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71755</xdr:rowOff>
    </xdr:from>
    <xdr:to>
      <xdr:col>24</xdr:col>
      <xdr:colOff>62865</xdr:colOff>
      <xdr:row>98</xdr:row>
      <xdr:rowOff>114300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252595" y="14937105"/>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118110</xdr:rowOff>
    </xdr:from>
    <xdr:ext cx="534670" cy="259080"/>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305300" y="16348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114300</xdr:rowOff>
    </xdr:from>
    <xdr:to>
      <xdr:col>24</xdr:col>
      <xdr:colOff>152400</xdr:colOff>
      <xdr:row>98</xdr:row>
      <xdr:rowOff>114300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81475" y="16344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20320</xdr:rowOff>
    </xdr:from>
    <xdr:ext cx="534670" cy="246380"/>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305300" y="1472057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dr:col>23</xdr:col>
      <xdr:colOff>165100</xdr:colOff>
      <xdr:row>90</xdr:row>
      <xdr:rowOff>71755</xdr:rowOff>
    </xdr:from>
    <xdr:to>
      <xdr:col>24</xdr:col>
      <xdr:colOff>152400</xdr:colOff>
      <xdr:row>90</xdr:row>
      <xdr:rowOff>71755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81475" y="14937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96</xdr:row>
      <xdr:rowOff>143510</xdr:rowOff>
    </xdr:from>
    <xdr:to>
      <xdr:col>24</xdr:col>
      <xdr:colOff>63500</xdr:colOff>
      <xdr:row>97</xdr:row>
      <xdr:rowOff>24130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492500" y="16031210"/>
          <a:ext cx="762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71755</xdr:rowOff>
    </xdr:from>
    <xdr:ext cx="534670" cy="259080"/>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305300" y="157880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48895</xdr:rowOff>
    </xdr:from>
    <xdr:to>
      <xdr:col>24</xdr:col>
      <xdr:colOff>114300</xdr:colOff>
      <xdr:row>96</xdr:row>
      <xdr:rowOff>150495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203700" y="1593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81280</xdr:rowOff>
    </xdr:from>
    <xdr:to>
      <xdr:col>19</xdr:col>
      <xdr:colOff>174625</xdr:colOff>
      <xdr:row>96</xdr:row>
      <xdr:rowOff>143510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670175" y="15968980"/>
          <a:ext cx="8223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45720</xdr:rowOff>
    </xdr:from>
    <xdr:to>
      <xdr:col>20</xdr:col>
      <xdr:colOff>38100</xdr:colOff>
      <xdr:row>96</xdr:row>
      <xdr:rowOff>147320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444875" y="159334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163830</xdr:rowOff>
    </xdr:from>
    <xdr:ext cx="531495"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244215" y="15708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81280</xdr:rowOff>
    </xdr:from>
    <xdr:to>
      <xdr:col>15</xdr:col>
      <xdr:colOff>50800</xdr:colOff>
      <xdr:row>97</xdr:row>
      <xdr:rowOff>46355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860550" y="15968980"/>
          <a:ext cx="809625"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151765</xdr:rowOff>
    </xdr:from>
    <xdr:to>
      <xdr:col>15</xdr:col>
      <xdr:colOff>101600</xdr:colOff>
      <xdr:row>96</xdr:row>
      <xdr:rowOff>81915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619375" y="1586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98425</xdr:rowOff>
    </xdr:from>
    <xdr:ext cx="531495" cy="25590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434590" y="156432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97</xdr:row>
      <xdr:rowOff>46355</xdr:rowOff>
    </xdr:from>
    <xdr:to>
      <xdr:col>10</xdr:col>
      <xdr:colOff>114300</xdr:colOff>
      <xdr:row>98</xdr:row>
      <xdr:rowOff>68580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047750" y="16105505"/>
          <a:ext cx="8128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133985</xdr:rowOff>
    </xdr:from>
    <xdr:to>
      <xdr:col>10</xdr:col>
      <xdr:colOff>165100</xdr:colOff>
      <xdr:row>96</xdr:row>
      <xdr:rowOff>64135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809750" y="158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80645</xdr:rowOff>
    </xdr:from>
    <xdr:ext cx="53149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609090" y="15625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60325</xdr:rowOff>
    </xdr:from>
    <xdr:to>
      <xdr:col>6</xdr:col>
      <xdr:colOff>38100</xdr:colOff>
      <xdr:row>96</xdr:row>
      <xdr:rowOff>161925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00125" y="159480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6985</xdr:rowOff>
    </xdr:from>
    <xdr:ext cx="531495" cy="25590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799465" y="157232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144780</xdr:rowOff>
    </xdr:from>
    <xdr:to>
      <xdr:col>24</xdr:col>
      <xdr:colOff>114300</xdr:colOff>
      <xdr:row>97</xdr:row>
      <xdr:rowOff>74930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203700" y="160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123190</xdr:rowOff>
    </xdr:from>
    <xdr:ext cx="534670" cy="25590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305300" y="160108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92710</xdr:rowOff>
    </xdr:from>
    <xdr:to>
      <xdr:col>20</xdr:col>
      <xdr:colOff>38100</xdr:colOff>
      <xdr:row>97</xdr:row>
      <xdr:rowOff>22860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444875" y="15980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13970</xdr:rowOff>
    </xdr:from>
    <xdr:ext cx="53149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244215" y="160731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30480</xdr:rowOff>
    </xdr:from>
    <xdr:to>
      <xdr:col>15</xdr:col>
      <xdr:colOff>101600</xdr:colOff>
      <xdr:row>96</xdr:row>
      <xdr:rowOff>132080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619375" y="159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123190</xdr:rowOff>
    </xdr:from>
    <xdr:ext cx="531495" cy="25590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434590" y="16010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167005</xdr:rowOff>
    </xdr:from>
    <xdr:to>
      <xdr:col>10</xdr:col>
      <xdr:colOff>165100</xdr:colOff>
      <xdr:row>97</xdr:row>
      <xdr:rowOff>97790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809750" y="16054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88265</xdr:rowOff>
    </xdr:from>
    <xdr:ext cx="531495" cy="25590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609090" y="161474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17780</xdr:rowOff>
    </xdr:from>
    <xdr:to>
      <xdr:col>6</xdr:col>
      <xdr:colOff>38100</xdr:colOff>
      <xdr:row>98</xdr:row>
      <xdr:rowOff>119380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00125" y="162483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110490</xdr:rowOff>
    </xdr:from>
    <xdr:ext cx="531495" cy="25590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799465" y="16341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95250</xdr:rowOff>
    </xdr:from>
    <xdr:to>
      <xdr:col>59</xdr:col>
      <xdr:colOff>50800</xdr:colOff>
      <xdr:row>39</xdr:row>
      <xdr:rowOff>95250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123825</xdr:rowOff>
    </xdr:from>
    <xdr:ext cx="248920" cy="2463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831205" y="64039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138430</xdr:rowOff>
    </xdr:from>
    <xdr:ext cx="464185" cy="24955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628640" y="608838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154940</xdr:rowOff>
    </xdr:from>
    <xdr:ext cx="464185" cy="2463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628640" y="577469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4185" cy="24955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628640" y="546036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21590</xdr:rowOff>
    </xdr:from>
    <xdr:ext cx="528320" cy="2457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80380" y="514604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36830</xdr:rowOff>
    </xdr:from>
    <xdr:ext cx="528320" cy="24955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80380" y="48310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52705</xdr:rowOff>
    </xdr:from>
    <xdr:ext cx="528320" cy="2463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580380" y="4516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53340</xdr:rowOff>
    </xdr:from>
    <xdr:to>
      <xdr:col>54</xdr:col>
      <xdr:colOff>174625</xdr:colOff>
      <xdr:row>39</xdr:row>
      <xdr:rowOff>95250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04375" y="50126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99060</xdr:rowOff>
    </xdr:from>
    <xdr:ext cx="249555" cy="24955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9655175"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95250</xdr:rowOff>
    </xdr:from>
    <xdr:to>
      <xdr:col>55</xdr:col>
      <xdr:colOff>88900</xdr:colOff>
      <xdr:row>39</xdr:row>
      <xdr:rowOff>95250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531350"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1905</xdr:rowOff>
    </xdr:from>
    <xdr:ext cx="534670" cy="24955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9655175" y="47961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dr:col>54</xdr:col>
      <xdr:colOff>101600</xdr:colOff>
      <xdr:row>30</xdr:row>
      <xdr:rowOff>53340</xdr:rowOff>
    </xdr:from>
    <xdr:to>
      <xdr:col>55</xdr:col>
      <xdr:colOff>88900</xdr:colOff>
      <xdr:row>30</xdr:row>
      <xdr:rowOff>53340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531350" y="5012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18415</xdr:rowOff>
    </xdr:from>
    <xdr:to>
      <xdr:col>55</xdr:col>
      <xdr:colOff>0</xdr:colOff>
      <xdr:row>38</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845550" y="6298565"/>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71755</xdr:rowOff>
    </xdr:from>
    <xdr:ext cx="469900" cy="24955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9655175" y="635190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93345</xdr:rowOff>
    </xdr:from>
    <xdr:to>
      <xdr:col>55</xdr:col>
      <xdr:colOff>50800</xdr:colOff>
      <xdr:row>39</xdr:row>
      <xdr:rowOff>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69450" y="63734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38</xdr:row>
      <xdr:rowOff>19050</xdr:rowOff>
    </xdr:from>
    <xdr:to>
      <xdr:col>50</xdr:col>
      <xdr:colOff>114300</xdr:colOff>
      <xdr:row>38</xdr:row>
      <xdr:rowOff>25400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032750" y="629920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81280</xdr:rowOff>
    </xdr:from>
    <xdr:to>
      <xdr:col>50</xdr:col>
      <xdr:colOff>165100</xdr:colOff>
      <xdr:row>39</xdr:row>
      <xdr:rowOff>13970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794750"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39</xdr:row>
      <xdr:rowOff>5715</xdr:rowOff>
    </xdr:from>
    <xdr:ext cx="466725" cy="24955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626475" y="64509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25400</xdr:rowOff>
    </xdr:from>
    <xdr:to>
      <xdr:col>45</xdr:col>
      <xdr:colOff>174625</xdr:colOff>
      <xdr:row>38</xdr:row>
      <xdr:rowOff>38735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210425" y="630555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83185</xdr:rowOff>
    </xdr:from>
    <xdr:to>
      <xdr:col>46</xdr:col>
      <xdr:colOff>38100</xdr:colOff>
      <xdr:row>39</xdr:row>
      <xdr:rowOff>15875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985125" y="6363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39</xdr:row>
      <xdr:rowOff>6985</xdr:rowOff>
    </xdr:from>
    <xdr:ext cx="466725" cy="24955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816850" y="645223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38735</xdr:rowOff>
    </xdr:from>
    <xdr:to>
      <xdr:col>41</xdr:col>
      <xdr:colOff>50800</xdr:colOff>
      <xdr:row>38</xdr:row>
      <xdr:rowOff>38735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400800" y="631888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81280</xdr:rowOff>
    </xdr:from>
    <xdr:to>
      <xdr:col>41</xdr:col>
      <xdr:colOff>101600</xdr:colOff>
      <xdr:row>39</xdr:row>
      <xdr:rowOff>13970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159625"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39</xdr:row>
      <xdr:rowOff>5715</xdr:rowOff>
    </xdr:from>
    <xdr:ext cx="466725" cy="24955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991350" y="64509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81915</xdr:rowOff>
    </xdr:from>
    <xdr:to>
      <xdr:col>36</xdr:col>
      <xdr:colOff>165100</xdr:colOff>
      <xdr:row>39</xdr:row>
      <xdr:rowOff>14605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350000" y="6362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39</xdr:row>
      <xdr:rowOff>5715</xdr:rowOff>
    </xdr:from>
    <xdr:ext cx="466725" cy="24955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181725" y="64509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134620</xdr:rowOff>
    </xdr:from>
    <xdr:to>
      <xdr:col>55</xdr:col>
      <xdr:colOff>50800</xdr:colOff>
      <xdr:row>38</xdr:row>
      <xdr:rowOff>67310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69450" y="62496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156845</xdr:rowOff>
    </xdr:from>
    <xdr:ext cx="469900" cy="246380"/>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9655175" y="610679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135255</xdr:rowOff>
    </xdr:from>
    <xdr:to>
      <xdr:col>50</xdr:col>
      <xdr:colOff>165100</xdr:colOff>
      <xdr:row>38</xdr:row>
      <xdr:rowOff>67945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794750" y="6250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83820</xdr:rowOff>
    </xdr:from>
    <xdr:ext cx="466725" cy="2463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6475" y="603377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140970</xdr:rowOff>
    </xdr:from>
    <xdr:to>
      <xdr:col>46</xdr:col>
      <xdr:colOff>38100</xdr:colOff>
      <xdr:row>38</xdr:row>
      <xdr:rowOff>73660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985125" y="62560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90170</xdr:rowOff>
    </xdr:from>
    <xdr:ext cx="466725" cy="2463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816850" y="604012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154940</xdr:rowOff>
    </xdr:from>
    <xdr:to>
      <xdr:col>41</xdr:col>
      <xdr:colOff>101600</xdr:colOff>
      <xdr:row>38</xdr:row>
      <xdr:rowOff>87630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159625" y="6269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103505</xdr:rowOff>
    </xdr:from>
    <xdr:ext cx="466725" cy="24955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991350" y="605345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155575</xdr:rowOff>
    </xdr:from>
    <xdr:to>
      <xdr:col>36</xdr:col>
      <xdr:colOff>165100</xdr:colOff>
      <xdr:row>38</xdr:row>
      <xdr:rowOff>88265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350000" y="6270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104140</xdr:rowOff>
    </xdr:from>
    <xdr:ext cx="466725" cy="24955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181725" y="605409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95250</xdr:rowOff>
    </xdr:from>
    <xdr:to>
      <xdr:col>59</xdr:col>
      <xdr:colOff>50800</xdr:colOff>
      <xdr:row>59</xdr:row>
      <xdr:rowOff>95250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123825</xdr:rowOff>
    </xdr:from>
    <xdr:ext cx="248920" cy="2463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831205" y="97059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110490</xdr:rowOff>
    </xdr:from>
    <xdr:to>
      <xdr:col>59</xdr:col>
      <xdr:colOff>50800</xdr:colOff>
      <xdr:row>57</xdr:row>
      <xdr:rowOff>110490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138430</xdr:rowOff>
    </xdr:from>
    <xdr:ext cx="528320" cy="24955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580380" y="9390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127000</xdr:rowOff>
    </xdr:from>
    <xdr:to>
      <xdr:col>59</xdr:col>
      <xdr:colOff>50800</xdr:colOff>
      <xdr:row>55</xdr:row>
      <xdr:rowOff>127000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154940</xdr:rowOff>
    </xdr:from>
    <xdr:ext cx="528320" cy="2463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580380" y="9076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142240</xdr:rowOff>
    </xdr:from>
    <xdr:to>
      <xdr:col>59</xdr:col>
      <xdr:colOff>50800</xdr:colOff>
      <xdr:row>53</xdr:row>
      <xdr:rowOff>142240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5715</xdr:rowOff>
    </xdr:from>
    <xdr:ext cx="528320" cy="24955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580380" y="87623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158750</xdr:rowOff>
    </xdr:from>
    <xdr:to>
      <xdr:col>59</xdr:col>
      <xdr:colOff>50800</xdr:colOff>
      <xdr:row>51</xdr:row>
      <xdr:rowOff>158750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457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516245" y="8448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36830</xdr:rowOff>
    </xdr:from>
    <xdr:ext cx="595630" cy="24955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516245"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638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516245"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3175</xdr:rowOff>
    </xdr:from>
    <xdr:to>
      <xdr:col>54</xdr:col>
      <xdr:colOff>174625</xdr:colOff>
      <xdr:row>59</xdr:row>
      <xdr:rowOff>77470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04375" y="8429625"/>
          <a:ext cx="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81280</xdr:rowOff>
    </xdr:from>
    <xdr:ext cx="469900" cy="24955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9655175" y="98285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77470</xdr:rowOff>
    </xdr:from>
    <xdr:to>
      <xdr:col>55</xdr:col>
      <xdr:colOff>88900</xdr:colOff>
      <xdr:row>59</xdr:row>
      <xdr:rowOff>77470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531350" y="9824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116840</xdr:rowOff>
    </xdr:from>
    <xdr:ext cx="598805" cy="2463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9655175" y="821309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dr:col>54</xdr:col>
      <xdr:colOff>101600</xdr:colOff>
      <xdr:row>51</xdr:row>
      <xdr:rowOff>3175</xdr:rowOff>
    </xdr:from>
    <xdr:to>
      <xdr:col>55</xdr:col>
      <xdr:colOff>88900</xdr:colOff>
      <xdr:row>51</xdr:row>
      <xdr:rowOff>3175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531350" y="84296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142240</xdr:rowOff>
    </xdr:from>
    <xdr:to>
      <xdr:col>55</xdr:col>
      <xdr:colOff>0</xdr:colOff>
      <xdr:row>58</xdr:row>
      <xdr:rowOff>160655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845550" y="9724390"/>
          <a:ext cx="7588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81280</xdr:rowOff>
    </xdr:from>
    <xdr:ext cx="534670" cy="24955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9655175" y="949833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59690</xdr:rowOff>
    </xdr:from>
    <xdr:to>
      <xdr:col>55</xdr:col>
      <xdr:colOff>50800</xdr:colOff>
      <xdr:row>58</xdr:row>
      <xdr:rowOff>157480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69450" y="96418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142240</xdr:rowOff>
    </xdr:from>
    <xdr:to>
      <xdr:col>50</xdr:col>
      <xdr:colOff>114300</xdr:colOff>
      <xdr:row>58</xdr:row>
      <xdr:rowOff>156210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032750" y="9724390"/>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62230</xdr:rowOff>
    </xdr:from>
    <xdr:to>
      <xdr:col>50</xdr:col>
      <xdr:colOff>165100</xdr:colOff>
      <xdr:row>58</xdr:row>
      <xdr:rowOff>160020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794750" y="9644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10795</xdr:rowOff>
    </xdr:from>
    <xdr:ext cx="531495" cy="24955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94090" y="942784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156210</xdr:rowOff>
    </xdr:from>
    <xdr:to>
      <xdr:col>45</xdr:col>
      <xdr:colOff>174625</xdr:colOff>
      <xdr:row>59</xdr:row>
      <xdr:rowOff>4445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210425" y="973836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58420</xdr:rowOff>
    </xdr:from>
    <xdr:to>
      <xdr:col>46</xdr:col>
      <xdr:colOff>38100</xdr:colOff>
      <xdr:row>58</xdr:row>
      <xdr:rowOff>156210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985125" y="96405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6350</xdr:rowOff>
    </xdr:from>
    <xdr:ext cx="531495" cy="24955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784465" y="94234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161925</xdr:rowOff>
    </xdr:from>
    <xdr:to>
      <xdr:col>41</xdr:col>
      <xdr:colOff>50800</xdr:colOff>
      <xdr:row>59</xdr:row>
      <xdr:rowOff>4445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400800" y="974407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62865</xdr:rowOff>
    </xdr:from>
    <xdr:to>
      <xdr:col>41</xdr:col>
      <xdr:colOff>101600</xdr:colOff>
      <xdr:row>58</xdr:row>
      <xdr:rowOff>160655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159625" y="9645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11430</xdr:rowOff>
    </xdr:from>
    <xdr:ext cx="531495" cy="24955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974840" y="942848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78105</xdr:rowOff>
    </xdr:from>
    <xdr:to>
      <xdr:col>36</xdr:col>
      <xdr:colOff>165100</xdr:colOff>
      <xdr:row>59</xdr:row>
      <xdr:rowOff>10795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350000" y="9660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27305</xdr:rowOff>
    </xdr:from>
    <xdr:ext cx="531495" cy="2463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149340" y="94443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111760</xdr:rowOff>
    </xdr:from>
    <xdr:to>
      <xdr:col>55</xdr:col>
      <xdr:colOff>50800</xdr:colOff>
      <xdr:row>59</xdr:row>
      <xdr:rowOff>44450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69450" y="96939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38735</xdr:rowOff>
    </xdr:from>
    <xdr:ext cx="469900" cy="24955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9655175" y="96208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93980</xdr:rowOff>
    </xdr:from>
    <xdr:to>
      <xdr:col>50</xdr:col>
      <xdr:colOff>165100</xdr:colOff>
      <xdr:row>59</xdr:row>
      <xdr:rowOff>26670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794750" y="967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17780</xdr:rowOff>
    </xdr:from>
    <xdr:ext cx="531495" cy="2463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94090" y="97650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106680</xdr:rowOff>
    </xdr:from>
    <xdr:to>
      <xdr:col>46</xdr:col>
      <xdr:colOff>38100</xdr:colOff>
      <xdr:row>59</xdr:row>
      <xdr:rowOff>39370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985125" y="96888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31115</xdr:rowOff>
    </xdr:from>
    <xdr:ext cx="466725" cy="2463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816850" y="977836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120650</xdr:rowOff>
    </xdr:from>
    <xdr:to>
      <xdr:col>41</xdr:col>
      <xdr:colOff>101600</xdr:colOff>
      <xdr:row>59</xdr:row>
      <xdr:rowOff>53340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159625" y="970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44450</xdr:rowOff>
    </xdr:from>
    <xdr:ext cx="466725" cy="24955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991350" y="979170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113030</xdr:rowOff>
    </xdr:from>
    <xdr:to>
      <xdr:col>36</xdr:col>
      <xdr:colOff>165100</xdr:colOff>
      <xdr:row>59</xdr:row>
      <xdr:rowOff>45720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350000" y="969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37465</xdr:rowOff>
    </xdr:from>
    <xdr:ext cx="466725" cy="24955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181725" y="978471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134620</xdr:rowOff>
    </xdr:from>
    <xdr:to>
      <xdr:col>59</xdr:col>
      <xdr:colOff>50800</xdr:colOff>
      <xdr:row>78</xdr:row>
      <xdr:rowOff>134620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3018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162560</xdr:rowOff>
    </xdr:from>
    <xdr:ext cx="248920" cy="2463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831205" y="12881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064250" y="12578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52705</xdr:rowOff>
    </xdr:from>
    <xdr:ext cx="528320" cy="2463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580380" y="12441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79375</xdr:rowOff>
    </xdr:from>
    <xdr:to>
      <xdr:col>59</xdr:col>
      <xdr:colOff>50800</xdr:colOff>
      <xdr:row>73</xdr:row>
      <xdr:rowOff>79375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064250" y="12138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107315</xdr:rowOff>
    </xdr:from>
    <xdr:ext cx="528320" cy="24955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580380" y="12000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134620</xdr:rowOff>
    </xdr:from>
    <xdr:to>
      <xdr:col>59</xdr:col>
      <xdr:colOff>50800</xdr:colOff>
      <xdr:row>70</xdr:row>
      <xdr:rowOff>134620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064250" y="11697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162560</xdr:rowOff>
    </xdr:from>
    <xdr:ext cx="528320" cy="2463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580380" y="11560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52705</xdr:rowOff>
    </xdr:from>
    <xdr:ext cx="528320" cy="2463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580380" y="11120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136525</xdr:rowOff>
    </xdr:from>
    <xdr:to>
      <xdr:col>54</xdr:col>
      <xdr:colOff>174625</xdr:colOff>
      <xdr:row>78</xdr:row>
      <xdr:rowOff>94615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04375" y="11699875"/>
          <a:ext cx="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98425</xdr:rowOff>
    </xdr:from>
    <xdr:ext cx="469900" cy="248920"/>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9655175" y="129825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94615</xdr:rowOff>
    </xdr:from>
    <xdr:to>
      <xdr:col>55</xdr:col>
      <xdr:colOff>88900</xdr:colOff>
      <xdr:row>78</xdr:row>
      <xdr:rowOff>94615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531350" y="12978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85090</xdr:rowOff>
    </xdr:from>
    <xdr:ext cx="534670" cy="246380"/>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9655175" y="1148334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dr:col>54</xdr:col>
      <xdr:colOff>101600</xdr:colOff>
      <xdr:row>70</xdr:row>
      <xdr:rowOff>136525</xdr:rowOff>
    </xdr:from>
    <xdr:to>
      <xdr:col>55</xdr:col>
      <xdr:colOff>88900</xdr:colOff>
      <xdr:row>70</xdr:row>
      <xdr:rowOff>136525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531350" y="11699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7620</xdr:rowOff>
    </xdr:from>
    <xdr:to>
      <xdr:col>55</xdr:col>
      <xdr:colOff>0</xdr:colOff>
      <xdr:row>76</xdr:row>
      <xdr:rowOff>13970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845550" y="12561570"/>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95250</xdr:rowOff>
    </xdr:from>
    <xdr:ext cx="534670" cy="246380"/>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9655175" y="1264920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116205</xdr:rowOff>
    </xdr:from>
    <xdr:to>
      <xdr:col>55</xdr:col>
      <xdr:colOff>50800</xdr:colOff>
      <xdr:row>77</xdr:row>
      <xdr:rowOff>48895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69450" y="126701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75</xdr:row>
      <xdr:rowOff>48895</xdr:rowOff>
    </xdr:from>
    <xdr:to>
      <xdr:col>50</xdr:col>
      <xdr:colOff>114300</xdr:colOff>
      <xdr:row>76</xdr:row>
      <xdr:rowOff>7620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032750" y="12437745"/>
          <a:ext cx="8128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87630</xdr:rowOff>
    </xdr:from>
    <xdr:to>
      <xdr:col>50</xdr:col>
      <xdr:colOff>165100</xdr:colOff>
      <xdr:row>77</xdr:row>
      <xdr:rowOff>20320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794750" y="1264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11430</xdr:rowOff>
    </xdr:from>
    <xdr:ext cx="531495" cy="24955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94090" y="1273048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48895</xdr:rowOff>
    </xdr:from>
    <xdr:to>
      <xdr:col>45</xdr:col>
      <xdr:colOff>174625</xdr:colOff>
      <xdr:row>75</xdr:row>
      <xdr:rowOff>121920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210425" y="12437745"/>
          <a:ext cx="822325"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37465</xdr:rowOff>
    </xdr:from>
    <xdr:to>
      <xdr:col>46</xdr:col>
      <xdr:colOff>38100</xdr:colOff>
      <xdr:row>76</xdr:row>
      <xdr:rowOff>135255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985125" y="12591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127000</xdr:rowOff>
    </xdr:from>
    <xdr:ext cx="531495" cy="2463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784465" y="126809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72</xdr:row>
      <xdr:rowOff>53340</xdr:rowOff>
    </xdr:from>
    <xdr:to>
      <xdr:col>41</xdr:col>
      <xdr:colOff>50800</xdr:colOff>
      <xdr:row>75</xdr:row>
      <xdr:rowOff>121920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400800" y="11946890"/>
          <a:ext cx="809625" cy="563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48895</xdr:rowOff>
    </xdr:from>
    <xdr:to>
      <xdr:col>41</xdr:col>
      <xdr:colOff>101600</xdr:colOff>
      <xdr:row>76</xdr:row>
      <xdr:rowOff>146685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159625" y="12602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137795</xdr:rowOff>
    </xdr:from>
    <xdr:ext cx="531495" cy="24955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974840" y="1269174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1270</xdr:rowOff>
    </xdr:from>
    <xdr:to>
      <xdr:col>36</xdr:col>
      <xdr:colOff>165100</xdr:colOff>
      <xdr:row>76</xdr:row>
      <xdr:rowOff>99060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350000" y="1255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90805</xdr:rowOff>
    </xdr:from>
    <xdr:ext cx="531495" cy="2463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149340" y="126447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130175</xdr:rowOff>
    </xdr:from>
    <xdr:to>
      <xdr:col>55</xdr:col>
      <xdr:colOff>50800</xdr:colOff>
      <xdr:row>76</xdr:row>
      <xdr:rowOff>62865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69450" y="125190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152400</xdr:rowOff>
    </xdr:from>
    <xdr:ext cx="534670" cy="24638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9655175" y="1237615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124460</xdr:rowOff>
    </xdr:from>
    <xdr:to>
      <xdr:col>50</xdr:col>
      <xdr:colOff>165100</xdr:colOff>
      <xdr:row>76</xdr:row>
      <xdr:rowOff>57150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794750" y="1251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72390</xdr:rowOff>
    </xdr:from>
    <xdr:ext cx="531495" cy="24955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94090" y="1229614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165100</xdr:rowOff>
    </xdr:from>
    <xdr:to>
      <xdr:col>46</xdr:col>
      <xdr:colOff>38100</xdr:colOff>
      <xdr:row>75</xdr:row>
      <xdr:rowOff>97790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985125" y="123888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113665</xdr:rowOff>
    </xdr:from>
    <xdr:ext cx="531495" cy="24955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784465" y="1217231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72390</xdr:rowOff>
    </xdr:from>
    <xdr:to>
      <xdr:col>41</xdr:col>
      <xdr:colOff>101600</xdr:colOff>
      <xdr:row>76</xdr:row>
      <xdr:rowOff>5715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159625" y="124612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21590</xdr:rowOff>
    </xdr:from>
    <xdr:ext cx="531495" cy="2457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974840" y="1224534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72</xdr:row>
      <xdr:rowOff>4445</xdr:rowOff>
    </xdr:from>
    <xdr:to>
      <xdr:col>36</xdr:col>
      <xdr:colOff>165100</xdr:colOff>
      <xdr:row>72</xdr:row>
      <xdr:rowOff>102235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350000" y="11897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70</xdr:row>
      <xdr:rowOff>118110</xdr:rowOff>
    </xdr:from>
    <xdr:ext cx="531495" cy="2463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149340" y="1168146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580380"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8320" cy="25590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580380" y="15542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8320"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580380" y="15161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701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638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516245"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15240</xdr:rowOff>
    </xdr:from>
    <xdr:to>
      <xdr:col>54</xdr:col>
      <xdr:colOff>174625</xdr:colOff>
      <xdr:row>97</xdr:row>
      <xdr:rowOff>151130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04375" y="1488059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154940</xdr:rowOff>
    </xdr:from>
    <xdr:ext cx="534670" cy="25590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9655175" y="162140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151130</xdr:rowOff>
    </xdr:from>
    <xdr:to>
      <xdr:col>55</xdr:col>
      <xdr:colOff>88900</xdr:colOff>
      <xdr:row>97</xdr:row>
      <xdr:rowOff>151130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531350" y="16210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128905</xdr:rowOff>
    </xdr:from>
    <xdr:ext cx="598805" cy="246380"/>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9655175" y="1466405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dr:col>54</xdr:col>
      <xdr:colOff>101600</xdr:colOff>
      <xdr:row>90</xdr:row>
      <xdr:rowOff>15240</xdr:rowOff>
    </xdr:from>
    <xdr:to>
      <xdr:col>55</xdr:col>
      <xdr:colOff>88900</xdr:colOff>
      <xdr:row>90</xdr:row>
      <xdr:rowOff>15240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531350" y="14880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17780</xdr:rowOff>
    </xdr:from>
    <xdr:to>
      <xdr:col>55</xdr:col>
      <xdr:colOff>0</xdr:colOff>
      <xdr:row>94</xdr:row>
      <xdr:rowOff>104775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845550" y="15562580"/>
          <a:ext cx="75882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60325</xdr:rowOff>
    </xdr:from>
    <xdr:ext cx="534670" cy="259080"/>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9655175" y="157765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81915</xdr:rowOff>
    </xdr:from>
    <xdr:to>
      <xdr:col>55</xdr:col>
      <xdr:colOff>50800</xdr:colOff>
      <xdr:row>96</xdr:row>
      <xdr:rowOff>12065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69450" y="157981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94</xdr:row>
      <xdr:rowOff>6350</xdr:rowOff>
    </xdr:from>
    <xdr:to>
      <xdr:col>50</xdr:col>
      <xdr:colOff>114300</xdr:colOff>
      <xdr:row>94</xdr:row>
      <xdr:rowOff>104775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032750" y="15551150"/>
          <a:ext cx="8128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112395</xdr:rowOff>
    </xdr:from>
    <xdr:to>
      <xdr:col>50</xdr:col>
      <xdr:colOff>165100</xdr:colOff>
      <xdr:row>96</xdr:row>
      <xdr:rowOff>42545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794750" y="1582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33655</xdr:rowOff>
    </xdr:from>
    <xdr:ext cx="531495" cy="2584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94090" y="159213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6350</xdr:rowOff>
    </xdr:from>
    <xdr:to>
      <xdr:col>45</xdr:col>
      <xdr:colOff>174625</xdr:colOff>
      <xdr:row>94</xdr:row>
      <xdr:rowOff>55880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210425" y="15551150"/>
          <a:ext cx="8223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100330</xdr:rowOff>
    </xdr:from>
    <xdr:to>
      <xdr:col>46</xdr:col>
      <xdr:colOff>38100</xdr:colOff>
      <xdr:row>96</xdr:row>
      <xdr:rowOff>30480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985125" y="158165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21590</xdr:rowOff>
    </xdr:from>
    <xdr:ext cx="53149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784465" y="15909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55880</xdr:rowOff>
    </xdr:from>
    <xdr:to>
      <xdr:col>41</xdr:col>
      <xdr:colOff>50800</xdr:colOff>
      <xdr:row>94</xdr:row>
      <xdr:rowOff>96520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400800" y="15600680"/>
          <a:ext cx="8096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109220</xdr:rowOff>
    </xdr:from>
    <xdr:to>
      <xdr:col>41</xdr:col>
      <xdr:colOff>101600</xdr:colOff>
      <xdr:row>96</xdr:row>
      <xdr:rowOff>39370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159625" y="1582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31115</xdr:rowOff>
    </xdr:from>
    <xdr:ext cx="531495" cy="25590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974840" y="159188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110490</xdr:rowOff>
    </xdr:from>
    <xdr:to>
      <xdr:col>36</xdr:col>
      <xdr:colOff>165100</xdr:colOff>
      <xdr:row>96</xdr:row>
      <xdr:rowOff>40640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350000" y="1582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31750</xdr:rowOff>
    </xdr:from>
    <xdr:ext cx="531495" cy="25590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149340" y="15919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138430</xdr:rowOff>
    </xdr:from>
    <xdr:to>
      <xdr:col>55</xdr:col>
      <xdr:colOff>50800</xdr:colOff>
      <xdr:row>94</xdr:row>
      <xdr:rowOff>68580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69450" y="155117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161290</xdr:rowOff>
    </xdr:from>
    <xdr:ext cx="534670" cy="259080"/>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9655175" y="1536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53975</xdr:rowOff>
    </xdr:from>
    <xdr:to>
      <xdr:col>50</xdr:col>
      <xdr:colOff>165100</xdr:colOff>
      <xdr:row>94</xdr:row>
      <xdr:rowOff>155575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794750" y="155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635</xdr:rowOff>
    </xdr:from>
    <xdr:ext cx="53149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94090" y="15373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126365</xdr:rowOff>
    </xdr:from>
    <xdr:to>
      <xdr:col>46</xdr:col>
      <xdr:colOff>38100</xdr:colOff>
      <xdr:row>94</xdr:row>
      <xdr:rowOff>56515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985125" y="154997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73025</xdr:rowOff>
    </xdr:from>
    <xdr:ext cx="53149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784465" y="15274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5080</xdr:rowOff>
    </xdr:from>
    <xdr:to>
      <xdr:col>41</xdr:col>
      <xdr:colOff>101600</xdr:colOff>
      <xdr:row>94</xdr:row>
      <xdr:rowOff>106680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159625" y="155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123190</xdr:rowOff>
    </xdr:from>
    <xdr:ext cx="531495" cy="25590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974840" y="15325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45720</xdr:rowOff>
    </xdr:from>
    <xdr:to>
      <xdr:col>36</xdr:col>
      <xdr:colOff>165100</xdr:colOff>
      <xdr:row>94</xdr:row>
      <xdr:rowOff>147320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350000" y="1559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163830</xdr:rowOff>
    </xdr:from>
    <xdr:ext cx="531495"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149340" y="15365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107315</xdr:rowOff>
    </xdr:from>
    <xdr:ext cx="248920" cy="24955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18108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42545</xdr:rowOff>
    </xdr:from>
    <xdr:to>
      <xdr:col>89</xdr:col>
      <xdr:colOff>174625</xdr:colOff>
      <xdr:row>39</xdr:row>
      <xdr:rowOff>42545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71120</xdr:rowOff>
    </xdr:from>
    <xdr:ext cx="528320" cy="24955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930255" y="635127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28320" cy="24955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930255" y="5984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162560</xdr:rowOff>
    </xdr:from>
    <xdr:ext cx="528320" cy="24638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930255" y="5617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174625</xdr:colOff>
      <xdr:row>32</xdr:row>
      <xdr:rowOff>97790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126365</xdr:rowOff>
    </xdr:from>
    <xdr:ext cx="528320" cy="2463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930255" y="52508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60960</xdr:rowOff>
    </xdr:from>
    <xdr:to>
      <xdr:col>89</xdr:col>
      <xdr:colOff>174625</xdr:colOff>
      <xdr:row>30</xdr:row>
      <xdr:rowOff>60960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89535</xdr:rowOff>
    </xdr:from>
    <xdr:ext cx="528320" cy="2463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930255" y="488378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28320" cy="24638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930255" y="4516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85090</xdr:rowOff>
    </xdr:from>
    <xdr:to>
      <xdr:col>85</xdr:col>
      <xdr:colOff>126365</xdr:colOff>
      <xdr:row>39</xdr:row>
      <xdr:rowOff>9525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968220" y="5209540"/>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13335</xdr:rowOff>
    </xdr:from>
    <xdr:ext cx="534670" cy="24955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5017750" y="64585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9525</xdr:rowOff>
    </xdr:from>
    <xdr:to>
      <xdr:col>86</xdr:col>
      <xdr:colOff>25400</xdr:colOff>
      <xdr:row>39</xdr:row>
      <xdr:rowOff>9525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881225" y="6454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30</xdr:row>
      <xdr:rowOff>33655</xdr:rowOff>
    </xdr:from>
    <xdr:ext cx="534670" cy="24955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5017750" y="49930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dr:col>85</xdr:col>
      <xdr:colOff>38100</xdr:colOff>
      <xdr:row>31</xdr:row>
      <xdr:rowOff>85090</xdr:rowOff>
    </xdr:from>
    <xdr:to>
      <xdr:col>86</xdr:col>
      <xdr:colOff>25400</xdr:colOff>
      <xdr:row>31</xdr:row>
      <xdr:rowOff>85090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881225" y="5209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112395</xdr:rowOff>
    </xdr:from>
    <xdr:to>
      <xdr:col>85</xdr:col>
      <xdr:colOff>127000</xdr:colOff>
      <xdr:row>37</xdr:row>
      <xdr:rowOff>117475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195425" y="6227445"/>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26670</xdr:rowOff>
    </xdr:from>
    <xdr:ext cx="534670" cy="24638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5017750" y="597662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4445</xdr:rowOff>
    </xdr:from>
    <xdr:to>
      <xdr:col>85</xdr:col>
      <xdr:colOff>174625</xdr:colOff>
      <xdr:row>37</xdr:row>
      <xdr:rowOff>102235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919325" y="61194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112395</xdr:rowOff>
    </xdr:from>
    <xdr:to>
      <xdr:col>81</xdr:col>
      <xdr:colOff>50800</xdr:colOff>
      <xdr:row>37</xdr:row>
      <xdr:rowOff>147320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385800" y="6227445"/>
          <a:ext cx="8096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43815</xdr:rowOff>
    </xdr:from>
    <xdr:to>
      <xdr:col>81</xdr:col>
      <xdr:colOff>101600</xdr:colOff>
      <xdr:row>37</xdr:row>
      <xdr:rowOff>141605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144625" y="6158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158115</xdr:rowOff>
    </xdr:from>
    <xdr:ext cx="531495" cy="2463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959840" y="594296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147320</xdr:rowOff>
    </xdr:from>
    <xdr:to>
      <xdr:col>76</xdr:col>
      <xdr:colOff>114300</xdr:colOff>
      <xdr:row>37</xdr:row>
      <xdr:rowOff>162560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573000" y="6262370"/>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88900</xdr:rowOff>
    </xdr:from>
    <xdr:to>
      <xdr:col>76</xdr:col>
      <xdr:colOff>165100</xdr:colOff>
      <xdr:row>38</xdr:row>
      <xdr:rowOff>21590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335000" y="6203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37465</xdr:rowOff>
    </xdr:from>
    <xdr:ext cx="531495" cy="24955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134340" y="598741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162560</xdr:rowOff>
    </xdr:from>
    <xdr:to>
      <xdr:col>71</xdr:col>
      <xdr:colOff>174625</xdr:colOff>
      <xdr:row>38</xdr:row>
      <xdr:rowOff>8255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1750675" y="6277610"/>
          <a:ext cx="8223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81915</xdr:rowOff>
    </xdr:from>
    <xdr:to>
      <xdr:col>72</xdr:col>
      <xdr:colOff>38100</xdr:colOff>
      <xdr:row>38</xdr:row>
      <xdr:rowOff>14605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525375" y="61969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30480</xdr:rowOff>
    </xdr:from>
    <xdr:ext cx="531495" cy="2463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324715" y="59804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69215</xdr:rowOff>
    </xdr:from>
    <xdr:to>
      <xdr:col>67</xdr:col>
      <xdr:colOff>101600</xdr:colOff>
      <xdr:row>38</xdr:row>
      <xdr:rowOff>1905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1699875" y="618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17780</xdr:rowOff>
    </xdr:from>
    <xdr:ext cx="531495" cy="2463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515090" y="59677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68580</xdr:rowOff>
    </xdr:from>
    <xdr:to>
      <xdr:col>85</xdr:col>
      <xdr:colOff>174625</xdr:colOff>
      <xdr:row>38</xdr:row>
      <xdr:rowOff>1270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919325" y="618363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47625</xdr:rowOff>
    </xdr:from>
    <xdr:ext cx="534670" cy="24955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5017750" y="61626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63500</xdr:rowOff>
    </xdr:from>
    <xdr:to>
      <xdr:col>81</xdr:col>
      <xdr:colOff>101600</xdr:colOff>
      <xdr:row>37</xdr:row>
      <xdr:rowOff>161290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144625"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153035</xdr:rowOff>
    </xdr:from>
    <xdr:ext cx="531495" cy="2463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959840" y="626808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98425</xdr:rowOff>
    </xdr:from>
    <xdr:to>
      <xdr:col>76</xdr:col>
      <xdr:colOff>165100</xdr:colOff>
      <xdr:row>38</xdr:row>
      <xdr:rowOff>31115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335000" y="6213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22860</xdr:rowOff>
    </xdr:from>
    <xdr:ext cx="531495" cy="2463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134340" y="63030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113665</xdr:rowOff>
    </xdr:from>
    <xdr:to>
      <xdr:col>72</xdr:col>
      <xdr:colOff>38100</xdr:colOff>
      <xdr:row>38</xdr:row>
      <xdr:rowOff>46355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525375" y="6228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38100</xdr:rowOff>
    </xdr:from>
    <xdr:ext cx="531495" cy="24955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324715" y="63182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125095</xdr:rowOff>
    </xdr:from>
    <xdr:to>
      <xdr:col>67</xdr:col>
      <xdr:colOff>101600</xdr:colOff>
      <xdr:row>38</xdr:row>
      <xdr:rowOff>57785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1699875" y="6240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48895</xdr:rowOff>
    </xdr:from>
    <xdr:ext cx="531495" cy="24955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515090" y="632904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85,037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107315</xdr:rowOff>
    </xdr:from>
    <xdr:ext cx="248920" cy="24955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18108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95250</xdr:rowOff>
    </xdr:from>
    <xdr:to>
      <xdr:col>89</xdr:col>
      <xdr:colOff>174625</xdr:colOff>
      <xdr:row>59</xdr:row>
      <xdr:rowOff>95250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123825</xdr:rowOff>
    </xdr:from>
    <xdr:ext cx="528320" cy="2463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930255" y="970597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110490</xdr:rowOff>
    </xdr:from>
    <xdr:to>
      <xdr:col>89</xdr:col>
      <xdr:colOff>174625</xdr:colOff>
      <xdr:row>57</xdr:row>
      <xdr:rowOff>110490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138430</xdr:rowOff>
    </xdr:from>
    <xdr:ext cx="528320" cy="24955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930255" y="9390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127000</xdr:rowOff>
    </xdr:from>
    <xdr:to>
      <xdr:col>89</xdr:col>
      <xdr:colOff>174625</xdr:colOff>
      <xdr:row>55</xdr:row>
      <xdr:rowOff>127000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154940</xdr:rowOff>
    </xdr:from>
    <xdr:ext cx="528320" cy="2463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930255" y="9076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142240</xdr:rowOff>
    </xdr:from>
    <xdr:to>
      <xdr:col>89</xdr:col>
      <xdr:colOff>174625</xdr:colOff>
      <xdr:row>53</xdr:row>
      <xdr:rowOff>142240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5715</xdr:rowOff>
    </xdr:from>
    <xdr:ext cx="528320" cy="24955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930255" y="87623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158750</xdr:rowOff>
    </xdr:from>
    <xdr:to>
      <xdr:col>89</xdr:col>
      <xdr:colOff>174625</xdr:colOff>
      <xdr:row>51</xdr:row>
      <xdr:rowOff>158750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5630" cy="2457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866120" y="8448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174625</xdr:colOff>
      <xdr:row>50</xdr:row>
      <xdr:rowOff>8255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36830</xdr:rowOff>
    </xdr:from>
    <xdr:ext cx="595630" cy="24955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086612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638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0866120"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130810</xdr:rowOff>
    </xdr:from>
    <xdr:to>
      <xdr:col>85</xdr:col>
      <xdr:colOff>126365</xdr:colOff>
      <xdr:row>58</xdr:row>
      <xdr:rowOff>157480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968220" y="855726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58</xdr:row>
      <xdr:rowOff>160655</xdr:rowOff>
    </xdr:from>
    <xdr:ext cx="534670" cy="246380"/>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5017750" y="974280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157480</xdr:rowOff>
    </xdr:from>
    <xdr:to>
      <xdr:col>86</xdr:col>
      <xdr:colOff>25400</xdr:colOff>
      <xdr:row>58</xdr:row>
      <xdr:rowOff>157480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881225" y="9739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50</xdr:row>
      <xdr:rowOff>79375</xdr:rowOff>
    </xdr:from>
    <xdr:ext cx="598805" cy="24955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5017750" y="83407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dr:col>85</xdr:col>
      <xdr:colOff>38100</xdr:colOff>
      <xdr:row>51</xdr:row>
      <xdr:rowOff>130810</xdr:rowOff>
    </xdr:from>
    <xdr:to>
      <xdr:col>86</xdr:col>
      <xdr:colOff>25400</xdr:colOff>
      <xdr:row>51</xdr:row>
      <xdr:rowOff>130810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881225" y="8557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152400</xdr:rowOff>
    </xdr:from>
    <xdr:to>
      <xdr:col>85</xdr:col>
      <xdr:colOff>127000</xdr:colOff>
      <xdr:row>56</xdr:row>
      <xdr:rowOff>20955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195425" y="9239250"/>
          <a:ext cx="7747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102870</xdr:rowOff>
    </xdr:from>
    <xdr:ext cx="534670" cy="24955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5017750" y="902462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80645</xdr:rowOff>
    </xdr:from>
    <xdr:to>
      <xdr:col>85</xdr:col>
      <xdr:colOff>174625</xdr:colOff>
      <xdr:row>56</xdr:row>
      <xdr:rowOff>13335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919325" y="91674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155575</xdr:rowOff>
    </xdr:from>
    <xdr:to>
      <xdr:col>81</xdr:col>
      <xdr:colOff>50800</xdr:colOff>
      <xdr:row>56</xdr:row>
      <xdr:rowOff>20955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385800" y="9242425"/>
          <a:ext cx="8096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156845</xdr:rowOff>
    </xdr:from>
    <xdr:to>
      <xdr:col>81</xdr:col>
      <xdr:colOff>101600</xdr:colOff>
      <xdr:row>56</xdr:row>
      <xdr:rowOff>89535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144625" y="9243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80645</xdr:rowOff>
    </xdr:from>
    <xdr:ext cx="531495" cy="24955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959840" y="93325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55</xdr:row>
      <xdr:rowOff>11430</xdr:rowOff>
    </xdr:from>
    <xdr:to>
      <xdr:col>76</xdr:col>
      <xdr:colOff>114300</xdr:colOff>
      <xdr:row>55</xdr:row>
      <xdr:rowOff>155575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573000" y="9098280"/>
          <a:ext cx="8128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14605</xdr:rowOff>
    </xdr:from>
    <xdr:to>
      <xdr:col>76</xdr:col>
      <xdr:colOff>165100</xdr:colOff>
      <xdr:row>56</xdr:row>
      <xdr:rowOff>112395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335000" y="9266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104140</xdr:rowOff>
    </xdr:from>
    <xdr:ext cx="531495" cy="24955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134340" y="935609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51</xdr:row>
      <xdr:rowOff>61595</xdr:rowOff>
    </xdr:from>
    <xdr:to>
      <xdr:col>71</xdr:col>
      <xdr:colOff>174625</xdr:colOff>
      <xdr:row>55</xdr:row>
      <xdr:rowOff>11430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1750675" y="8488045"/>
          <a:ext cx="822325" cy="610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47625</xdr:rowOff>
    </xdr:from>
    <xdr:to>
      <xdr:col>72</xdr:col>
      <xdr:colOff>38100</xdr:colOff>
      <xdr:row>56</xdr:row>
      <xdr:rowOff>145415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525375" y="92995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137160</xdr:rowOff>
    </xdr:from>
    <xdr:ext cx="531495" cy="24955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324715" y="93891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131445</xdr:rowOff>
    </xdr:from>
    <xdr:to>
      <xdr:col>67</xdr:col>
      <xdr:colOff>101600</xdr:colOff>
      <xdr:row>56</xdr:row>
      <xdr:rowOff>64135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1699875" y="9218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55880</xdr:rowOff>
    </xdr:from>
    <xdr:ext cx="531495" cy="2463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515090" y="93078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103505</xdr:rowOff>
    </xdr:from>
    <xdr:to>
      <xdr:col>85</xdr:col>
      <xdr:colOff>174625</xdr:colOff>
      <xdr:row>56</xdr:row>
      <xdr:rowOff>36195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919325" y="919035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55</xdr:row>
      <xdr:rowOff>83185</xdr:rowOff>
    </xdr:from>
    <xdr:ext cx="534670" cy="246380"/>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5017750" y="917003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137160</xdr:rowOff>
    </xdr:from>
    <xdr:to>
      <xdr:col>81</xdr:col>
      <xdr:colOff>101600</xdr:colOff>
      <xdr:row>56</xdr:row>
      <xdr:rowOff>69850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144625" y="9224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85725</xdr:rowOff>
    </xdr:from>
    <xdr:ext cx="531495" cy="2463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959840" y="90074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106045</xdr:rowOff>
    </xdr:from>
    <xdr:to>
      <xdr:col>76</xdr:col>
      <xdr:colOff>165100</xdr:colOff>
      <xdr:row>56</xdr:row>
      <xdr:rowOff>38735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335000" y="9192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55245</xdr:rowOff>
    </xdr:from>
    <xdr:ext cx="531495" cy="2463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134340" y="897699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127635</xdr:rowOff>
    </xdr:from>
    <xdr:to>
      <xdr:col>72</xdr:col>
      <xdr:colOff>38100</xdr:colOff>
      <xdr:row>55</xdr:row>
      <xdr:rowOff>60960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525375" y="904938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76200</xdr:rowOff>
    </xdr:from>
    <xdr:ext cx="531495" cy="24892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324715" y="883285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51</xdr:row>
      <xdr:rowOff>12700</xdr:rowOff>
    </xdr:from>
    <xdr:to>
      <xdr:col>67</xdr:col>
      <xdr:colOff>101600</xdr:colOff>
      <xdr:row>51</xdr:row>
      <xdr:rowOff>110490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1699875" y="8439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49</xdr:row>
      <xdr:rowOff>127000</xdr:rowOff>
    </xdr:from>
    <xdr:ext cx="598805" cy="2463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482705" y="822325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134620</xdr:rowOff>
    </xdr:from>
    <xdr:to>
      <xdr:col>89</xdr:col>
      <xdr:colOff>174625</xdr:colOff>
      <xdr:row>78</xdr:row>
      <xdr:rowOff>134620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162560</xdr:rowOff>
    </xdr:from>
    <xdr:ext cx="248920" cy="2463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181080" y="12881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174625</xdr:colOff>
      <xdr:row>76</xdr:row>
      <xdr:rowOff>24765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52705</xdr:rowOff>
    </xdr:from>
    <xdr:ext cx="528320" cy="2463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930255" y="12441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79375</xdr:rowOff>
    </xdr:from>
    <xdr:to>
      <xdr:col>89</xdr:col>
      <xdr:colOff>174625</xdr:colOff>
      <xdr:row>73</xdr:row>
      <xdr:rowOff>79375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107315</xdr:rowOff>
    </xdr:from>
    <xdr:ext cx="528320" cy="24955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930255" y="12000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134620</xdr:rowOff>
    </xdr:from>
    <xdr:to>
      <xdr:col>89</xdr:col>
      <xdr:colOff>174625</xdr:colOff>
      <xdr:row>70</xdr:row>
      <xdr:rowOff>134620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162560</xdr:rowOff>
    </xdr:from>
    <xdr:ext cx="528320" cy="24638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930255" y="11560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52705</xdr:rowOff>
    </xdr:from>
    <xdr:ext cx="528320" cy="24638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0930255" y="11120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29845</xdr:rowOff>
    </xdr:from>
    <xdr:to>
      <xdr:col>85</xdr:col>
      <xdr:colOff>126365</xdr:colOff>
      <xdr:row>78</xdr:row>
      <xdr:rowOff>134620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968220" y="11923395"/>
          <a:ext cx="1270" cy="1095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137795</xdr:rowOff>
    </xdr:from>
    <xdr:ext cx="249555" cy="24955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5017750" y="13021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134620</xdr:rowOff>
    </xdr:from>
    <xdr:to>
      <xdr:col>86</xdr:col>
      <xdr:colOff>25400</xdr:colOff>
      <xdr:row>78</xdr:row>
      <xdr:rowOff>134620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881225" y="1301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70</xdr:row>
      <xdr:rowOff>143510</xdr:rowOff>
    </xdr:from>
    <xdr:ext cx="534670" cy="24955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5017750" y="117068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dr:col>85</xdr:col>
      <xdr:colOff>38100</xdr:colOff>
      <xdr:row>72</xdr:row>
      <xdr:rowOff>29845</xdr:rowOff>
    </xdr:from>
    <xdr:to>
      <xdr:col>86</xdr:col>
      <xdr:colOff>25400</xdr:colOff>
      <xdr:row>72</xdr:row>
      <xdr:rowOff>29845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881225" y="11923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119380</xdr:rowOff>
    </xdr:from>
    <xdr:to>
      <xdr:col>85</xdr:col>
      <xdr:colOff>127000</xdr:colOff>
      <xdr:row>78</xdr:row>
      <xdr:rowOff>131445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195425" y="13003530"/>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20955</xdr:rowOff>
    </xdr:from>
    <xdr:ext cx="469900" cy="246380"/>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5017750" y="1274000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163830</xdr:rowOff>
    </xdr:from>
    <xdr:to>
      <xdr:col>85</xdr:col>
      <xdr:colOff>174625</xdr:colOff>
      <xdr:row>78</xdr:row>
      <xdr:rowOff>96520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919325" y="128828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131445</xdr:rowOff>
    </xdr:from>
    <xdr:to>
      <xdr:col>81</xdr:col>
      <xdr:colOff>50800</xdr:colOff>
      <xdr:row>78</xdr:row>
      <xdr:rowOff>134620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385800" y="1301559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138430</xdr:rowOff>
    </xdr:from>
    <xdr:to>
      <xdr:col>81</xdr:col>
      <xdr:colOff>101600</xdr:colOff>
      <xdr:row>78</xdr:row>
      <xdr:rowOff>71755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144625" y="128574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88265</xdr:rowOff>
    </xdr:from>
    <xdr:ext cx="466725" cy="2463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976350" y="126422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78</xdr:row>
      <xdr:rowOff>134620</xdr:rowOff>
    </xdr:from>
    <xdr:to>
      <xdr:col>76</xdr:col>
      <xdr:colOff>114300</xdr:colOff>
      <xdr:row>78</xdr:row>
      <xdr:rowOff>134620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573000" y="13018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140335</xdr:rowOff>
    </xdr:from>
    <xdr:to>
      <xdr:col>76</xdr:col>
      <xdr:colOff>165100</xdr:colOff>
      <xdr:row>78</xdr:row>
      <xdr:rowOff>73025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335000" y="12859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89535</xdr:rowOff>
    </xdr:from>
    <xdr:ext cx="466725" cy="2463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166725" y="1264348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134620</xdr:rowOff>
    </xdr:from>
    <xdr:to>
      <xdr:col>71</xdr:col>
      <xdr:colOff>174625</xdr:colOff>
      <xdr:row>78</xdr:row>
      <xdr:rowOff>134620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1750675" y="13018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144780</xdr:rowOff>
    </xdr:from>
    <xdr:to>
      <xdr:col>72</xdr:col>
      <xdr:colOff>38100</xdr:colOff>
      <xdr:row>78</xdr:row>
      <xdr:rowOff>77470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525375" y="128638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93980</xdr:rowOff>
    </xdr:from>
    <xdr:ext cx="466725" cy="2463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357100" y="1264793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60960</xdr:rowOff>
    </xdr:from>
    <xdr:to>
      <xdr:col>67</xdr:col>
      <xdr:colOff>101600</xdr:colOff>
      <xdr:row>77</xdr:row>
      <xdr:rowOff>158750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1699875" y="1278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8890</xdr:rowOff>
    </xdr:from>
    <xdr:ext cx="466725" cy="24955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531600" y="125628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70485</xdr:rowOff>
    </xdr:from>
    <xdr:to>
      <xdr:col>85</xdr:col>
      <xdr:colOff>174625</xdr:colOff>
      <xdr:row>79</xdr:row>
      <xdr:rowOff>3175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919325" y="129546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153670</xdr:rowOff>
    </xdr:from>
    <xdr:ext cx="378460" cy="2457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5017750" y="1287272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83185</xdr:rowOff>
    </xdr:from>
    <xdr:to>
      <xdr:col>81</xdr:col>
      <xdr:colOff>101600</xdr:colOff>
      <xdr:row>79</xdr:row>
      <xdr:rowOff>15240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144625" y="129673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6350</xdr:rowOff>
    </xdr:from>
    <xdr:ext cx="313690" cy="24955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054455" y="130556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85725</xdr:rowOff>
    </xdr:from>
    <xdr:to>
      <xdr:col>76</xdr:col>
      <xdr:colOff>165100</xdr:colOff>
      <xdr:row>79</xdr:row>
      <xdr:rowOff>18415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335000" y="1296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79</xdr:row>
      <xdr:rowOff>9525</xdr:rowOff>
    </xdr:from>
    <xdr:ext cx="249555" cy="24955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271500" y="13058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85725</xdr:rowOff>
    </xdr:from>
    <xdr:to>
      <xdr:col>72</xdr:col>
      <xdr:colOff>38100</xdr:colOff>
      <xdr:row>79</xdr:row>
      <xdr:rowOff>18415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525375" y="12969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9525</xdr:rowOff>
    </xdr:from>
    <xdr:ext cx="246380" cy="24955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51715" y="13058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85725</xdr:rowOff>
    </xdr:from>
    <xdr:to>
      <xdr:col>67</xdr:col>
      <xdr:colOff>101600</xdr:colOff>
      <xdr:row>79</xdr:row>
      <xdr:rowOff>18415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1699875" y="1296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9525</xdr:rowOff>
    </xdr:from>
    <xdr:ext cx="246380" cy="24955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642090" y="13058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174625</xdr:colOff>
      <xdr:row>99</xdr:row>
      <xdr:rowOff>99060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92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18108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28320" cy="25590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930255" y="1603184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28320"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930255" y="157054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28320" cy="25590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930255" y="1537970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28320" cy="2584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930255" y="150526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174625</xdr:colOff>
      <xdr:row>90</xdr:row>
      <xdr:rowOff>8255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36830</xdr:rowOff>
    </xdr:from>
    <xdr:ext cx="595630" cy="24955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086612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63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086612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30480</xdr:rowOff>
    </xdr:from>
    <xdr:to>
      <xdr:col>85</xdr:col>
      <xdr:colOff>126365</xdr:colOff>
      <xdr:row>98</xdr:row>
      <xdr:rowOff>79375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968220" y="14895830"/>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83185</xdr:rowOff>
    </xdr:from>
    <xdr:ext cx="534670" cy="259080"/>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5017750" y="16313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79375</xdr:rowOff>
    </xdr:from>
    <xdr:to>
      <xdr:col>86</xdr:col>
      <xdr:colOff>25400</xdr:colOff>
      <xdr:row>98</xdr:row>
      <xdr:rowOff>79375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881225" y="16309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144145</xdr:rowOff>
    </xdr:from>
    <xdr:ext cx="534670" cy="24955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5017750" y="146792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dr:col>85</xdr:col>
      <xdr:colOff>38100</xdr:colOff>
      <xdr:row>90</xdr:row>
      <xdr:rowOff>30480</xdr:rowOff>
    </xdr:from>
    <xdr:to>
      <xdr:col>86</xdr:col>
      <xdr:colOff>25400</xdr:colOff>
      <xdr:row>90</xdr:row>
      <xdr:rowOff>30480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881225" y="14895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119380</xdr:rowOff>
    </xdr:from>
    <xdr:to>
      <xdr:col>85</xdr:col>
      <xdr:colOff>127000</xdr:colOff>
      <xdr:row>92</xdr:row>
      <xdr:rowOff>122555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195425" y="15321280"/>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95</xdr:row>
      <xdr:rowOff>26035</xdr:rowOff>
    </xdr:from>
    <xdr:ext cx="534670" cy="259080"/>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5017750" y="15742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47625</xdr:rowOff>
    </xdr:from>
    <xdr:to>
      <xdr:col>85</xdr:col>
      <xdr:colOff>174625</xdr:colOff>
      <xdr:row>95</xdr:row>
      <xdr:rowOff>149225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919325" y="157638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47625</xdr:rowOff>
    </xdr:from>
    <xdr:to>
      <xdr:col>81</xdr:col>
      <xdr:colOff>50800</xdr:colOff>
      <xdr:row>92</xdr:row>
      <xdr:rowOff>119380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385800" y="15249525"/>
          <a:ext cx="809625"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6350</xdr:rowOff>
    </xdr:from>
    <xdr:to>
      <xdr:col>81</xdr:col>
      <xdr:colOff>101600</xdr:colOff>
      <xdr:row>95</xdr:row>
      <xdr:rowOff>107315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144625" y="15722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98425</xdr:rowOff>
    </xdr:from>
    <xdr:ext cx="531495" cy="25590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959840" y="158146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91</xdr:row>
      <xdr:rowOff>109220</xdr:rowOff>
    </xdr:from>
    <xdr:to>
      <xdr:col>76</xdr:col>
      <xdr:colOff>114300</xdr:colOff>
      <xdr:row>92</xdr:row>
      <xdr:rowOff>47625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573000" y="15139670"/>
          <a:ext cx="8128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29210</xdr:rowOff>
    </xdr:from>
    <xdr:to>
      <xdr:col>76</xdr:col>
      <xdr:colOff>165100</xdr:colOff>
      <xdr:row>95</xdr:row>
      <xdr:rowOff>130175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335000" y="15745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121285</xdr:rowOff>
    </xdr:from>
    <xdr:ext cx="531495" cy="25590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134340" y="158375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109220</xdr:rowOff>
    </xdr:from>
    <xdr:to>
      <xdr:col>71</xdr:col>
      <xdr:colOff>174625</xdr:colOff>
      <xdr:row>92</xdr:row>
      <xdr:rowOff>31750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1750675" y="15139670"/>
          <a:ext cx="8223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24130</xdr:rowOff>
    </xdr:from>
    <xdr:to>
      <xdr:col>72</xdr:col>
      <xdr:colOff>38100</xdr:colOff>
      <xdr:row>95</xdr:row>
      <xdr:rowOff>125730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525375" y="157403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116840</xdr:rowOff>
    </xdr:from>
    <xdr:ext cx="531495"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324715" y="15833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86360</xdr:rowOff>
    </xdr:from>
    <xdr:to>
      <xdr:col>67</xdr:col>
      <xdr:colOff>101600</xdr:colOff>
      <xdr:row>96</xdr:row>
      <xdr:rowOff>15875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1699875" y="15802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6985</xdr:rowOff>
    </xdr:from>
    <xdr:ext cx="531495" cy="25590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515090" y="158946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92</xdr:row>
      <xdr:rowOff>71755</xdr:rowOff>
    </xdr:from>
    <xdr:to>
      <xdr:col>85</xdr:col>
      <xdr:colOff>174625</xdr:colOff>
      <xdr:row>93</xdr:row>
      <xdr:rowOff>1905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919325" y="152736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91</xdr:row>
      <xdr:rowOff>94615</xdr:rowOff>
    </xdr:from>
    <xdr:ext cx="534670" cy="259080"/>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5017750" y="15125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68580</xdr:rowOff>
    </xdr:from>
    <xdr:to>
      <xdr:col>81</xdr:col>
      <xdr:colOff>101600</xdr:colOff>
      <xdr:row>92</xdr:row>
      <xdr:rowOff>170180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144625" y="152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15240</xdr:rowOff>
    </xdr:from>
    <xdr:ext cx="531495"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959840" y="15045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168275</xdr:rowOff>
    </xdr:from>
    <xdr:to>
      <xdr:col>76</xdr:col>
      <xdr:colOff>165100</xdr:colOff>
      <xdr:row>92</xdr:row>
      <xdr:rowOff>98425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335000" y="151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90</xdr:row>
      <xdr:rowOff>110490</xdr:rowOff>
    </xdr:from>
    <xdr:ext cx="531495" cy="25717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134340" y="1497584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76,630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58420</xdr:rowOff>
    </xdr:from>
    <xdr:to>
      <xdr:col>72</xdr:col>
      <xdr:colOff>38100</xdr:colOff>
      <xdr:row>91</xdr:row>
      <xdr:rowOff>160020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525375" y="150888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90</xdr:row>
      <xdr:rowOff>5080</xdr:rowOff>
    </xdr:from>
    <xdr:ext cx="531495" cy="25273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324715" y="1487043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91</xdr:row>
      <xdr:rowOff>152400</xdr:rowOff>
    </xdr:from>
    <xdr:to>
      <xdr:col>67</xdr:col>
      <xdr:colOff>101600</xdr:colOff>
      <xdr:row>92</xdr:row>
      <xdr:rowOff>82550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1699875" y="1518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90</xdr:row>
      <xdr:rowOff>95885</xdr:rowOff>
    </xdr:from>
    <xdr:ext cx="531495" cy="25336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1515090" y="149612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134620</xdr:rowOff>
    </xdr:from>
    <xdr:to>
      <xdr:col>120</xdr:col>
      <xdr:colOff>114300</xdr:colOff>
      <xdr:row>38</xdr:row>
      <xdr:rowOff>134620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162560</xdr:rowOff>
    </xdr:from>
    <xdr:ext cx="248920" cy="24638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546830" y="6277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52705</xdr:rowOff>
    </xdr:from>
    <xdr:ext cx="464185" cy="24638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344265" y="58375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79375</xdr:rowOff>
    </xdr:from>
    <xdr:to>
      <xdr:col>120</xdr:col>
      <xdr:colOff>114300</xdr:colOff>
      <xdr:row>33</xdr:row>
      <xdr:rowOff>79375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107315</xdr:rowOff>
    </xdr:from>
    <xdr:ext cx="528320" cy="24955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280130" y="5396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134620</xdr:rowOff>
    </xdr:from>
    <xdr:to>
      <xdr:col>120</xdr:col>
      <xdr:colOff>114300</xdr:colOff>
      <xdr:row>30</xdr:row>
      <xdr:rowOff>134620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162560</xdr:rowOff>
    </xdr:from>
    <xdr:ext cx="528320" cy="2463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280130" y="4956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8320" cy="2463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6280130" y="4516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52070</xdr:rowOff>
    </xdr:from>
    <xdr:to>
      <xdr:col>116</xdr:col>
      <xdr:colOff>62865</xdr:colOff>
      <xdr:row>38</xdr:row>
      <xdr:rowOff>134620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0318095" y="5836920"/>
          <a:ext cx="1270" cy="577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11430</xdr:rowOff>
    </xdr:from>
    <xdr:ext cx="249555" cy="24955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0370800" y="645668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134620</xdr:rowOff>
    </xdr:from>
    <xdr:to>
      <xdr:col>116</xdr:col>
      <xdr:colOff>152400</xdr:colOff>
      <xdr:row>38</xdr:row>
      <xdr:rowOff>134620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635</xdr:rowOff>
    </xdr:from>
    <xdr:ext cx="469900" cy="24955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0370800" y="562038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dr:col>115</xdr:col>
      <xdr:colOff>165100</xdr:colOff>
      <xdr:row>35</xdr:row>
      <xdr:rowOff>52070</xdr:rowOff>
    </xdr:from>
    <xdr:to>
      <xdr:col>116</xdr:col>
      <xdr:colOff>152400</xdr:colOff>
      <xdr:row>35</xdr:row>
      <xdr:rowOff>52070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246975" y="5836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30</xdr:row>
      <xdr:rowOff>24765</xdr:rowOff>
    </xdr:from>
    <xdr:to>
      <xdr:col>116</xdr:col>
      <xdr:colOff>63500</xdr:colOff>
      <xdr:row>38</xdr:row>
      <xdr:rowOff>132715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58000" y="4984115"/>
          <a:ext cx="762000" cy="142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97155</xdr:rowOff>
    </xdr:from>
    <xdr:ext cx="378460" cy="246380"/>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0370800" y="6212205"/>
          <a:ext cx="37846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74930</xdr:rowOff>
    </xdr:from>
    <xdr:to>
      <xdr:col>116</xdr:col>
      <xdr:colOff>114300</xdr:colOff>
      <xdr:row>39</xdr:row>
      <xdr:rowOff>7620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269200" y="6355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24765</xdr:rowOff>
    </xdr:from>
    <xdr:to>
      <xdr:col>111</xdr:col>
      <xdr:colOff>174625</xdr:colOff>
      <xdr:row>38</xdr:row>
      <xdr:rowOff>133985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735675" y="4984115"/>
          <a:ext cx="822325" cy="143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34925</xdr:rowOff>
    </xdr:from>
    <xdr:to>
      <xdr:col>112</xdr:col>
      <xdr:colOff>38100</xdr:colOff>
      <xdr:row>38</xdr:row>
      <xdr:rowOff>132715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510375" y="6315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38</xdr:row>
      <xdr:rowOff>124460</xdr:rowOff>
    </xdr:from>
    <xdr:ext cx="378460" cy="2463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3375" y="640461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133985</xdr:rowOff>
    </xdr:from>
    <xdr:to>
      <xdr:col>107</xdr:col>
      <xdr:colOff>50800</xdr:colOff>
      <xdr:row>38</xdr:row>
      <xdr:rowOff>133985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7926050" y="641413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53975</xdr:rowOff>
    </xdr:from>
    <xdr:to>
      <xdr:col>107</xdr:col>
      <xdr:colOff>101600</xdr:colOff>
      <xdr:row>38</xdr:row>
      <xdr:rowOff>151765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84875" y="6334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2540</xdr:rowOff>
    </xdr:from>
    <xdr:ext cx="375285" cy="24955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62320" y="611759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133985</xdr:rowOff>
    </xdr:from>
    <xdr:to>
      <xdr:col>102</xdr:col>
      <xdr:colOff>114300</xdr:colOff>
      <xdr:row>38</xdr:row>
      <xdr:rowOff>133985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7113250" y="641413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52705</xdr:rowOff>
    </xdr:from>
    <xdr:to>
      <xdr:col>102</xdr:col>
      <xdr:colOff>165100</xdr:colOff>
      <xdr:row>38</xdr:row>
      <xdr:rowOff>150495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787525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1270</xdr:rowOff>
    </xdr:from>
    <xdr:ext cx="375285" cy="24955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752695" y="611632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78740</xdr:rowOff>
    </xdr:from>
    <xdr:to>
      <xdr:col>98</xdr:col>
      <xdr:colOff>38100</xdr:colOff>
      <xdr:row>39</xdr:row>
      <xdr:rowOff>11430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7065625" y="63588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27940</xdr:rowOff>
    </xdr:from>
    <xdr:ext cx="313690" cy="2463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959580" y="6142990"/>
          <a:ext cx="3136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83820</xdr:rowOff>
    </xdr:from>
    <xdr:to>
      <xdr:col>116</xdr:col>
      <xdr:colOff>114300</xdr:colOff>
      <xdr:row>39</xdr:row>
      <xdr:rowOff>17145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269200" y="63639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54610</xdr:rowOff>
    </xdr:from>
    <xdr:ext cx="313690" cy="2457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0370800" y="6334760"/>
          <a:ext cx="3136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29</xdr:row>
      <xdr:rowOff>140335</xdr:rowOff>
    </xdr:from>
    <xdr:to>
      <xdr:col>112</xdr:col>
      <xdr:colOff>38100</xdr:colOff>
      <xdr:row>30</xdr:row>
      <xdr:rowOff>73025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510375" y="49345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28</xdr:row>
      <xdr:rowOff>89535</xdr:rowOff>
    </xdr:from>
    <xdr:ext cx="531495" cy="2463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09715" y="471868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85090</xdr:rowOff>
    </xdr:from>
    <xdr:to>
      <xdr:col>107</xdr:col>
      <xdr:colOff>101600</xdr:colOff>
      <xdr:row>39</xdr:row>
      <xdr:rowOff>17780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84875"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8890</xdr:rowOff>
    </xdr:from>
    <xdr:ext cx="246380" cy="24955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627090" y="64541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85090</xdr:rowOff>
    </xdr:from>
    <xdr:to>
      <xdr:col>102</xdr:col>
      <xdr:colOff>165100</xdr:colOff>
      <xdr:row>39</xdr:row>
      <xdr:rowOff>17780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787525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8890</xdr:rowOff>
    </xdr:from>
    <xdr:ext cx="249555" cy="24955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811750" y="6454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85090</xdr:rowOff>
    </xdr:from>
    <xdr:to>
      <xdr:col>98</xdr:col>
      <xdr:colOff>38100</xdr:colOff>
      <xdr:row>39</xdr:row>
      <xdr:rowOff>17780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7065625" y="63652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8890</xdr:rowOff>
    </xdr:from>
    <xdr:ext cx="246380" cy="24955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991965" y="64541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920" cy="24638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546830" y="89192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920" cy="24638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546830" y="781875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955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955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955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6380" cy="24955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36715"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6380" cy="24955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627090"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955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6380" cy="24955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991965"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6380"/>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0370800" y="887666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6380" cy="24955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36715"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6380" cy="24955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627090"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6380" cy="24955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6991965"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総務費、民生費が対前年度比で大幅に増加しているほか、総務費、土木費、公債費の人口１人当たり決算額が類似団体を大きく上回っている。</a:t>
          </a:r>
        </a:p>
        <a:p>
          <a:r>
            <a:rPr kumimoji="1" lang="ja-JP" altLang="en-US" sz="1300">
              <a:latin typeface="ＭＳ Ｐゴシック"/>
              <a:ea typeface="ＭＳ Ｐゴシック"/>
            </a:rPr>
            <a:t>総務費について、財政調整基金から市債管理基金への積替えを行ったため前年度と比べ増加している。また、ふるさと納税に係る事業費及び財政調整基金への積立額の増などにより、類似団体より多くなっている。</a:t>
          </a:r>
        </a:p>
        <a:p>
          <a:r>
            <a:rPr kumimoji="1" lang="ja-JP" altLang="en-US" sz="1300">
              <a:latin typeface="ＭＳ Ｐゴシック"/>
              <a:ea typeface="ＭＳ Ｐゴシック"/>
            </a:rPr>
            <a:t>民生費について、認定こども園運営費やエネルギー・食料品等価格高騰低所得世帯支援給付金給付事業費、児童手当給付費の増などにより、前年度に比べて増加している。</a:t>
          </a:r>
        </a:p>
        <a:p>
          <a:r>
            <a:rPr kumimoji="1" lang="ja-JP" altLang="en-US" sz="1300">
              <a:latin typeface="ＭＳ Ｐゴシック"/>
              <a:ea typeface="ＭＳ Ｐゴシック"/>
            </a:rPr>
            <a:t>土木費について、除雪経費や下水道事業会計繰出金などにより、類似団体より多くなっている。</a:t>
          </a:r>
        </a:p>
        <a:p>
          <a:r>
            <a:rPr kumimoji="1" lang="ja-JP" altLang="en-US" sz="1300">
              <a:latin typeface="ＭＳ Ｐゴシック"/>
              <a:ea typeface="ＭＳ Ｐゴシック"/>
            </a:rPr>
            <a:t>公債費について、近年の大型建設事業の影響により類似団体より多くなっているが、償還の完了に伴い前年度に比べて減少している。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当市においてはふるさと納税に係る寄附を一度財政調整基金に積み立て、翌年度に取り崩すという運用をしている。前年度寄附額より当該年度寄附額が減少すると、実質単年度収支のマイナス要因となる。
　令和６年度においては、財政調整基金から市債管理基金への積替えなどにより、実質単年度収支は</a:t>
          </a:r>
          <a:r>
            <a:rPr kumimoji="1" lang="ja-JP" altLang="en-US" sz="1400">
              <a:solidFill>
                <a:schemeClr val="tx1"/>
              </a:solidFill>
              <a:latin typeface="ＭＳ ゴシック"/>
              <a:ea typeface="ＭＳ ゴシック"/>
            </a:rPr>
            <a:t>マイナス</a:t>
          </a:r>
          <a:r>
            <a:rPr kumimoji="1" lang="ja-JP" altLang="en-US" sz="1400">
              <a:latin typeface="ＭＳ ゴシック"/>
              <a:ea typeface="ＭＳ ゴシック"/>
            </a:rPr>
            <a:t>となった。</a:t>
          </a:r>
        </a:p>
        <a:p>
          <a:r>
            <a:rPr kumimoji="1" lang="ja-JP" altLang="en-US" sz="1400">
              <a:latin typeface="ＭＳ ゴシック"/>
              <a:ea typeface="ＭＳ ゴシック"/>
            </a:rPr>
            <a:t>　</a:t>
          </a:r>
          <a:r>
            <a:rPr kumimoji="1" lang="ja-JP" altLang="en-US" sz="1400">
              <a:solidFill>
                <a:schemeClr val="tx1"/>
              </a:solidFill>
              <a:latin typeface="ＭＳ ゴシック"/>
              <a:ea typeface="ＭＳ ゴシック"/>
            </a:rPr>
            <a:t>今後も公共施設の維持補修費などの増加が見込まれるため、適正な財政運営に努める。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実質収支が赤字になった会計はなかった。</a:t>
          </a:r>
        </a:p>
        <a:p>
          <a:endParaRPr kumimoji="1" lang="ja-JP" altLang="en-US" sz="1400">
            <a:latin typeface="ＭＳ ゴシック"/>
            <a:ea typeface="ＭＳ ゴシック"/>
          </a:endParaRPr>
        </a:p>
        <a:p>
          <a:r>
            <a:rPr kumimoji="1" lang="ja-JP" altLang="en-US" sz="1400">
              <a:latin typeface="ＭＳ ゴシック"/>
              <a:ea typeface="ＭＳ ゴシック"/>
            </a:rPr>
            <a:t>　一般会計については、ふるさと三条応援寄附金を財政調整基金に積み立て、翌年度に取り崩すという運用をしているため、前年度の寄附額より当該年度寄附額が減少すると、実質収支のマイナス要因となる。過去最高となった令和４年度のふるさと三条応援寄附金の取崩を行った前年度と比べると、令和５年度のふるさと三条応援寄附金の取崩による歳入が減少したことなどから、実質収支の黒字額は前年度に比べて減少している。</a:t>
          </a:r>
        </a:p>
        <a:p>
          <a:endParaRPr kumimoji="1" lang="ja-JP" altLang="en-US" sz="1400">
            <a:latin typeface="ＭＳ ゴシック"/>
            <a:ea typeface="ＭＳ ゴシック"/>
          </a:endParaRPr>
        </a:p>
        <a:p>
          <a:r>
            <a:rPr kumimoji="1" lang="ja-JP" altLang="en-US" sz="1400">
              <a:latin typeface="ＭＳ ゴシック"/>
              <a:ea typeface="ＭＳ ゴシック"/>
            </a:rPr>
            <a:t>　他会計については、前年度と比べほぼ横ばいとなっている。</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 customWidth="1"/>
    <col min="12" max="12" width="2.265625" style="1" customWidth="1"/>
    <col min="13" max="17" width="2.3984375" style="1" customWidth="1"/>
    <col min="18" max="119" width="2.1328125" style="1" customWidth="1"/>
    <col min="120" max="120" width="0" style="1" hidden="1" customWidth="1"/>
    <col min="121" max="16384" width="0" style="1" hidden="1"/>
  </cols>
  <sheetData>
    <row r="1" spans="1:119" ht="33" customHeight="1" x14ac:dyDescent="0.25">
      <c r="B1" s="543" t="s">
        <v>130</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2.9" x14ac:dyDescent="0.25">
      <c r="B2" s="3" t="s">
        <v>132</v>
      </c>
      <c r="C2" s="3"/>
      <c r="D2" s="10"/>
    </row>
    <row r="3" spans="1:119" ht="18.75" customHeight="1" x14ac:dyDescent="0.25">
      <c r="A3" s="2"/>
      <c r="B3" s="358" t="s">
        <v>133</v>
      </c>
      <c r="C3" s="359"/>
      <c r="D3" s="359"/>
      <c r="E3" s="360"/>
      <c r="F3" s="360"/>
      <c r="G3" s="360"/>
      <c r="H3" s="360"/>
      <c r="I3" s="360"/>
      <c r="J3" s="360"/>
      <c r="K3" s="360"/>
      <c r="L3" s="360" t="s">
        <v>137</v>
      </c>
      <c r="M3" s="360"/>
      <c r="N3" s="360"/>
      <c r="O3" s="360"/>
      <c r="P3" s="360"/>
      <c r="Q3" s="360"/>
      <c r="R3" s="366"/>
      <c r="S3" s="366"/>
      <c r="T3" s="366"/>
      <c r="U3" s="366"/>
      <c r="V3" s="367"/>
      <c r="W3" s="371" t="s">
        <v>139</v>
      </c>
      <c r="X3" s="372"/>
      <c r="Y3" s="372"/>
      <c r="Z3" s="372"/>
      <c r="AA3" s="372"/>
      <c r="AB3" s="359"/>
      <c r="AC3" s="366" t="s">
        <v>142</v>
      </c>
      <c r="AD3" s="372"/>
      <c r="AE3" s="372"/>
      <c r="AF3" s="372"/>
      <c r="AG3" s="372"/>
      <c r="AH3" s="372"/>
      <c r="AI3" s="372"/>
      <c r="AJ3" s="372"/>
      <c r="AK3" s="372"/>
      <c r="AL3" s="376"/>
      <c r="AM3" s="371" t="s">
        <v>143</v>
      </c>
      <c r="AN3" s="372"/>
      <c r="AO3" s="372"/>
      <c r="AP3" s="372"/>
      <c r="AQ3" s="372"/>
      <c r="AR3" s="372"/>
      <c r="AS3" s="372"/>
      <c r="AT3" s="372"/>
      <c r="AU3" s="372"/>
      <c r="AV3" s="372"/>
      <c r="AW3" s="372"/>
      <c r="AX3" s="376"/>
      <c r="AY3" s="399" t="s">
        <v>7</v>
      </c>
      <c r="AZ3" s="400"/>
      <c r="BA3" s="400"/>
      <c r="BB3" s="400"/>
      <c r="BC3" s="400"/>
      <c r="BD3" s="400"/>
      <c r="BE3" s="400"/>
      <c r="BF3" s="400"/>
      <c r="BG3" s="400"/>
      <c r="BH3" s="400"/>
      <c r="BI3" s="400"/>
      <c r="BJ3" s="400"/>
      <c r="BK3" s="400"/>
      <c r="BL3" s="400"/>
      <c r="BM3" s="544"/>
      <c r="BN3" s="371" t="s">
        <v>147</v>
      </c>
      <c r="BO3" s="372"/>
      <c r="BP3" s="372"/>
      <c r="BQ3" s="372"/>
      <c r="BR3" s="372"/>
      <c r="BS3" s="372"/>
      <c r="BT3" s="372"/>
      <c r="BU3" s="376"/>
      <c r="BV3" s="371" t="s">
        <v>148</v>
      </c>
      <c r="BW3" s="372"/>
      <c r="BX3" s="372"/>
      <c r="BY3" s="372"/>
      <c r="BZ3" s="372"/>
      <c r="CA3" s="372"/>
      <c r="CB3" s="372"/>
      <c r="CC3" s="376"/>
      <c r="CD3" s="399" t="s">
        <v>7</v>
      </c>
      <c r="CE3" s="400"/>
      <c r="CF3" s="400"/>
      <c r="CG3" s="400"/>
      <c r="CH3" s="400"/>
      <c r="CI3" s="400"/>
      <c r="CJ3" s="400"/>
      <c r="CK3" s="400"/>
      <c r="CL3" s="400"/>
      <c r="CM3" s="400"/>
      <c r="CN3" s="400"/>
      <c r="CO3" s="400"/>
      <c r="CP3" s="400"/>
      <c r="CQ3" s="400"/>
      <c r="CR3" s="400"/>
      <c r="CS3" s="544"/>
      <c r="CT3" s="371" t="s">
        <v>149</v>
      </c>
      <c r="CU3" s="372"/>
      <c r="CV3" s="372"/>
      <c r="CW3" s="372"/>
      <c r="CX3" s="372"/>
      <c r="CY3" s="372"/>
      <c r="CZ3" s="372"/>
      <c r="DA3" s="376"/>
      <c r="DB3" s="371" t="s">
        <v>44</v>
      </c>
      <c r="DC3" s="372"/>
      <c r="DD3" s="372"/>
      <c r="DE3" s="372"/>
      <c r="DF3" s="372"/>
      <c r="DG3" s="372"/>
      <c r="DH3" s="372"/>
      <c r="DI3" s="376"/>
    </row>
    <row r="4" spans="1:119" ht="18.75" customHeight="1" x14ac:dyDescent="0.25">
      <c r="A4" s="2"/>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151</v>
      </c>
      <c r="AZ4" s="457"/>
      <c r="BA4" s="457"/>
      <c r="BB4" s="457"/>
      <c r="BC4" s="457"/>
      <c r="BD4" s="457"/>
      <c r="BE4" s="457"/>
      <c r="BF4" s="457"/>
      <c r="BG4" s="457"/>
      <c r="BH4" s="457"/>
      <c r="BI4" s="457"/>
      <c r="BJ4" s="457"/>
      <c r="BK4" s="457"/>
      <c r="BL4" s="457"/>
      <c r="BM4" s="458"/>
      <c r="BN4" s="440">
        <v>56610414</v>
      </c>
      <c r="BO4" s="441"/>
      <c r="BP4" s="441"/>
      <c r="BQ4" s="441"/>
      <c r="BR4" s="441"/>
      <c r="BS4" s="441"/>
      <c r="BT4" s="441"/>
      <c r="BU4" s="442"/>
      <c r="BV4" s="440">
        <v>55275229</v>
      </c>
      <c r="BW4" s="441"/>
      <c r="BX4" s="441"/>
      <c r="BY4" s="441"/>
      <c r="BZ4" s="441"/>
      <c r="CA4" s="441"/>
      <c r="CB4" s="441"/>
      <c r="CC4" s="442"/>
      <c r="CD4" s="511" t="s">
        <v>153</v>
      </c>
      <c r="CE4" s="512"/>
      <c r="CF4" s="512"/>
      <c r="CG4" s="512"/>
      <c r="CH4" s="512"/>
      <c r="CI4" s="512"/>
      <c r="CJ4" s="512"/>
      <c r="CK4" s="512"/>
      <c r="CL4" s="512"/>
      <c r="CM4" s="512"/>
      <c r="CN4" s="512"/>
      <c r="CO4" s="512"/>
      <c r="CP4" s="512"/>
      <c r="CQ4" s="512"/>
      <c r="CR4" s="512"/>
      <c r="CS4" s="513"/>
      <c r="CT4" s="545">
        <v>4.7</v>
      </c>
      <c r="CU4" s="546"/>
      <c r="CV4" s="546"/>
      <c r="CW4" s="546"/>
      <c r="CX4" s="546"/>
      <c r="CY4" s="546"/>
      <c r="CZ4" s="546"/>
      <c r="DA4" s="547"/>
      <c r="DB4" s="545">
        <v>9</v>
      </c>
      <c r="DC4" s="546"/>
      <c r="DD4" s="546"/>
      <c r="DE4" s="546"/>
      <c r="DF4" s="546"/>
      <c r="DG4" s="546"/>
      <c r="DH4" s="546"/>
      <c r="DI4" s="547"/>
    </row>
    <row r="5" spans="1:119" ht="18.75" customHeight="1" x14ac:dyDescent="0.25">
      <c r="A5" s="2"/>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155</v>
      </c>
      <c r="AN5" s="444"/>
      <c r="AO5" s="444"/>
      <c r="AP5" s="444"/>
      <c r="AQ5" s="444"/>
      <c r="AR5" s="444"/>
      <c r="AS5" s="444"/>
      <c r="AT5" s="445"/>
      <c r="AU5" s="483" t="s">
        <v>66</v>
      </c>
      <c r="AV5" s="484"/>
      <c r="AW5" s="484"/>
      <c r="AX5" s="484"/>
      <c r="AY5" s="450" t="s">
        <v>144</v>
      </c>
      <c r="AZ5" s="451"/>
      <c r="BA5" s="451"/>
      <c r="BB5" s="451"/>
      <c r="BC5" s="451"/>
      <c r="BD5" s="451"/>
      <c r="BE5" s="451"/>
      <c r="BF5" s="451"/>
      <c r="BG5" s="451"/>
      <c r="BH5" s="451"/>
      <c r="BI5" s="451"/>
      <c r="BJ5" s="451"/>
      <c r="BK5" s="451"/>
      <c r="BL5" s="451"/>
      <c r="BM5" s="452"/>
      <c r="BN5" s="453">
        <v>55188329</v>
      </c>
      <c r="BO5" s="454"/>
      <c r="BP5" s="454"/>
      <c r="BQ5" s="454"/>
      <c r="BR5" s="454"/>
      <c r="BS5" s="454"/>
      <c r="BT5" s="454"/>
      <c r="BU5" s="455"/>
      <c r="BV5" s="453">
        <v>52726592</v>
      </c>
      <c r="BW5" s="454"/>
      <c r="BX5" s="454"/>
      <c r="BY5" s="454"/>
      <c r="BZ5" s="454"/>
      <c r="CA5" s="454"/>
      <c r="CB5" s="454"/>
      <c r="CC5" s="455"/>
      <c r="CD5" s="464" t="s">
        <v>157</v>
      </c>
      <c r="CE5" s="415"/>
      <c r="CF5" s="415"/>
      <c r="CG5" s="415"/>
      <c r="CH5" s="415"/>
      <c r="CI5" s="415"/>
      <c r="CJ5" s="415"/>
      <c r="CK5" s="415"/>
      <c r="CL5" s="415"/>
      <c r="CM5" s="415"/>
      <c r="CN5" s="415"/>
      <c r="CO5" s="415"/>
      <c r="CP5" s="415"/>
      <c r="CQ5" s="415"/>
      <c r="CR5" s="415"/>
      <c r="CS5" s="465"/>
      <c r="CT5" s="316">
        <v>98.6</v>
      </c>
      <c r="CU5" s="317"/>
      <c r="CV5" s="317"/>
      <c r="CW5" s="317"/>
      <c r="CX5" s="317"/>
      <c r="CY5" s="317"/>
      <c r="CZ5" s="317"/>
      <c r="DA5" s="318"/>
      <c r="DB5" s="316">
        <v>95.1</v>
      </c>
      <c r="DC5" s="317"/>
      <c r="DD5" s="317"/>
      <c r="DE5" s="317"/>
      <c r="DF5" s="317"/>
      <c r="DG5" s="317"/>
      <c r="DH5" s="317"/>
      <c r="DI5" s="318"/>
    </row>
    <row r="6" spans="1:119" ht="18.75" customHeight="1" x14ac:dyDescent="0.25">
      <c r="A6" s="2"/>
      <c r="B6" s="379" t="s">
        <v>158</v>
      </c>
      <c r="C6" s="330"/>
      <c r="D6" s="330"/>
      <c r="E6" s="380"/>
      <c r="F6" s="380"/>
      <c r="G6" s="380"/>
      <c r="H6" s="380"/>
      <c r="I6" s="380"/>
      <c r="J6" s="380"/>
      <c r="K6" s="380"/>
      <c r="L6" s="380" t="s">
        <v>161</v>
      </c>
      <c r="M6" s="380"/>
      <c r="N6" s="380"/>
      <c r="O6" s="380"/>
      <c r="P6" s="380"/>
      <c r="Q6" s="380"/>
      <c r="R6" s="328"/>
      <c r="S6" s="328"/>
      <c r="T6" s="328"/>
      <c r="U6" s="328"/>
      <c r="V6" s="384"/>
      <c r="W6" s="387" t="s">
        <v>162</v>
      </c>
      <c r="X6" s="329"/>
      <c r="Y6" s="329"/>
      <c r="Z6" s="329"/>
      <c r="AA6" s="329"/>
      <c r="AB6" s="330"/>
      <c r="AC6" s="390" t="s">
        <v>131</v>
      </c>
      <c r="AD6" s="391"/>
      <c r="AE6" s="391"/>
      <c r="AF6" s="391"/>
      <c r="AG6" s="391"/>
      <c r="AH6" s="391"/>
      <c r="AI6" s="391"/>
      <c r="AJ6" s="391"/>
      <c r="AK6" s="391"/>
      <c r="AL6" s="392"/>
      <c r="AM6" s="482" t="s">
        <v>70</v>
      </c>
      <c r="AN6" s="444"/>
      <c r="AO6" s="444"/>
      <c r="AP6" s="444"/>
      <c r="AQ6" s="444"/>
      <c r="AR6" s="444"/>
      <c r="AS6" s="444"/>
      <c r="AT6" s="445"/>
      <c r="AU6" s="483" t="s">
        <v>66</v>
      </c>
      <c r="AV6" s="484"/>
      <c r="AW6" s="484"/>
      <c r="AX6" s="484"/>
      <c r="AY6" s="450" t="s">
        <v>165</v>
      </c>
      <c r="AZ6" s="451"/>
      <c r="BA6" s="451"/>
      <c r="BB6" s="451"/>
      <c r="BC6" s="451"/>
      <c r="BD6" s="451"/>
      <c r="BE6" s="451"/>
      <c r="BF6" s="451"/>
      <c r="BG6" s="451"/>
      <c r="BH6" s="451"/>
      <c r="BI6" s="451"/>
      <c r="BJ6" s="451"/>
      <c r="BK6" s="451"/>
      <c r="BL6" s="451"/>
      <c r="BM6" s="452"/>
      <c r="BN6" s="453">
        <v>1422085</v>
      </c>
      <c r="BO6" s="454"/>
      <c r="BP6" s="454"/>
      <c r="BQ6" s="454"/>
      <c r="BR6" s="454"/>
      <c r="BS6" s="454"/>
      <c r="BT6" s="454"/>
      <c r="BU6" s="455"/>
      <c r="BV6" s="453">
        <v>2548637</v>
      </c>
      <c r="BW6" s="454"/>
      <c r="BX6" s="454"/>
      <c r="BY6" s="454"/>
      <c r="BZ6" s="454"/>
      <c r="CA6" s="454"/>
      <c r="CB6" s="454"/>
      <c r="CC6" s="455"/>
      <c r="CD6" s="464" t="s">
        <v>166</v>
      </c>
      <c r="CE6" s="415"/>
      <c r="CF6" s="415"/>
      <c r="CG6" s="415"/>
      <c r="CH6" s="415"/>
      <c r="CI6" s="415"/>
      <c r="CJ6" s="415"/>
      <c r="CK6" s="415"/>
      <c r="CL6" s="415"/>
      <c r="CM6" s="415"/>
      <c r="CN6" s="415"/>
      <c r="CO6" s="415"/>
      <c r="CP6" s="415"/>
      <c r="CQ6" s="415"/>
      <c r="CR6" s="415"/>
      <c r="CS6" s="465"/>
      <c r="CT6" s="540">
        <v>98.6</v>
      </c>
      <c r="CU6" s="541"/>
      <c r="CV6" s="541"/>
      <c r="CW6" s="541"/>
      <c r="CX6" s="541"/>
      <c r="CY6" s="541"/>
      <c r="CZ6" s="541"/>
      <c r="DA6" s="542"/>
      <c r="DB6" s="540">
        <v>95.9</v>
      </c>
      <c r="DC6" s="541"/>
      <c r="DD6" s="541"/>
      <c r="DE6" s="541"/>
      <c r="DF6" s="541"/>
      <c r="DG6" s="541"/>
      <c r="DH6" s="541"/>
      <c r="DI6" s="542"/>
    </row>
    <row r="7" spans="1:119" ht="18.75" customHeight="1" x14ac:dyDescent="0.25">
      <c r="A7" s="2"/>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129</v>
      </c>
      <c r="AN7" s="444"/>
      <c r="AO7" s="444"/>
      <c r="AP7" s="444"/>
      <c r="AQ7" s="444"/>
      <c r="AR7" s="444"/>
      <c r="AS7" s="444"/>
      <c r="AT7" s="445"/>
      <c r="AU7" s="483" t="s">
        <v>66</v>
      </c>
      <c r="AV7" s="484"/>
      <c r="AW7" s="484"/>
      <c r="AX7" s="484"/>
      <c r="AY7" s="450" t="s">
        <v>167</v>
      </c>
      <c r="AZ7" s="451"/>
      <c r="BA7" s="451"/>
      <c r="BB7" s="451"/>
      <c r="BC7" s="451"/>
      <c r="BD7" s="451"/>
      <c r="BE7" s="451"/>
      <c r="BF7" s="451"/>
      <c r="BG7" s="451"/>
      <c r="BH7" s="451"/>
      <c r="BI7" s="451"/>
      <c r="BJ7" s="451"/>
      <c r="BK7" s="451"/>
      <c r="BL7" s="451"/>
      <c r="BM7" s="452"/>
      <c r="BN7" s="453">
        <v>149204</v>
      </c>
      <c r="BO7" s="454"/>
      <c r="BP7" s="454"/>
      <c r="BQ7" s="454"/>
      <c r="BR7" s="454"/>
      <c r="BS7" s="454"/>
      <c r="BT7" s="454"/>
      <c r="BU7" s="455"/>
      <c r="BV7" s="453">
        <v>138468</v>
      </c>
      <c r="BW7" s="454"/>
      <c r="BX7" s="454"/>
      <c r="BY7" s="454"/>
      <c r="BZ7" s="454"/>
      <c r="CA7" s="454"/>
      <c r="CB7" s="454"/>
      <c r="CC7" s="455"/>
      <c r="CD7" s="464" t="s">
        <v>168</v>
      </c>
      <c r="CE7" s="415"/>
      <c r="CF7" s="415"/>
      <c r="CG7" s="415"/>
      <c r="CH7" s="415"/>
      <c r="CI7" s="415"/>
      <c r="CJ7" s="415"/>
      <c r="CK7" s="415"/>
      <c r="CL7" s="415"/>
      <c r="CM7" s="415"/>
      <c r="CN7" s="415"/>
      <c r="CO7" s="415"/>
      <c r="CP7" s="415"/>
      <c r="CQ7" s="415"/>
      <c r="CR7" s="415"/>
      <c r="CS7" s="465"/>
      <c r="CT7" s="453">
        <v>27041663</v>
      </c>
      <c r="CU7" s="454"/>
      <c r="CV7" s="454"/>
      <c r="CW7" s="454"/>
      <c r="CX7" s="454"/>
      <c r="CY7" s="454"/>
      <c r="CZ7" s="454"/>
      <c r="DA7" s="455"/>
      <c r="DB7" s="453">
        <v>26698162</v>
      </c>
      <c r="DC7" s="454"/>
      <c r="DD7" s="454"/>
      <c r="DE7" s="454"/>
      <c r="DF7" s="454"/>
      <c r="DG7" s="454"/>
      <c r="DH7" s="454"/>
      <c r="DI7" s="455"/>
    </row>
    <row r="8" spans="1:119" ht="18.75" customHeight="1" x14ac:dyDescent="0.25">
      <c r="A8" s="2"/>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169</v>
      </c>
      <c r="AN8" s="444"/>
      <c r="AO8" s="444"/>
      <c r="AP8" s="444"/>
      <c r="AQ8" s="444"/>
      <c r="AR8" s="444"/>
      <c r="AS8" s="444"/>
      <c r="AT8" s="445"/>
      <c r="AU8" s="483" t="s">
        <v>66</v>
      </c>
      <c r="AV8" s="484"/>
      <c r="AW8" s="484"/>
      <c r="AX8" s="484"/>
      <c r="AY8" s="450" t="s">
        <v>172</v>
      </c>
      <c r="AZ8" s="451"/>
      <c r="BA8" s="451"/>
      <c r="BB8" s="451"/>
      <c r="BC8" s="451"/>
      <c r="BD8" s="451"/>
      <c r="BE8" s="451"/>
      <c r="BF8" s="451"/>
      <c r="BG8" s="451"/>
      <c r="BH8" s="451"/>
      <c r="BI8" s="451"/>
      <c r="BJ8" s="451"/>
      <c r="BK8" s="451"/>
      <c r="BL8" s="451"/>
      <c r="BM8" s="452"/>
      <c r="BN8" s="453">
        <v>1272881</v>
      </c>
      <c r="BO8" s="454"/>
      <c r="BP8" s="454"/>
      <c r="BQ8" s="454"/>
      <c r="BR8" s="454"/>
      <c r="BS8" s="454"/>
      <c r="BT8" s="454"/>
      <c r="BU8" s="455"/>
      <c r="BV8" s="453">
        <v>2410169</v>
      </c>
      <c r="BW8" s="454"/>
      <c r="BX8" s="454"/>
      <c r="BY8" s="454"/>
      <c r="BZ8" s="454"/>
      <c r="CA8" s="454"/>
      <c r="CB8" s="454"/>
      <c r="CC8" s="455"/>
      <c r="CD8" s="464" t="s">
        <v>173</v>
      </c>
      <c r="CE8" s="415"/>
      <c r="CF8" s="415"/>
      <c r="CG8" s="415"/>
      <c r="CH8" s="415"/>
      <c r="CI8" s="415"/>
      <c r="CJ8" s="415"/>
      <c r="CK8" s="415"/>
      <c r="CL8" s="415"/>
      <c r="CM8" s="415"/>
      <c r="CN8" s="415"/>
      <c r="CO8" s="415"/>
      <c r="CP8" s="415"/>
      <c r="CQ8" s="415"/>
      <c r="CR8" s="415"/>
      <c r="CS8" s="465"/>
      <c r="CT8" s="516">
        <v>0.55000000000000004</v>
      </c>
      <c r="CU8" s="517"/>
      <c r="CV8" s="517"/>
      <c r="CW8" s="517"/>
      <c r="CX8" s="517"/>
      <c r="CY8" s="517"/>
      <c r="CZ8" s="517"/>
      <c r="DA8" s="518"/>
      <c r="DB8" s="516">
        <v>0.54</v>
      </c>
      <c r="DC8" s="517"/>
      <c r="DD8" s="517"/>
      <c r="DE8" s="517"/>
      <c r="DF8" s="517"/>
      <c r="DG8" s="517"/>
      <c r="DH8" s="517"/>
      <c r="DI8" s="518"/>
    </row>
    <row r="9" spans="1:119" ht="18.75" customHeight="1" x14ac:dyDescent="0.25">
      <c r="A9" s="2"/>
      <c r="B9" s="399" t="s">
        <v>17</v>
      </c>
      <c r="C9" s="400"/>
      <c r="D9" s="400"/>
      <c r="E9" s="400"/>
      <c r="F9" s="400"/>
      <c r="G9" s="400"/>
      <c r="H9" s="400"/>
      <c r="I9" s="400"/>
      <c r="J9" s="400"/>
      <c r="K9" s="401"/>
      <c r="L9" s="534" t="s">
        <v>14</v>
      </c>
      <c r="M9" s="535"/>
      <c r="N9" s="535"/>
      <c r="O9" s="535"/>
      <c r="P9" s="535"/>
      <c r="Q9" s="536"/>
      <c r="R9" s="537">
        <v>94642</v>
      </c>
      <c r="S9" s="538"/>
      <c r="T9" s="538"/>
      <c r="U9" s="538"/>
      <c r="V9" s="539"/>
      <c r="W9" s="371" t="s">
        <v>175</v>
      </c>
      <c r="X9" s="372"/>
      <c r="Y9" s="372"/>
      <c r="Z9" s="372"/>
      <c r="AA9" s="372"/>
      <c r="AB9" s="372"/>
      <c r="AC9" s="372"/>
      <c r="AD9" s="372"/>
      <c r="AE9" s="372"/>
      <c r="AF9" s="372"/>
      <c r="AG9" s="372"/>
      <c r="AH9" s="372"/>
      <c r="AI9" s="372"/>
      <c r="AJ9" s="372"/>
      <c r="AK9" s="372"/>
      <c r="AL9" s="376"/>
      <c r="AM9" s="482" t="s">
        <v>176</v>
      </c>
      <c r="AN9" s="444"/>
      <c r="AO9" s="444"/>
      <c r="AP9" s="444"/>
      <c r="AQ9" s="444"/>
      <c r="AR9" s="444"/>
      <c r="AS9" s="444"/>
      <c r="AT9" s="445"/>
      <c r="AU9" s="483" t="s">
        <v>66</v>
      </c>
      <c r="AV9" s="484"/>
      <c r="AW9" s="484"/>
      <c r="AX9" s="484"/>
      <c r="AY9" s="450" t="s">
        <v>67</v>
      </c>
      <c r="AZ9" s="451"/>
      <c r="BA9" s="451"/>
      <c r="BB9" s="451"/>
      <c r="BC9" s="451"/>
      <c r="BD9" s="451"/>
      <c r="BE9" s="451"/>
      <c r="BF9" s="451"/>
      <c r="BG9" s="451"/>
      <c r="BH9" s="451"/>
      <c r="BI9" s="451"/>
      <c r="BJ9" s="451"/>
      <c r="BK9" s="451"/>
      <c r="BL9" s="451"/>
      <c r="BM9" s="452"/>
      <c r="BN9" s="453">
        <v>-1137288</v>
      </c>
      <c r="BO9" s="454"/>
      <c r="BP9" s="454"/>
      <c r="BQ9" s="454"/>
      <c r="BR9" s="454"/>
      <c r="BS9" s="454"/>
      <c r="BT9" s="454"/>
      <c r="BU9" s="455"/>
      <c r="BV9" s="453">
        <v>2103088</v>
      </c>
      <c r="BW9" s="454"/>
      <c r="BX9" s="454"/>
      <c r="BY9" s="454"/>
      <c r="BZ9" s="454"/>
      <c r="CA9" s="454"/>
      <c r="CB9" s="454"/>
      <c r="CC9" s="455"/>
      <c r="CD9" s="464" t="s">
        <v>64</v>
      </c>
      <c r="CE9" s="415"/>
      <c r="CF9" s="415"/>
      <c r="CG9" s="415"/>
      <c r="CH9" s="415"/>
      <c r="CI9" s="415"/>
      <c r="CJ9" s="415"/>
      <c r="CK9" s="415"/>
      <c r="CL9" s="415"/>
      <c r="CM9" s="415"/>
      <c r="CN9" s="415"/>
      <c r="CO9" s="415"/>
      <c r="CP9" s="415"/>
      <c r="CQ9" s="415"/>
      <c r="CR9" s="415"/>
      <c r="CS9" s="465"/>
      <c r="CT9" s="316">
        <v>17.399999999999999</v>
      </c>
      <c r="CU9" s="317"/>
      <c r="CV9" s="317"/>
      <c r="CW9" s="317"/>
      <c r="CX9" s="317"/>
      <c r="CY9" s="317"/>
      <c r="CZ9" s="317"/>
      <c r="DA9" s="318"/>
      <c r="DB9" s="316">
        <v>17.899999999999999</v>
      </c>
      <c r="DC9" s="317"/>
      <c r="DD9" s="317"/>
      <c r="DE9" s="317"/>
      <c r="DF9" s="317"/>
      <c r="DG9" s="317"/>
      <c r="DH9" s="317"/>
      <c r="DI9" s="318"/>
    </row>
    <row r="10" spans="1:119" ht="18.75" customHeight="1" x14ac:dyDescent="0.25">
      <c r="A10" s="2"/>
      <c r="B10" s="399"/>
      <c r="C10" s="400"/>
      <c r="D10" s="400"/>
      <c r="E10" s="400"/>
      <c r="F10" s="400"/>
      <c r="G10" s="400"/>
      <c r="H10" s="400"/>
      <c r="I10" s="400"/>
      <c r="J10" s="400"/>
      <c r="K10" s="401"/>
      <c r="L10" s="443" t="s">
        <v>179</v>
      </c>
      <c r="M10" s="444"/>
      <c r="N10" s="444"/>
      <c r="O10" s="444"/>
      <c r="P10" s="444"/>
      <c r="Q10" s="445"/>
      <c r="R10" s="446">
        <v>99192</v>
      </c>
      <c r="S10" s="447"/>
      <c r="T10" s="447"/>
      <c r="U10" s="447"/>
      <c r="V10" s="449"/>
      <c r="W10" s="373"/>
      <c r="X10" s="374"/>
      <c r="Y10" s="374"/>
      <c r="Z10" s="374"/>
      <c r="AA10" s="374"/>
      <c r="AB10" s="374"/>
      <c r="AC10" s="374"/>
      <c r="AD10" s="374"/>
      <c r="AE10" s="374"/>
      <c r="AF10" s="374"/>
      <c r="AG10" s="374"/>
      <c r="AH10" s="374"/>
      <c r="AI10" s="374"/>
      <c r="AJ10" s="374"/>
      <c r="AK10" s="374"/>
      <c r="AL10" s="377"/>
      <c r="AM10" s="482" t="s">
        <v>180</v>
      </c>
      <c r="AN10" s="444"/>
      <c r="AO10" s="444"/>
      <c r="AP10" s="444"/>
      <c r="AQ10" s="444"/>
      <c r="AR10" s="444"/>
      <c r="AS10" s="444"/>
      <c r="AT10" s="445"/>
      <c r="AU10" s="483" t="s">
        <v>183</v>
      </c>
      <c r="AV10" s="484"/>
      <c r="AW10" s="484"/>
      <c r="AX10" s="484"/>
      <c r="AY10" s="450" t="s">
        <v>184</v>
      </c>
      <c r="AZ10" s="451"/>
      <c r="BA10" s="451"/>
      <c r="BB10" s="451"/>
      <c r="BC10" s="451"/>
      <c r="BD10" s="451"/>
      <c r="BE10" s="451"/>
      <c r="BF10" s="451"/>
      <c r="BG10" s="451"/>
      <c r="BH10" s="451"/>
      <c r="BI10" s="451"/>
      <c r="BJ10" s="451"/>
      <c r="BK10" s="451"/>
      <c r="BL10" s="451"/>
      <c r="BM10" s="452"/>
      <c r="BN10" s="453">
        <v>4536976</v>
      </c>
      <c r="BO10" s="454"/>
      <c r="BP10" s="454"/>
      <c r="BQ10" s="454"/>
      <c r="BR10" s="454"/>
      <c r="BS10" s="454"/>
      <c r="BT10" s="454"/>
      <c r="BU10" s="455"/>
      <c r="BV10" s="453">
        <v>4367128</v>
      </c>
      <c r="BW10" s="454"/>
      <c r="BX10" s="454"/>
      <c r="BY10" s="454"/>
      <c r="BZ10" s="454"/>
      <c r="CA10" s="454"/>
      <c r="CB10" s="454"/>
      <c r="CC10" s="455"/>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5">
      <c r="A11" s="2"/>
      <c r="B11" s="399"/>
      <c r="C11" s="400"/>
      <c r="D11" s="400"/>
      <c r="E11" s="400"/>
      <c r="F11" s="400"/>
      <c r="G11" s="400"/>
      <c r="H11" s="400"/>
      <c r="I11" s="400"/>
      <c r="J11" s="400"/>
      <c r="K11" s="401"/>
      <c r="L11" s="416" t="s">
        <v>189</v>
      </c>
      <c r="M11" s="417"/>
      <c r="N11" s="417"/>
      <c r="O11" s="417"/>
      <c r="P11" s="417"/>
      <c r="Q11" s="418"/>
      <c r="R11" s="531" t="s">
        <v>122</v>
      </c>
      <c r="S11" s="532"/>
      <c r="T11" s="532"/>
      <c r="U11" s="532"/>
      <c r="V11" s="533"/>
      <c r="W11" s="373"/>
      <c r="X11" s="374"/>
      <c r="Y11" s="374"/>
      <c r="Z11" s="374"/>
      <c r="AA11" s="374"/>
      <c r="AB11" s="374"/>
      <c r="AC11" s="374"/>
      <c r="AD11" s="374"/>
      <c r="AE11" s="374"/>
      <c r="AF11" s="374"/>
      <c r="AG11" s="374"/>
      <c r="AH11" s="374"/>
      <c r="AI11" s="374"/>
      <c r="AJ11" s="374"/>
      <c r="AK11" s="374"/>
      <c r="AL11" s="377"/>
      <c r="AM11" s="482" t="s">
        <v>190</v>
      </c>
      <c r="AN11" s="444"/>
      <c r="AO11" s="444"/>
      <c r="AP11" s="444"/>
      <c r="AQ11" s="444"/>
      <c r="AR11" s="444"/>
      <c r="AS11" s="444"/>
      <c r="AT11" s="445"/>
      <c r="AU11" s="483" t="s">
        <v>183</v>
      </c>
      <c r="AV11" s="484"/>
      <c r="AW11" s="484"/>
      <c r="AX11" s="484"/>
      <c r="AY11" s="450" t="s">
        <v>191</v>
      </c>
      <c r="AZ11" s="451"/>
      <c r="BA11" s="451"/>
      <c r="BB11" s="451"/>
      <c r="BC11" s="451"/>
      <c r="BD11" s="451"/>
      <c r="BE11" s="451"/>
      <c r="BF11" s="451"/>
      <c r="BG11" s="451"/>
      <c r="BH11" s="451"/>
      <c r="BI11" s="451"/>
      <c r="BJ11" s="451"/>
      <c r="BK11" s="451"/>
      <c r="BL11" s="451"/>
      <c r="BM11" s="452"/>
      <c r="BN11" s="453">
        <v>0</v>
      </c>
      <c r="BO11" s="454"/>
      <c r="BP11" s="454"/>
      <c r="BQ11" s="454"/>
      <c r="BR11" s="454"/>
      <c r="BS11" s="454"/>
      <c r="BT11" s="454"/>
      <c r="BU11" s="455"/>
      <c r="BV11" s="453">
        <v>0</v>
      </c>
      <c r="BW11" s="454"/>
      <c r="BX11" s="454"/>
      <c r="BY11" s="454"/>
      <c r="BZ11" s="454"/>
      <c r="CA11" s="454"/>
      <c r="CB11" s="454"/>
      <c r="CC11" s="455"/>
      <c r="CD11" s="464" t="s">
        <v>194</v>
      </c>
      <c r="CE11" s="415"/>
      <c r="CF11" s="415"/>
      <c r="CG11" s="415"/>
      <c r="CH11" s="415"/>
      <c r="CI11" s="415"/>
      <c r="CJ11" s="415"/>
      <c r="CK11" s="415"/>
      <c r="CL11" s="415"/>
      <c r="CM11" s="415"/>
      <c r="CN11" s="415"/>
      <c r="CO11" s="415"/>
      <c r="CP11" s="415"/>
      <c r="CQ11" s="415"/>
      <c r="CR11" s="415"/>
      <c r="CS11" s="465"/>
      <c r="CT11" s="516" t="s">
        <v>195</v>
      </c>
      <c r="CU11" s="517"/>
      <c r="CV11" s="517"/>
      <c r="CW11" s="517"/>
      <c r="CX11" s="517"/>
      <c r="CY11" s="517"/>
      <c r="CZ11" s="517"/>
      <c r="DA11" s="518"/>
      <c r="DB11" s="516" t="s">
        <v>195</v>
      </c>
      <c r="DC11" s="517"/>
      <c r="DD11" s="517"/>
      <c r="DE11" s="517"/>
      <c r="DF11" s="517"/>
      <c r="DG11" s="517"/>
      <c r="DH11" s="517"/>
      <c r="DI11" s="518"/>
    </row>
    <row r="12" spans="1:119" ht="18.75" customHeight="1" x14ac:dyDescent="0.25">
      <c r="A12" s="2"/>
      <c r="B12" s="402" t="s">
        <v>197</v>
      </c>
      <c r="C12" s="403"/>
      <c r="D12" s="403"/>
      <c r="E12" s="403"/>
      <c r="F12" s="403"/>
      <c r="G12" s="403"/>
      <c r="H12" s="403"/>
      <c r="I12" s="403"/>
      <c r="J12" s="403"/>
      <c r="K12" s="404"/>
      <c r="L12" s="519" t="s">
        <v>198</v>
      </c>
      <c r="M12" s="520"/>
      <c r="N12" s="520"/>
      <c r="O12" s="520"/>
      <c r="P12" s="520"/>
      <c r="Q12" s="521"/>
      <c r="R12" s="522">
        <v>91178</v>
      </c>
      <c r="S12" s="523"/>
      <c r="T12" s="523"/>
      <c r="U12" s="523"/>
      <c r="V12" s="524"/>
      <c r="W12" s="525" t="s">
        <v>7</v>
      </c>
      <c r="X12" s="484"/>
      <c r="Y12" s="484"/>
      <c r="Z12" s="484"/>
      <c r="AA12" s="484"/>
      <c r="AB12" s="526"/>
      <c r="AC12" s="527" t="s">
        <v>107</v>
      </c>
      <c r="AD12" s="528"/>
      <c r="AE12" s="528"/>
      <c r="AF12" s="528"/>
      <c r="AG12" s="529"/>
      <c r="AH12" s="527" t="s">
        <v>200</v>
      </c>
      <c r="AI12" s="528"/>
      <c r="AJ12" s="528"/>
      <c r="AK12" s="528"/>
      <c r="AL12" s="530"/>
      <c r="AM12" s="482" t="s">
        <v>201</v>
      </c>
      <c r="AN12" s="444"/>
      <c r="AO12" s="444"/>
      <c r="AP12" s="444"/>
      <c r="AQ12" s="444"/>
      <c r="AR12" s="444"/>
      <c r="AS12" s="444"/>
      <c r="AT12" s="445"/>
      <c r="AU12" s="483" t="s">
        <v>66</v>
      </c>
      <c r="AV12" s="484"/>
      <c r="AW12" s="484"/>
      <c r="AX12" s="484"/>
      <c r="AY12" s="450" t="s">
        <v>204</v>
      </c>
      <c r="AZ12" s="451"/>
      <c r="BA12" s="451"/>
      <c r="BB12" s="451"/>
      <c r="BC12" s="451"/>
      <c r="BD12" s="451"/>
      <c r="BE12" s="451"/>
      <c r="BF12" s="451"/>
      <c r="BG12" s="451"/>
      <c r="BH12" s="451"/>
      <c r="BI12" s="451"/>
      <c r="BJ12" s="451"/>
      <c r="BK12" s="451"/>
      <c r="BL12" s="451"/>
      <c r="BM12" s="452"/>
      <c r="BN12" s="453">
        <v>6328348</v>
      </c>
      <c r="BO12" s="454"/>
      <c r="BP12" s="454"/>
      <c r="BQ12" s="454"/>
      <c r="BR12" s="454"/>
      <c r="BS12" s="454"/>
      <c r="BT12" s="454"/>
      <c r="BU12" s="455"/>
      <c r="BV12" s="453">
        <v>6541379</v>
      </c>
      <c r="BW12" s="454"/>
      <c r="BX12" s="454"/>
      <c r="BY12" s="454"/>
      <c r="BZ12" s="454"/>
      <c r="CA12" s="454"/>
      <c r="CB12" s="454"/>
      <c r="CC12" s="455"/>
      <c r="CD12" s="464" t="s">
        <v>205</v>
      </c>
      <c r="CE12" s="415"/>
      <c r="CF12" s="415"/>
      <c r="CG12" s="415"/>
      <c r="CH12" s="415"/>
      <c r="CI12" s="415"/>
      <c r="CJ12" s="415"/>
      <c r="CK12" s="415"/>
      <c r="CL12" s="415"/>
      <c r="CM12" s="415"/>
      <c r="CN12" s="415"/>
      <c r="CO12" s="415"/>
      <c r="CP12" s="415"/>
      <c r="CQ12" s="415"/>
      <c r="CR12" s="415"/>
      <c r="CS12" s="465"/>
      <c r="CT12" s="516" t="s">
        <v>195</v>
      </c>
      <c r="CU12" s="517"/>
      <c r="CV12" s="517"/>
      <c r="CW12" s="517"/>
      <c r="CX12" s="517"/>
      <c r="CY12" s="517"/>
      <c r="CZ12" s="517"/>
      <c r="DA12" s="518"/>
      <c r="DB12" s="516" t="s">
        <v>195</v>
      </c>
      <c r="DC12" s="517"/>
      <c r="DD12" s="517"/>
      <c r="DE12" s="517"/>
      <c r="DF12" s="517"/>
      <c r="DG12" s="517"/>
      <c r="DH12" s="517"/>
      <c r="DI12" s="518"/>
    </row>
    <row r="13" spans="1:119" ht="18.75" customHeight="1" x14ac:dyDescent="0.25">
      <c r="A13" s="2"/>
      <c r="B13" s="405"/>
      <c r="C13" s="406"/>
      <c r="D13" s="406"/>
      <c r="E13" s="406"/>
      <c r="F13" s="406"/>
      <c r="G13" s="406"/>
      <c r="H13" s="406"/>
      <c r="I13" s="406"/>
      <c r="J13" s="406"/>
      <c r="K13" s="407"/>
      <c r="L13" s="14"/>
      <c r="M13" s="505" t="s">
        <v>207</v>
      </c>
      <c r="N13" s="506"/>
      <c r="O13" s="506"/>
      <c r="P13" s="506"/>
      <c r="Q13" s="507"/>
      <c r="R13" s="508">
        <v>90320</v>
      </c>
      <c r="S13" s="509"/>
      <c r="T13" s="509"/>
      <c r="U13" s="509"/>
      <c r="V13" s="510"/>
      <c r="W13" s="387" t="s">
        <v>208</v>
      </c>
      <c r="X13" s="329"/>
      <c r="Y13" s="329"/>
      <c r="Z13" s="329"/>
      <c r="AA13" s="329"/>
      <c r="AB13" s="330"/>
      <c r="AC13" s="446">
        <v>1998</v>
      </c>
      <c r="AD13" s="447"/>
      <c r="AE13" s="447"/>
      <c r="AF13" s="447"/>
      <c r="AG13" s="448"/>
      <c r="AH13" s="446">
        <v>2343</v>
      </c>
      <c r="AI13" s="447"/>
      <c r="AJ13" s="447"/>
      <c r="AK13" s="447"/>
      <c r="AL13" s="449"/>
      <c r="AM13" s="482" t="s">
        <v>210</v>
      </c>
      <c r="AN13" s="444"/>
      <c r="AO13" s="444"/>
      <c r="AP13" s="444"/>
      <c r="AQ13" s="444"/>
      <c r="AR13" s="444"/>
      <c r="AS13" s="444"/>
      <c r="AT13" s="445"/>
      <c r="AU13" s="483" t="s">
        <v>66</v>
      </c>
      <c r="AV13" s="484"/>
      <c r="AW13" s="484"/>
      <c r="AX13" s="484"/>
      <c r="AY13" s="450" t="s">
        <v>212</v>
      </c>
      <c r="AZ13" s="451"/>
      <c r="BA13" s="451"/>
      <c r="BB13" s="451"/>
      <c r="BC13" s="451"/>
      <c r="BD13" s="451"/>
      <c r="BE13" s="451"/>
      <c r="BF13" s="451"/>
      <c r="BG13" s="451"/>
      <c r="BH13" s="451"/>
      <c r="BI13" s="451"/>
      <c r="BJ13" s="451"/>
      <c r="BK13" s="451"/>
      <c r="BL13" s="451"/>
      <c r="BM13" s="452"/>
      <c r="BN13" s="453">
        <v>-2928660</v>
      </c>
      <c r="BO13" s="454"/>
      <c r="BP13" s="454"/>
      <c r="BQ13" s="454"/>
      <c r="BR13" s="454"/>
      <c r="BS13" s="454"/>
      <c r="BT13" s="454"/>
      <c r="BU13" s="455"/>
      <c r="BV13" s="453">
        <v>-71163</v>
      </c>
      <c r="BW13" s="454"/>
      <c r="BX13" s="454"/>
      <c r="BY13" s="454"/>
      <c r="BZ13" s="454"/>
      <c r="CA13" s="454"/>
      <c r="CB13" s="454"/>
      <c r="CC13" s="455"/>
      <c r="CD13" s="464" t="s">
        <v>213</v>
      </c>
      <c r="CE13" s="415"/>
      <c r="CF13" s="415"/>
      <c r="CG13" s="415"/>
      <c r="CH13" s="415"/>
      <c r="CI13" s="415"/>
      <c r="CJ13" s="415"/>
      <c r="CK13" s="415"/>
      <c r="CL13" s="415"/>
      <c r="CM13" s="415"/>
      <c r="CN13" s="415"/>
      <c r="CO13" s="415"/>
      <c r="CP13" s="415"/>
      <c r="CQ13" s="415"/>
      <c r="CR13" s="415"/>
      <c r="CS13" s="465"/>
      <c r="CT13" s="316">
        <v>13.8</v>
      </c>
      <c r="CU13" s="317"/>
      <c r="CV13" s="317"/>
      <c r="CW13" s="317"/>
      <c r="CX13" s="317"/>
      <c r="CY13" s="317"/>
      <c r="CZ13" s="317"/>
      <c r="DA13" s="318"/>
      <c r="DB13" s="316">
        <v>14.2</v>
      </c>
      <c r="DC13" s="317"/>
      <c r="DD13" s="317"/>
      <c r="DE13" s="317"/>
      <c r="DF13" s="317"/>
      <c r="DG13" s="317"/>
      <c r="DH13" s="317"/>
      <c r="DI13" s="318"/>
    </row>
    <row r="14" spans="1:119" ht="18.75" customHeight="1" x14ac:dyDescent="0.25">
      <c r="A14" s="2"/>
      <c r="B14" s="405"/>
      <c r="C14" s="406"/>
      <c r="D14" s="406"/>
      <c r="E14" s="406"/>
      <c r="F14" s="406"/>
      <c r="G14" s="406"/>
      <c r="H14" s="406"/>
      <c r="I14" s="406"/>
      <c r="J14" s="406"/>
      <c r="K14" s="407"/>
      <c r="L14" s="495" t="s">
        <v>215</v>
      </c>
      <c r="M14" s="514"/>
      <c r="N14" s="514"/>
      <c r="O14" s="514"/>
      <c r="P14" s="514"/>
      <c r="Q14" s="515"/>
      <c r="R14" s="508">
        <v>92359</v>
      </c>
      <c r="S14" s="509"/>
      <c r="T14" s="509"/>
      <c r="U14" s="509"/>
      <c r="V14" s="510"/>
      <c r="W14" s="375"/>
      <c r="X14" s="332"/>
      <c r="Y14" s="332"/>
      <c r="Z14" s="332"/>
      <c r="AA14" s="332"/>
      <c r="AB14" s="333"/>
      <c r="AC14" s="498">
        <v>4.2</v>
      </c>
      <c r="AD14" s="499"/>
      <c r="AE14" s="499"/>
      <c r="AF14" s="499"/>
      <c r="AG14" s="500"/>
      <c r="AH14" s="498">
        <v>4.7</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218</v>
      </c>
      <c r="CE14" s="460"/>
      <c r="CF14" s="460"/>
      <c r="CG14" s="460"/>
      <c r="CH14" s="460"/>
      <c r="CI14" s="460"/>
      <c r="CJ14" s="460"/>
      <c r="CK14" s="460"/>
      <c r="CL14" s="460"/>
      <c r="CM14" s="460"/>
      <c r="CN14" s="460"/>
      <c r="CO14" s="460"/>
      <c r="CP14" s="460"/>
      <c r="CQ14" s="460"/>
      <c r="CR14" s="460"/>
      <c r="CS14" s="461"/>
      <c r="CT14" s="502">
        <v>61.8</v>
      </c>
      <c r="CU14" s="503"/>
      <c r="CV14" s="503"/>
      <c r="CW14" s="503"/>
      <c r="CX14" s="503"/>
      <c r="CY14" s="503"/>
      <c r="CZ14" s="503"/>
      <c r="DA14" s="504"/>
      <c r="DB14" s="502">
        <v>79.3</v>
      </c>
      <c r="DC14" s="503"/>
      <c r="DD14" s="503"/>
      <c r="DE14" s="503"/>
      <c r="DF14" s="503"/>
      <c r="DG14" s="503"/>
      <c r="DH14" s="503"/>
      <c r="DI14" s="504"/>
    </row>
    <row r="15" spans="1:119" ht="18.75" customHeight="1" x14ac:dyDescent="0.25">
      <c r="A15" s="2"/>
      <c r="B15" s="405"/>
      <c r="C15" s="406"/>
      <c r="D15" s="406"/>
      <c r="E15" s="406"/>
      <c r="F15" s="406"/>
      <c r="G15" s="406"/>
      <c r="H15" s="406"/>
      <c r="I15" s="406"/>
      <c r="J15" s="406"/>
      <c r="K15" s="407"/>
      <c r="L15" s="14"/>
      <c r="M15" s="505" t="s">
        <v>207</v>
      </c>
      <c r="N15" s="506"/>
      <c r="O15" s="506"/>
      <c r="P15" s="506"/>
      <c r="Q15" s="507"/>
      <c r="R15" s="508">
        <v>91607</v>
      </c>
      <c r="S15" s="509"/>
      <c r="T15" s="509"/>
      <c r="U15" s="509"/>
      <c r="V15" s="510"/>
      <c r="W15" s="387" t="s">
        <v>4</v>
      </c>
      <c r="X15" s="329"/>
      <c r="Y15" s="329"/>
      <c r="Z15" s="329"/>
      <c r="AA15" s="329"/>
      <c r="AB15" s="330"/>
      <c r="AC15" s="446">
        <v>17472</v>
      </c>
      <c r="AD15" s="447"/>
      <c r="AE15" s="447"/>
      <c r="AF15" s="447"/>
      <c r="AG15" s="448"/>
      <c r="AH15" s="446">
        <v>18432</v>
      </c>
      <c r="AI15" s="447"/>
      <c r="AJ15" s="447"/>
      <c r="AK15" s="447"/>
      <c r="AL15" s="449"/>
      <c r="AM15" s="482"/>
      <c r="AN15" s="444"/>
      <c r="AO15" s="444"/>
      <c r="AP15" s="444"/>
      <c r="AQ15" s="444"/>
      <c r="AR15" s="444"/>
      <c r="AS15" s="444"/>
      <c r="AT15" s="445"/>
      <c r="AU15" s="483"/>
      <c r="AV15" s="484"/>
      <c r="AW15" s="484"/>
      <c r="AX15" s="484"/>
      <c r="AY15" s="456" t="s">
        <v>220</v>
      </c>
      <c r="AZ15" s="457"/>
      <c r="BA15" s="457"/>
      <c r="BB15" s="457"/>
      <c r="BC15" s="457"/>
      <c r="BD15" s="457"/>
      <c r="BE15" s="457"/>
      <c r="BF15" s="457"/>
      <c r="BG15" s="457"/>
      <c r="BH15" s="457"/>
      <c r="BI15" s="457"/>
      <c r="BJ15" s="457"/>
      <c r="BK15" s="457"/>
      <c r="BL15" s="457"/>
      <c r="BM15" s="458"/>
      <c r="BN15" s="440">
        <v>12704681</v>
      </c>
      <c r="BO15" s="441"/>
      <c r="BP15" s="441"/>
      <c r="BQ15" s="441"/>
      <c r="BR15" s="441"/>
      <c r="BS15" s="441"/>
      <c r="BT15" s="441"/>
      <c r="BU15" s="442"/>
      <c r="BV15" s="440">
        <v>12662226</v>
      </c>
      <c r="BW15" s="441"/>
      <c r="BX15" s="441"/>
      <c r="BY15" s="441"/>
      <c r="BZ15" s="441"/>
      <c r="CA15" s="441"/>
      <c r="CB15" s="441"/>
      <c r="CC15" s="442"/>
      <c r="CD15" s="511" t="s">
        <v>206</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25">
      <c r="A16" s="2"/>
      <c r="B16" s="405"/>
      <c r="C16" s="406"/>
      <c r="D16" s="406"/>
      <c r="E16" s="406"/>
      <c r="F16" s="406"/>
      <c r="G16" s="406"/>
      <c r="H16" s="406"/>
      <c r="I16" s="406"/>
      <c r="J16" s="406"/>
      <c r="K16" s="407"/>
      <c r="L16" s="495" t="s">
        <v>222</v>
      </c>
      <c r="M16" s="496"/>
      <c r="N16" s="496"/>
      <c r="O16" s="496"/>
      <c r="P16" s="496"/>
      <c r="Q16" s="497"/>
      <c r="R16" s="492" t="s">
        <v>223</v>
      </c>
      <c r="S16" s="493"/>
      <c r="T16" s="493"/>
      <c r="U16" s="493"/>
      <c r="V16" s="494"/>
      <c r="W16" s="375"/>
      <c r="X16" s="332"/>
      <c r="Y16" s="332"/>
      <c r="Z16" s="332"/>
      <c r="AA16" s="332"/>
      <c r="AB16" s="333"/>
      <c r="AC16" s="498">
        <v>36.299999999999997</v>
      </c>
      <c r="AD16" s="499"/>
      <c r="AE16" s="499"/>
      <c r="AF16" s="499"/>
      <c r="AG16" s="500"/>
      <c r="AH16" s="498">
        <v>36.6</v>
      </c>
      <c r="AI16" s="499"/>
      <c r="AJ16" s="499"/>
      <c r="AK16" s="499"/>
      <c r="AL16" s="501"/>
      <c r="AM16" s="482"/>
      <c r="AN16" s="444"/>
      <c r="AO16" s="444"/>
      <c r="AP16" s="444"/>
      <c r="AQ16" s="444"/>
      <c r="AR16" s="444"/>
      <c r="AS16" s="444"/>
      <c r="AT16" s="445"/>
      <c r="AU16" s="483"/>
      <c r="AV16" s="484"/>
      <c r="AW16" s="484"/>
      <c r="AX16" s="484"/>
      <c r="AY16" s="450" t="s">
        <v>105</v>
      </c>
      <c r="AZ16" s="451"/>
      <c r="BA16" s="451"/>
      <c r="BB16" s="451"/>
      <c r="BC16" s="451"/>
      <c r="BD16" s="451"/>
      <c r="BE16" s="451"/>
      <c r="BF16" s="451"/>
      <c r="BG16" s="451"/>
      <c r="BH16" s="451"/>
      <c r="BI16" s="451"/>
      <c r="BJ16" s="451"/>
      <c r="BK16" s="451"/>
      <c r="BL16" s="451"/>
      <c r="BM16" s="452"/>
      <c r="BN16" s="453">
        <v>23572112</v>
      </c>
      <c r="BO16" s="454"/>
      <c r="BP16" s="454"/>
      <c r="BQ16" s="454"/>
      <c r="BR16" s="454"/>
      <c r="BS16" s="454"/>
      <c r="BT16" s="454"/>
      <c r="BU16" s="455"/>
      <c r="BV16" s="453">
        <v>23123585</v>
      </c>
      <c r="BW16" s="454"/>
      <c r="BX16" s="454"/>
      <c r="BY16" s="454"/>
      <c r="BZ16" s="454"/>
      <c r="CA16" s="454"/>
      <c r="CB16" s="454"/>
      <c r="CC16" s="455"/>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25">
      <c r="A17" s="2"/>
      <c r="B17" s="408"/>
      <c r="C17" s="409"/>
      <c r="D17" s="409"/>
      <c r="E17" s="409"/>
      <c r="F17" s="409"/>
      <c r="G17" s="409"/>
      <c r="H17" s="409"/>
      <c r="I17" s="409"/>
      <c r="J17" s="409"/>
      <c r="K17" s="410"/>
      <c r="L17" s="15"/>
      <c r="M17" s="489" t="s">
        <v>100</v>
      </c>
      <c r="N17" s="490"/>
      <c r="O17" s="490"/>
      <c r="P17" s="490"/>
      <c r="Q17" s="491"/>
      <c r="R17" s="492" t="s">
        <v>225</v>
      </c>
      <c r="S17" s="493"/>
      <c r="T17" s="493"/>
      <c r="U17" s="493"/>
      <c r="V17" s="494"/>
      <c r="W17" s="387" t="s">
        <v>94</v>
      </c>
      <c r="X17" s="329"/>
      <c r="Y17" s="329"/>
      <c r="Z17" s="329"/>
      <c r="AA17" s="329"/>
      <c r="AB17" s="330"/>
      <c r="AC17" s="446">
        <v>28650</v>
      </c>
      <c r="AD17" s="447"/>
      <c r="AE17" s="447"/>
      <c r="AF17" s="447"/>
      <c r="AG17" s="448"/>
      <c r="AH17" s="446">
        <v>29535</v>
      </c>
      <c r="AI17" s="447"/>
      <c r="AJ17" s="447"/>
      <c r="AK17" s="447"/>
      <c r="AL17" s="449"/>
      <c r="AM17" s="482"/>
      <c r="AN17" s="444"/>
      <c r="AO17" s="444"/>
      <c r="AP17" s="444"/>
      <c r="AQ17" s="444"/>
      <c r="AR17" s="444"/>
      <c r="AS17" s="444"/>
      <c r="AT17" s="445"/>
      <c r="AU17" s="483"/>
      <c r="AV17" s="484"/>
      <c r="AW17" s="484"/>
      <c r="AX17" s="484"/>
      <c r="AY17" s="450" t="s">
        <v>227</v>
      </c>
      <c r="AZ17" s="451"/>
      <c r="BA17" s="451"/>
      <c r="BB17" s="451"/>
      <c r="BC17" s="451"/>
      <c r="BD17" s="451"/>
      <c r="BE17" s="451"/>
      <c r="BF17" s="451"/>
      <c r="BG17" s="451"/>
      <c r="BH17" s="451"/>
      <c r="BI17" s="451"/>
      <c r="BJ17" s="451"/>
      <c r="BK17" s="451"/>
      <c r="BL17" s="451"/>
      <c r="BM17" s="452"/>
      <c r="BN17" s="453">
        <v>16089682</v>
      </c>
      <c r="BO17" s="454"/>
      <c r="BP17" s="454"/>
      <c r="BQ17" s="454"/>
      <c r="BR17" s="454"/>
      <c r="BS17" s="454"/>
      <c r="BT17" s="454"/>
      <c r="BU17" s="455"/>
      <c r="BV17" s="453">
        <v>16020114</v>
      </c>
      <c r="BW17" s="454"/>
      <c r="BX17" s="454"/>
      <c r="BY17" s="454"/>
      <c r="BZ17" s="454"/>
      <c r="CA17" s="454"/>
      <c r="CB17" s="454"/>
      <c r="CC17" s="455"/>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25">
      <c r="A18" s="2"/>
      <c r="B18" s="469" t="s">
        <v>228</v>
      </c>
      <c r="C18" s="401"/>
      <c r="D18" s="401"/>
      <c r="E18" s="470"/>
      <c r="F18" s="470"/>
      <c r="G18" s="470"/>
      <c r="H18" s="470"/>
      <c r="I18" s="470"/>
      <c r="J18" s="470"/>
      <c r="K18" s="470"/>
      <c r="L18" s="485">
        <v>431.97</v>
      </c>
      <c r="M18" s="485"/>
      <c r="N18" s="485"/>
      <c r="O18" s="485"/>
      <c r="P18" s="485"/>
      <c r="Q18" s="485"/>
      <c r="R18" s="486"/>
      <c r="S18" s="486"/>
      <c r="T18" s="486"/>
      <c r="U18" s="486"/>
      <c r="V18" s="487"/>
      <c r="W18" s="388"/>
      <c r="X18" s="389"/>
      <c r="Y18" s="389"/>
      <c r="Z18" s="389"/>
      <c r="AA18" s="389"/>
      <c r="AB18" s="382"/>
      <c r="AC18" s="425">
        <v>59.5</v>
      </c>
      <c r="AD18" s="426"/>
      <c r="AE18" s="426"/>
      <c r="AF18" s="426"/>
      <c r="AG18" s="488"/>
      <c r="AH18" s="425">
        <v>58.7</v>
      </c>
      <c r="AI18" s="426"/>
      <c r="AJ18" s="426"/>
      <c r="AK18" s="426"/>
      <c r="AL18" s="427"/>
      <c r="AM18" s="482"/>
      <c r="AN18" s="444"/>
      <c r="AO18" s="444"/>
      <c r="AP18" s="444"/>
      <c r="AQ18" s="444"/>
      <c r="AR18" s="444"/>
      <c r="AS18" s="444"/>
      <c r="AT18" s="445"/>
      <c r="AU18" s="483"/>
      <c r="AV18" s="484"/>
      <c r="AW18" s="484"/>
      <c r="AX18" s="484"/>
      <c r="AY18" s="450" t="s">
        <v>229</v>
      </c>
      <c r="AZ18" s="451"/>
      <c r="BA18" s="451"/>
      <c r="BB18" s="451"/>
      <c r="BC18" s="451"/>
      <c r="BD18" s="451"/>
      <c r="BE18" s="451"/>
      <c r="BF18" s="451"/>
      <c r="BG18" s="451"/>
      <c r="BH18" s="451"/>
      <c r="BI18" s="451"/>
      <c r="BJ18" s="451"/>
      <c r="BK18" s="451"/>
      <c r="BL18" s="451"/>
      <c r="BM18" s="452"/>
      <c r="BN18" s="453">
        <v>27299464</v>
      </c>
      <c r="BO18" s="454"/>
      <c r="BP18" s="454"/>
      <c r="BQ18" s="454"/>
      <c r="BR18" s="454"/>
      <c r="BS18" s="454"/>
      <c r="BT18" s="454"/>
      <c r="BU18" s="455"/>
      <c r="BV18" s="453">
        <v>25867040</v>
      </c>
      <c r="BW18" s="454"/>
      <c r="BX18" s="454"/>
      <c r="BY18" s="454"/>
      <c r="BZ18" s="454"/>
      <c r="CA18" s="454"/>
      <c r="CB18" s="454"/>
      <c r="CC18" s="455"/>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25">
      <c r="A19" s="2"/>
      <c r="B19" s="469" t="s">
        <v>54</v>
      </c>
      <c r="C19" s="401"/>
      <c r="D19" s="401"/>
      <c r="E19" s="470"/>
      <c r="F19" s="470"/>
      <c r="G19" s="470"/>
      <c r="H19" s="470"/>
      <c r="I19" s="470"/>
      <c r="J19" s="470"/>
      <c r="K19" s="470"/>
      <c r="L19" s="471">
        <v>219</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230</v>
      </c>
      <c r="AZ19" s="451"/>
      <c r="BA19" s="451"/>
      <c r="BB19" s="451"/>
      <c r="BC19" s="451"/>
      <c r="BD19" s="451"/>
      <c r="BE19" s="451"/>
      <c r="BF19" s="451"/>
      <c r="BG19" s="451"/>
      <c r="BH19" s="451"/>
      <c r="BI19" s="451"/>
      <c r="BJ19" s="451"/>
      <c r="BK19" s="451"/>
      <c r="BL19" s="451"/>
      <c r="BM19" s="452"/>
      <c r="BN19" s="453">
        <v>37715345</v>
      </c>
      <c r="BO19" s="454"/>
      <c r="BP19" s="454"/>
      <c r="BQ19" s="454"/>
      <c r="BR19" s="454"/>
      <c r="BS19" s="454"/>
      <c r="BT19" s="454"/>
      <c r="BU19" s="455"/>
      <c r="BV19" s="453">
        <v>37202493</v>
      </c>
      <c r="BW19" s="454"/>
      <c r="BX19" s="454"/>
      <c r="BY19" s="454"/>
      <c r="BZ19" s="454"/>
      <c r="CA19" s="454"/>
      <c r="CB19" s="454"/>
      <c r="CC19" s="455"/>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25">
      <c r="A20" s="2"/>
      <c r="B20" s="469" t="s">
        <v>234</v>
      </c>
      <c r="C20" s="401"/>
      <c r="D20" s="401"/>
      <c r="E20" s="470"/>
      <c r="F20" s="470"/>
      <c r="G20" s="470"/>
      <c r="H20" s="470"/>
      <c r="I20" s="470"/>
      <c r="J20" s="470"/>
      <c r="K20" s="470"/>
      <c r="L20" s="471">
        <v>34000</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25">
      <c r="A21" s="2"/>
      <c r="B21" s="466" t="s">
        <v>236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25">
      <c r="A22" s="2"/>
      <c r="B22" s="435" t="s">
        <v>237</v>
      </c>
      <c r="C22" s="349"/>
      <c r="D22" s="350"/>
      <c r="E22" s="328" t="s">
        <v>7</v>
      </c>
      <c r="F22" s="329"/>
      <c r="G22" s="329"/>
      <c r="H22" s="329"/>
      <c r="I22" s="329"/>
      <c r="J22" s="329"/>
      <c r="K22" s="330"/>
      <c r="L22" s="328" t="s">
        <v>239</v>
      </c>
      <c r="M22" s="329"/>
      <c r="N22" s="329"/>
      <c r="O22" s="329"/>
      <c r="P22" s="330"/>
      <c r="Q22" s="334" t="s">
        <v>241</v>
      </c>
      <c r="R22" s="335"/>
      <c r="S22" s="335"/>
      <c r="T22" s="335"/>
      <c r="U22" s="335"/>
      <c r="V22" s="336"/>
      <c r="W22" s="348" t="s">
        <v>55</v>
      </c>
      <c r="X22" s="349"/>
      <c r="Y22" s="350"/>
      <c r="Z22" s="328" t="s">
        <v>7</v>
      </c>
      <c r="AA22" s="329"/>
      <c r="AB22" s="329"/>
      <c r="AC22" s="329"/>
      <c r="AD22" s="329"/>
      <c r="AE22" s="329"/>
      <c r="AF22" s="329"/>
      <c r="AG22" s="330"/>
      <c r="AH22" s="340" t="s">
        <v>177</v>
      </c>
      <c r="AI22" s="329"/>
      <c r="AJ22" s="329"/>
      <c r="AK22" s="329"/>
      <c r="AL22" s="330"/>
      <c r="AM22" s="340" t="s">
        <v>242</v>
      </c>
      <c r="AN22" s="341"/>
      <c r="AO22" s="341"/>
      <c r="AP22" s="341"/>
      <c r="AQ22" s="341"/>
      <c r="AR22" s="342"/>
      <c r="AS22" s="334" t="s">
        <v>241</v>
      </c>
      <c r="AT22" s="335"/>
      <c r="AU22" s="335"/>
      <c r="AV22" s="335"/>
      <c r="AW22" s="335"/>
      <c r="AX22" s="346"/>
      <c r="AY22" s="456" t="s">
        <v>245</v>
      </c>
      <c r="AZ22" s="457"/>
      <c r="BA22" s="457"/>
      <c r="BB22" s="457"/>
      <c r="BC22" s="457"/>
      <c r="BD22" s="457"/>
      <c r="BE22" s="457"/>
      <c r="BF22" s="457"/>
      <c r="BG22" s="457"/>
      <c r="BH22" s="457"/>
      <c r="BI22" s="457"/>
      <c r="BJ22" s="457"/>
      <c r="BK22" s="457"/>
      <c r="BL22" s="457"/>
      <c r="BM22" s="458"/>
      <c r="BN22" s="440">
        <v>58541648</v>
      </c>
      <c r="BO22" s="441"/>
      <c r="BP22" s="441"/>
      <c r="BQ22" s="441"/>
      <c r="BR22" s="441"/>
      <c r="BS22" s="441"/>
      <c r="BT22" s="441"/>
      <c r="BU22" s="442"/>
      <c r="BV22" s="440">
        <v>61998129</v>
      </c>
      <c r="BW22" s="441"/>
      <c r="BX22" s="441"/>
      <c r="BY22" s="441"/>
      <c r="BZ22" s="441"/>
      <c r="CA22" s="441"/>
      <c r="CB22" s="441"/>
      <c r="CC22" s="442"/>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25">
      <c r="A23" s="2"/>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247</v>
      </c>
      <c r="AZ23" s="451"/>
      <c r="BA23" s="451"/>
      <c r="BB23" s="451"/>
      <c r="BC23" s="451"/>
      <c r="BD23" s="451"/>
      <c r="BE23" s="451"/>
      <c r="BF23" s="451"/>
      <c r="BG23" s="451"/>
      <c r="BH23" s="451"/>
      <c r="BI23" s="451"/>
      <c r="BJ23" s="451"/>
      <c r="BK23" s="451"/>
      <c r="BL23" s="451"/>
      <c r="BM23" s="452"/>
      <c r="BN23" s="453">
        <v>19968024</v>
      </c>
      <c r="BO23" s="454"/>
      <c r="BP23" s="454"/>
      <c r="BQ23" s="454"/>
      <c r="BR23" s="454"/>
      <c r="BS23" s="454"/>
      <c r="BT23" s="454"/>
      <c r="BU23" s="455"/>
      <c r="BV23" s="453">
        <v>21700438</v>
      </c>
      <c r="BW23" s="454"/>
      <c r="BX23" s="454"/>
      <c r="BY23" s="454"/>
      <c r="BZ23" s="454"/>
      <c r="CA23" s="454"/>
      <c r="CB23" s="454"/>
      <c r="CC23" s="455"/>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25">
      <c r="A24" s="2"/>
      <c r="B24" s="436"/>
      <c r="C24" s="352"/>
      <c r="D24" s="353"/>
      <c r="E24" s="443" t="s">
        <v>249</v>
      </c>
      <c r="F24" s="444"/>
      <c r="G24" s="444"/>
      <c r="H24" s="444"/>
      <c r="I24" s="444"/>
      <c r="J24" s="444"/>
      <c r="K24" s="445"/>
      <c r="L24" s="446">
        <v>1</v>
      </c>
      <c r="M24" s="447"/>
      <c r="N24" s="447"/>
      <c r="O24" s="447"/>
      <c r="P24" s="448"/>
      <c r="Q24" s="446">
        <v>9670</v>
      </c>
      <c r="R24" s="447"/>
      <c r="S24" s="447"/>
      <c r="T24" s="447"/>
      <c r="U24" s="447"/>
      <c r="V24" s="448"/>
      <c r="W24" s="351"/>
      <c r="X24" s="352"/>
      <c r="Y24" s="353"/>
      <c r="Z24" s="443" t="s">
        <v>226</v>
      </c>
      <c r="AA24" s="444"/>
      <c r="AB24" s="444"/>
      <c r="AC24" s="444"/>
      <c r="AD24" s="444"/>
      <c r="AE24" s="444"/>
      <c r="AF24" s="444"/>
      <c r="AG24" s="445"/>
      <c r="AH24" s="446">
        <v>675</v>
      </c>
      <c r="AI24" s="447"/>
      <c r="AJ24" s="447"/>
      <c r="AK24" s="447"/>
      <c r="AL24" s="448"/>
      <c r="AM24" s="446">
        <v>2027700</v>
      </c>
      <c r="AN24" s="447"/>
      <c r="AO24" s="447"/>
      <c r="AP24" s="447"/>
      <c r="AQ24" s="447"/>
      <c r="AR24" s="448"/>
      <c r="AS24" s="446">
        <v>3004</v>
      </c>
      <c r="AT24" s="447"/>
      <c r="AU24" s="447"/>
      <c r="AV24" s="447"/>
      <c r="AW24" s="447"/>
      <c r="AX24" s="449"/>
      <c r="AY24" s="428" t="s">
        <v>251</v>
      </c>
      <c r="AZ24" s="429"/>
      <c r="BA24" s="429"/>
      <c r="BB24" s="429"/>
      <c r="BC24" s="429"/>
      <c r="BD24" s="429"/>
      <c r="BE24" s="429"/>
      <c r="BF24" s="429"/>
      <c r="BG24" s="429"/>
      <c r="BH24" s="429"/>
      <c r="BI24" s="429"/>
      <c r="BJ24" s="429"/>
      <c r="BK24" s="429"/>
      <c r="BL24" s="429"/>
      <c r="BM24" s="430"/>
      <c r="BN24" s="453">
        <v>43666604</v>
      </c>
      <c r="BO24" s="454"/>
      <c r="BP24" s="454"/>
      <c r="BQ24" s="454"/>
      <c r="BR24" s="454"/>
      <c r="BS24" s="454"/>
      <c r="BT24" s="454"/>
      <c r="BU24" s="455"/>
      <c r="BV24" s="453">
        <v>45406221</v>
      </c>
      <c r="BW24" s="454"/>
      <c r="BX24" s="454"/>
      <c r="BY24" s="454"/>
      <c r="BZ24" s="454"/>
      <c r="CA24" s="454"/>
      <c r="CB24" s="454"/>
      <c r="CC24" s="455"/>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25">
      <c r="A25" s="2"/>
      <c r="B25" s="436"/>
      <c r="C25" s="352"/>
      <c r="D25" s="353"/>
      <c r="E25" s="443" t="s">
        <v>254</v>
      </c>
      <c r="F25" s="444"/>
      <c r="G25" s="444"/>
      <c r="H25" s="444"/>
      <c r="I25" s="444"/>
      <c r="J25" s="444"/>
      <c r="K25" s="445"/>
      <c r="L25" s="446">
        <v>1</v>
      </c>
      <c r="M25" s="447"/>
      <c r="N25" s="447"/>
      <c r="O25" s="447"/>
      <c r="P25" s="448"/>
      <c r="Q25" s="446">
        <v>7450</v>
      </c>
      <c r="R25" s="447"/>
      <c r="S25" s="447"/>
      <c r="T25" s="447"/>
      <c r="U25" s="447"/>
      <c r="V25" s="448"/>
      <c r="W25" s="351"/>
      <c r="X25" s="352"/>
      <c r="Y25" s="353"/>
      <c r="Z25" s="443" t="s">
        <v>255</v>
      </c>
      <c r="AA25" s="444"/>
      <c r="AB25" s="444"/>
      <c r="AC25" s="444"/>
      <c r="AD25" s="444"/>
      <c r="AE25" s="444"/>
      <c r="AF25" s="444"/>
      <c r="AG25" s="445"/>
      <c r="AH25" s="446">
        <v>151</v>
      </c>
      <c r="AI25" s="447"/>
      <c r="AJ25" s="447"/>
      <c r="AK25" s="447"/>
      <c r="AL25" s="448"/>
      <c r="AM25" s="446">
        <v>485616</v>
      </c>
      <c r="AN25" s="447"/>
      <c r="AO25" s="447"/>
      <c r="AP25" s="447"/>
      <c r="AQ25" s="447"/>
      <c r="AR25" s="448"/>
      <c r="AS25" s="446">
        <v>3216</v>
      </c>
      <c r="AT25" s="447"/>
      <c r="AU25" s="447"/>
      <c r="AV25" s="447"/>
      <c r="AW25" s="447"/>
      <c r="AX25" s="449"/>
      <c r="AY25" s="456" t="s">
        <v>34</v>
      </c>
      <c r="AZ25" s="457"/>
      <c r="BA25" s="457"/>
      <c r="BB25" s="457"/>
      <c r="BC25" s="457"/>
      <c r="BD25" s="457"/>
      <c r="BE25" s="457"/>
      <c r="BF25" s="457"/>
      <c r="BG25" s="457"/>
      <c r="BH25" s="457"/>
      <c r="BI25" s="457"/>
      <c r="BJ25" s="457"/>
      <c r="BK25" s="457"/>
      <c r="BL25" s="457"/>
      <c r="BM25" s="458"/>
      <c r="BN25" s="440">
        <v>5280643</v>
      </c>
      <c r="BO25" s="441"/>
      <c r="BP25" s="441"/>
      <c r="BQ25" s="441"/>
      <c r="BR25" s="441"/>
      <c r="BS25" s="441"/>
      <c r="BT25" s="441"/>
      <c r="BU25" s="442"/>
      <c r="BV25" s="440">
        <v>5986644</v>
      </c>
      <c r="BW25" s="441"/>
      <c r="BX25" s="441"/>
      <c r="BY25" s="441"/>
      <c r="BZ25" s="441"/>
      <c r="CA25" s="441"/>
      <c r="CB25" s="441"/>
      <c r="CC25" s="442"/>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25">
      <c r="A26" s="2"/>
      <c r="B26" s="436"/>
      <c r="C26" s="352"/>
      <c r="D26" s="353"/>
      <c r="E26" s="443" t="s">
        <v>256</v>
      </c>
      <c r="F26" s="444"/>
      <c r="G26" s="444"/>
      <c r="H26" s="444"/>
      <c r="I26" s="444"/>
      <c r="J26" s="444"/>
      <c r="K26" s="445"/>
      <c r="L26" s="446">
        <v>1</v>
      </c>
      <c r="M26" s="447"/>
      <c r="N26" s="447"/>
      <c r="O26" s="447"/>
      <c r="P26" s="448"/>
      <c r="Q26" s="446">
        <v>6310</v>
      </c>
      <c r="R26" s="447"/>
      <c r="S26" s="447"/>
      <c r="T26" s="447"/>
      <c r="U26" s="447"/>
      <c r="V26" s="448"/>
      <c r="W26" s="351"/>
      <c r="X26" s="352"/>
      <c r="Y26" s="353"/>
      <c r="Z26" s="443" t="s">
        <v>257</v>
      </c>
      <c r="AA26" s="462"/>
      <c r="AB26" s="462"/>
      <c r="AC26" s="462"/>
      <c r="AD26" s="462"/>
      <c r="AE26" s="462"/>
      <c r="AF26" s="462"/>
      <c r="AG26" s="463"/>
      <c r="AH26" s="446">
        <v>59</v>
      </c>
      <c r="AI26" s="447"/>
      <c r="AJ26" s="447"/>
      <c r="AK26" s="447"/>
      <c r="AL26" s="448"/>
      <c r="AM26" s="446">
        <v>177649</v>
      </c>
      <c r="AN26" s="447"/>
      <c r="AO26" s="447"/>
      <c r="AP26" s="447"/>
      <c r="AQ26" s="447"/>
      <c r="AR26" s="448"/>
      <c r="AS26" s="446">
        <v>3011</v>
      </c>
      <c r="AT26" s="447"/>
      <c r="AU26" s="447"/>
      <c r="AV26" s="447"/>
      <c r="AW26" s="447"/>
      <c r="AX26" s="449"/>
      <c r="AY26" s="464" t="s">
        <v>258</v>
      </c>
      <c r="AZ26" s="415"/>
      <c r="BA26" s="415"/>
      <c r="BB26" s="415"/>
      <c r="BC26" s="415"/>
      <c r="BD26" s="415"/>
      <c r="BE26" s="415"/>
      <c r="BF26" s="415"/>
      <c r="BG26" s="415"/>
      <c r="BH26" s="415"/>
      <c r="BI26" s="415"/>
      <c r="BJ26" s="415"/>
      <c r="BK26" s="415"/>
      <c r="BL26" s="415"/>
      <c r="BM26" s="465"/>
      <c r="BN26" s="453" t="s">
        <v>195</v>
      </c>
      <c r="BO26" s="454"/>
      <c r="BP26" s="454"/>
      <c r="BQ26" s="454"/>
      <c r="BR26" s="454"/>
      <c r="BS26" s="454"/>
      <c r="BT26" s="454"/>
      <c r="BU26" s="455"/>
      <c r="BV26" s="453" t="s">
        <v>195</v>
      </c>
      <c r="BW26" s="454"/>
      <c r="BX26" s="454"/>
      <c r="BY26" s="454"/>
      <c r="BZ26" s="454"/>
      <c r="CA26" s="454"/>
      <c r="CB26" s="454"/>
      <c r="CC26" s="455"/>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25">
      <c r="A27" s="2"/>
      <c r="B27" s="436"/>
      <c r="C27" s="352"/>
      <c r="D27" s="353"/>
      <c r="E27" s="443" t="s">
        <v>259</v>
      </c>
      <c r="F27" s="444"/>
      <c r="G27" s="444"/>
      <c r="H27" s="444"/>
      <c r="I27" s="444"/>
      <c r="J27" s="444"/>
      <c r="K27" s="445"/>
      <c r="L27" s="446">
        <v>1</v>
      </c>
      <c r="M27" s="447"/>
      <c r="N27" s="447"/>
      <c r="O27" s="447"/>
      <c r="P27" s="448"/>
      <c r="Q27" s="446">
        <v>4800</v>
      </c>
      <c r="R27" s="447"/>
      <c r="S27" s="447"/>
      <c r="T27" s="447"/>
      <c r="U27" s="447"/>
      <c r="V27" s="448"/>
      <c r="W27" s="351"/>
      <c r="X27" s="352"/>
      <c r="Y27" s="353"/>
      <c r="Z27" s="443" t="s">
        <v>261</v>
      </c>
      <c r="AA27" s="444"/>
      <c r="AB27" s="444"/>
      <c r="AC27" s="444"/>
      <c r="AD27" s="444"/>
      <c r="AE27" s="444"/>
      <c r="AF27" s="444"/>
      <c r="AG27" s="445"/>
      <c r="AH27" s="446">
        <v>11</v>
      </c>
      <c r="AI27" s="447"/>
      <c r="AJ27" s="447"/>
      <c r="AK27" s="447"/>
      <c r="AL27" s="448"/>
      <c r="AM27" s="446">
        <v>42240</v>
      </c>
      <c r="AN27" s="447"/>
      <c r="AO27" s="447"/>
      <c r="AP27" s="447"/>
      <c r="AQ27" s="447"/>
      <c r="AR27" s="448"/>
      <c r="AS27" s="446">
        <v>3840</v>
      </c>
      <c r="AT27" s="447"/>
      <c r="AU27" s="447"/>
      <c r="AV27" s="447"/>
      <c r="AW27" s="447"/>
      <c r="AX27" s="449"/>
      <c r="AY27" s="459" t="s">
        <v>263</v>
      </c>
      <c r="AZ27" s="460"/>
      <c r="BA27" s="460"/>
      <c r="BB27" s="460"/>
      <c r="BC27" s="460"/>
      <c r="BD27" s="460"/>
      <c r="BE27" s="460"/>
      <c r="BF27" s="460"/>
      <c r="BG27" s="460"/>
      <c r="BH27" s="460"/>
      <c r="BI27" s="460"/>
      <c r="BJ27" s="460"/>
      <c r="BK27" s="460"/>
      <c r="BL27" s="460"/>
      <c r="BM27" s="461"/>
      <c r="BN27" s="431" t="s">
        <v>195</v>
      </c>
      <c r="BO27" s="432"/>
      <c r="BP27" s="432"/>
      <c r="BQ27" s="432"/>
      <c r="BR27" s="432"/>
      <c r="BS27" s="432"/>
      <c r="BT27" s="432"/>
      <c r="BU27" s="433"/>
      <c r="BV27" s="431" t="s">
        <v>195</v>
      </c>
      <c r="BW27" s="432"/>
      <c r="BX27" s="432"/>
      <c r="BY27" s="432"/>
      <c r="BZ27" s="432"/>
      <c r="CA27" s="432"/>
      <c r="CB27" s="432"/>
      <c r="CC27" s="4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25">
      <c r="A28" s="2"/>
      <c r="B28" s="436"/>
      <c r="C28" s="352"/>
      <c r="D28" s="353"/>
      <c r="E28" s="443" t="s">
        <v>264</v>
      </c>
      <c r="F28" s="444"/>
      <c r="G28" s="444"/>
      <c r="H28" s="444"/>
      <c r="I28" s="444"/>
      <c r="J28" s="444"/>
      <c r="K28" s="445"/>
      <c r="L28" s="446">
        <v>1</v>
      </c>
      <c r="M28" s="447"/>
      <c r="N28" s="447"/>
      <c r="O28" s="447"/>
      <c r="P28" s="448"/>
      <c r="Q28" s="446">
        <v>4180</v>
      </c>
      <c r="R28" s="447"/>
      <c r="S28" s="447"/>
      <c r="T28" s="447"/>
      <c r="U28" s="447"/>
      <c r="V28" s="448"/>
      <c r="W28" s="351"/>
      <c r="X28" s="352"/>
      <c r="Y28" s="353"/>
      <c r="Z28" s="443" t="s">
        <v>35</v>
      </c>
      <c r="AA28" s="444"/>
      <c r="AB28" s="444"/>
      <c r="AC28" s="444"/>
      <c r="AD28" s="444"/>
      <c r="AE28" s="444"/>
      <c r="AF28" s="444"/>
      <c r="AG28" s="445"/>
      <c r="AH28" s="446" t="s">
        <v>195</v>
      </c>
      <c r="AI28" s="447"/>
      <c r="AJ28" s="447"/>
      <c r="AK28" s="447"/>
      <c r="AL28" s="448"/>
      <c r="AM28" s="446" t="s">
        <v>195</v>
      </c>
      <c r="AN28" s="447"/>
      <c r="AO28" s="447"/>
      <c r="AP28" s="447"/>
      <c r="AQ28" s="447"/>
      <c r="AR28" s="448"/>
      <c r="AS28" s="446" t="s">
        <v>195</v>
      </c>
      <c r="AT28" s="447"/>
      <c r="AU28" s="447"/>
      <c r="AV28" s="447"/>
      <c r="AW28" s="447"/>
      <c r="AX28" s="449"/>
      <c r="AY28" s="319" t="s">
        <v>267</v>
      </c>
      <c r="AZ28" s="320"/>
      <c r="BA28" s="320"/>
      <c r="BB28" s="321"/>
      <c r="BC28" s="456" t="s">
        <v>99</v>
      </c>
      <c r="BD28" s="457"/>
      <c r="BE28" s="457"/>
      <c r="BF28" s="457"/>
      <c r="BG28" s="457"/>
      <c r="BH28" s="457"/>
      <c r="BI28" s="457"/>
      <c r="BJ28" s="457"/>
      <c r="BK28" s="457"/>
      <c r="BL28" s="457"/>
      <c r="BM28" s="458"/>
      <c r="BN28" s="440">
        <v>9567655</v>
      </c>
      <c r="BO28" s="441"/>
      <c r="BP28" s="441"/>
      <c r="BQ28" s="441"/>
      <c r="BR28" s="441"/>
      <c r="BS28" s="441"/>
      <c r="BT28" s="441"/>
      <c r="BU28" s="442"/>
      <c r="BV28" s="440">
        <v>9109026</v>
      </c>
      <c r="BW28" s="441"/>
      <c r="BX28" s="441"/>
      <c r="BY28" s="441"/>
      <c r="BZ28" s="441"/>
      <c r="CA28" s="441"/>
      <c r="CB28" s="441"/>
      <c r="CC28" s="442"/>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25">
      <c r="A29" s="2"/>
      <c r="B29" s="436"/>
      <c r="C29" s="352"/>
      <c r="D29" s="353"/>
      <c r="E29" s="443" t="s">
        <v>268</v>
      </c>
      <c r="F29" s="444"/>
      <c r="G29" s="444"/>
      <c r="H29" s="444"/>
      <c r="I29" s="444"/>
      <c r="J29" s="444"/>
      <c r="K29" s="445"/>
      <c r="L29" s="446">
        <v>20</v>
      </c>
      <c r="M29" s="447"/>
      <c r="N29" s="447"/>
      <c r="O29" s="447"/>
      <c r="P29" s="448"/>
      <c r="Q29" s="446">
        <v>3850</v>
      </c>
      <c r="R29" s="447"/>
      <c r="S29" s="447"/>
      <c r="T29" s="447"/>
      <c r="U29" s="447"/>
      <c r="V29" s="448"/>
      <c r="W29" s="354"/>
      <c r="X29" s="355"/>
      <c r="Y29" s="356"/>
      <c r="Z29" s="443" t="s">
        <v>270</v>
      </c>
      <c r="AA29" s="444"/>
      <c r="AB29" s="444"/>
      <c r="AC29" s="444"/>
      <c r="AD29" s="444"/>
      <c r="AE29" s="444"/>
      <c r="AF29" s="444"/>
      <c r="AG29" s="445"/>
      <c r="AH29" s="446">
        <v>686</v>
      </c>
      <c r="AI29" s="447"/>
      <c r="AJ29" s="447"/>
      <c r="AK29" s="447"/>
      <c r="AL29" s="448"/>
      <c r="AM29" s="446">
        <v>2069940</v>
      </c>
      <c r="AN29" s="447"/>
      <c r="AO29" s="447"/>
      <c r="AP29" s="447"/>
      <c r="AQ29" s="447"/>
      <c r="AR29" s="448"/>
      <c r="AS29" s="446">
        <v>3017</v>
      </c>
      <c r="AT29" s="447"/>
      <c r="AU29" s="447"/>
      <c r="AV29" s="447"/>
      <c r="AW29" s="447"/>
      <c r="AX29" s="449"/>
      <c r="AY29" s="322"/>
      <c r="AZ29" s="323"/>
      <c r="BA29" s="323"/>
      <c r="BB29" s="324"/>
      <c r="BC29" s="450" t="s">
        <v>271</v>
      </c>
      <c r="BD29" s="451"/>
      <c r="BE29" s="451"/>
      <c r="BF29" s="451"/>
      <c r="BG29" s="451"/>
      <c r="BH29" s="451"/>
      <c r="BI29" s="451"/>
      <c r="BJ29" s="451"/>
      <c r="BK29" s="451"/>
      <c r="BL29" s="451"/>
      <c r="BM29" s="452"/>
      <c r="BN29" s="453">
        <v>2687328</v>
      </c>
      <c r="BO29" s="454"/>
      <c r="BP29" s="454"/>
      <c r="BQ29" s="454"/>
      <c r="BR29" s="454"/>
      <c r="BS29" s="454"/>
      <c r="BT29" s="454"/>
      <c r="BU29" s="455"/>
      <c r="BV29" s="453">
        <v>584379</v>
      </c>
      <c r="BW29" s="454"/>
      <c r="BX29" s="454"/>
      <c r="BY29" s="454"/>
      <c r="BZ29" s="454"/>
      <c r="CA29" s="454"/>
      <c r="CB29" s="454"/>
      <c r="CC29" s="455"/>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25">
      <c r="A30" s="2"/>
      <c r="B30" s="437"/>
      <c r="C30" s="438"/>
      <c r="D30" s="439"/>
      <c r="E30" s="416"/>
      <c r="F30" s="417"/>
      <c r="G30" s="417"/>
      <c r="H30" s="417"/>
      <c r="I30" s="417"/>
      <c r="J30" s="417"/>
      <c r="K30" s="418"/>
      <c r="L30" s="419"/>
      <c r="M30" s="420"/>
      <c r="N30" s="420"/>
      <c r="O30" s="420"/>
      <c r="P30" s="421"/>
      <c r="Q30" s="419"/>
      <c r="R30" s="420"/>
      <c r="S30" s="420"/>
      <c r="T30" s="420"/>
      <c r="U30" s="420"/>
      <c r="V30" s="421"/>
      <c r="W30" s="422" t="s">
        <v>273</v>
      </c>
      <c r="X30" s="423"/>
      <c r="Y30" s="423"/>
      <c r="Z30" s="423"/>
      <c r="AA30" s="423"/>
      <c r="AB30" s="423"/>
      <c r="AC30" s="423"/>
      <c r="AD30" s="423"/>
      <c r="AE30" s="423"/>
      <c r="AF30" s="423"/>
      <c r="AG30" s="424"/>
      <c r="AH30" s="425">
        <v>93.6</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65</v>
      </c>
      <c r="BD30" s="429"/>
      <c r="BE30" s="429"/>
      <c r="BF30" s="429"/>
      <c r="BG30" s="429"/>
      <c r="BH30" s="429"/>
      <c r="BI30" s="429"/>
      <c r="BJ30" s="429"/>
      <c r="BK30" s="429"/>
      <c r="BL30" s="429"/>
      <c r="BM30" s="430"/>
      <c r="BN30" s="431">
        <v>3505832</v>
      </c>
      <c r="BO30" s="432"/>
      <c r="BP30" s="432"/>
      <c r="BQ30" s="432"/>
      <c r="BR30" s="432"/>
      <c r="BS30" s="432"/>
      <c r="BT30" s="432"/>
      <c r="BU30" s="433"/>
      <c r="BV30" s="431">
        <v>3538083</v>
      </c>
      <c r="BW30" s="432"/>
      <c r="BX30" s="432"/>
      <c r="BY30" s="432"/>
      <c r="BZ30" s="432"/>
      <c r="CA30" s="432"/>
      <c r="CB30" s="432"/>
      <c r="CC30" s="4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5">
      <c r="A31" s="2"/>
      <c r="B31" s="4"/>
      <c r="DI31" s="36"/>
    </row>
    <row r="32" spans="1:113" ht="13.5" customHeight="1" x14ac:dyDescent="0.25">
      <c r="A32" s="2"/>
      <c r="B32" s="5"/>
      <c r="C32" s="434" t="s">
        <v>181</v>
      </c>
      <c r="D32" s="434"/>
      <c r="E32" s="434"/>
      <c r="F32" s="434"/>
      <c r="G32" s="434"/>
      <c r="H32" s="434"/>
      <c r="I32" s="434"/>
      <c r="J32" s="434"/>
      <c r="K32" s="434"/>
      <c r="L32" s="434"/>
      <c r="M32" s="434"/>
      <c r="N32" s="434"/>
      <c r="O32" s="434"/>
      <c r="P32" s="434"/>
      <c r="Q32" s="434"/>
      <c r="R32" s="434"/>
      <c r="S32" s="434"/>
      <c r="U32" s="415" t="s">
        <v>88</v>
      </c>
      <c r="V32" s="415"/>
      <c r="W32" s="415"/>
      <c r="X32" s="415"/>
      <c r="Y32" s="415"/>
      <c r="Z32" s="415"/>
      <c r="AA32" s="415"/>
      <c r="AB32" s="415"/>
      <c r="AC32" s="415"/>
      <c r="AD32" s="415"/>
      <c r="AE32" s="415"/>
      <c r="AF32" s="415"/>
      <c r="AG32" s="415"/>
      <c r="AH32" s="415"/>
      <c r="AI32" s="415"/>
      <c r="AJ32" s="415"/>
      <c r="AK32" s="415"/>
      <c r="AM32" s="415" t="s">
        <v>275</v>
      </c>
      <c r="AN32" s="415"/>
      <c r="AO32" s="415"/>
      <c r="AP32" s="415"/>
      <c r="AQ32" s="415"/>
      <c r="AR32" s="415"/>
      <c r="AS32" s="415"/>
      <c r="AT32" s="415"/>
      <c r="AU32" s="415"/>
      <c r="AV32" s="415"/>
      <c r="AW32" s="415"/>
      <c r="AX32" s="415"/>
      <c r="AY32" s="415"/>
      <c r="AZ32" s="415"/>
      <c r="BA32" s="415"/>
      <c r="BB32" s="415"/>
      <c r="BC32" s="415"/>
      <c r="BE32" s="415" t="s">
        <v>276</v>
      </c>
      <c r="BF32" s="415"/>
      <c r="BG32" s="415"/>
      <c r="BH32" s="415"/>
      <c r="BI32" s="415"/>
      <c r="BJ32" s="415"/>
      <c r="BK32" s="415"/>
      <c r="BL32" s="415"/>
      <c r="BM32" s="415"/>
      <c r="BN32" s="415"/>
      <c r="BO32" s="415"/>
      <c r="BP32" s="415"/>
      <c r="BQ32" s="415"/>
      <c r="BR32" s="415"/>
      <c r="BS32" s="415"/>
      <c r="BT32" s="415"/>
      <c r="BU32" s="415"/>
      <c r="BW32" s="415" t="s">
        <v>278</v>
      </c>
      <c r="BX32" s="415"/>
      <c r="BY32" s="415"/>
      <c r="BZ32" s="415"/>
      <c r="CA32" s="415"/>
      <c r="CB32" s="415"/>
      <c r="CC32" s="415"/>
      <c r="CD32" s="415"/>
      <c r="CE32" s="415"/>
      <c r="CF32" s="415"/>
      <c r="CG32" s="415"/>
      <c r="CH32" s="415"/>
      <c r="CI32" s="415"/>
      <c r="CJ32" s="415"/>
      <c r="CK32" s="415"/>
      <c r="CL32" s="415"/>
      <c r="CM32" s="415"/>
      <c r="CO32" s="415" t="s">
        <v>279</v>
      </c>
      <c r="CP32" s="415"/>
      <c r="CQ32" s="415"/>
      <c r="CR32" s="415"/>
      <c r="CS32" s="415"/>
      <c r="CT32" s="415"/>
      <c r="CU32" s="415"/>
      <c r="CV32" s="415"/>
      <c r="CW32" s="415"/>
      <c r="CX32" s="415"/>
      <c r="CY32" s="415"/>
      <c r="CZ32" s="415"/>
      <c r="DA32" s="415"/>
      <c r="DB32" s="415"/>
      <c r="DC32" s="415"/>
      <c r="DD32" s="415"/>
      <c r="DE32" s="415"/>
      <c r="DI32" s="36"/>
    </row>
    <row r="33" spans="1:113" ht="13.5" customHeight="1" x14ac:dyDescent="0.25">
      <c r="A33" s="2"/>
      <c r="B33" s="5"/>
      <c r="C33" s="394" t="s">
        <v>116</v>
      </c>
      <c r="D33" s="394"/>
      <c r="E33" s="374" t="s">
        <v>280</v>
      </c>
      <c r="F33" s="374"/>
      <c r="G33" s="374"/>
      <c r="H33" s="374"/>
      <c r="I33" s="374"/>
      <c r="J33" s="374"/>
      <c r="K33" s="374"/>
      <c r="L33" s="374"/>
      <c r="M33" s="374"/>
      <c r="N33" s="374"/>
      <c r="O33" s="374"/>
      <c r="P33" s="374"/>
      <c r="Q33" s="374"/>
      <c r="R33" s="374"/>
      <c r="S33" s="374"/>
      <c r="T33" s="12"/>
      <c r="U33" s="394" t="s">
        <v>116</v>
      </c>
      <c r="V33" s="394"/>
      <c r="W33" s="374" t="s">
        <v>280</v>
      </c>
      <c r="X33" s="374"/>
      <c r="Y33" s="374"/>
      <c r="Z33" s="374"/>
      <c r="AA33" s="374"/>
      <c r="AB33" s="374"/>
      <c r="AC33" s="374"/>
      <c r="AD33" s="374"/>
      <c r="AE33" s="374"/>
      <c r="AF33" s="374"/>
      <c r="AG33" s="374"/>
      <c r="AH33" s="374"/>
      <c r="AI33" s="374"/>
      <c r="AJ33" s="374"/>
      <c r="AK33" s="374"/>
      <c r="AL33" s="12"/>
      <c r="AM33" s="394" t="s">
        <v>116</v>
      </c>
      <c r="AN33" s="394"/>
      <c r="AO33" s="374" t="s">
        <v>280</v>
      </c>
      <c r="AP33" s="374"/>
      <c r="AQ33" s="374"/>
      <c r="AR33" s="374"/>
      <c r="AS33" s="374"/>
      <c r="AT33" s="374"/>
      <c r="AU33" s="374"/>
      <c r="AV33" s="374"/>
      <c r="AW33" s="374"/>
      <c r="AX33" s="374"/>
      <c r="AY33" s="374"/>
      <c r="AZ33" s="374"/>
      <c r="BA33" s="374"/>
      <c r="BB33" s="374"/>
      <c r="BC33" s="374"/>
      <c r="BD33" s="8"/>
      <c r="BE33" s="374" t="s">
        <v>283</v>
      </c>
      <c r="BF33" s="374"/>
      <c r="BG33" s="374" t="s">
        <v>163</v>
      </c>
      <c r="BH33" s="374"/>
      <c r="BI33" s="374"/>
      <c r="BJ33" s="374"/>
      <c r="BK33" s="374"/>
      <c r="BL33" s="374"/>
      <c r="BM33" s="374"/>
      <c r="BN33" s="374"/>
      <c r="BO33" s="374"/>
      <c r="BP33" s="374"/>
      <c r="BQ33" s="374"/>
      <c r="BR33" s="374"/>
      <c r="BS33" s="374"/>
      <c r="BT33" s="374"/>
      <c r="BU33" s="374"/>
      <c r="BV33" s="8"/>
      <c r="BW33" s="394" t="s">
        <v>283</v>
      </c>
      <c r="BX33" s="394"/>
      <c r="BY33" s="374" t="s">
        <v>106</v>
      </c>
      <c r="BZ33" s="374"/>
      <c r="CA33" s="374"/>
      <c r="CB33" s="374"/>
      <c r="CC33" s="374"/>
      <c r="CD33" s="374"/>
      <c r="CE33" s="374"/>
      <c r="CF33" s="374"/>
      <c r="CG33" s="374"/>
      <c r="CH33" s="374"/>
      <c r="CI33" s="374"/>
      <c r="CJ33" s="374"/>
      <c r="CK33" s="374"/>
      <c r="CL33" s="374"/>
      <c r="CM33" s="374"/>
      <c r="CN33" s="12"/>
      <c r="CO33" s="394" t="s">
        <v>116</v>
      </c>
      <c r="CP33" s="394"/>
      <c r="CQ33" s="374" t="s">
        <v>284</v>
      </c>
      <c r="CR33" s="374"/>
      <c r="CS33" s="374"/>
      <c r="CT33" s="374"/>
      <c r="CU33" s="374"/>
      <c r="CV33" s="374"/>
      <c r="CW33" s="374"/>
      <c r="CX33" s="374"/>
      <c r="CY33" s="374"/>
      <c r="CZ33" s="374"/>
      <c r="DA33" s="374"/>
      <c r="DB33" s="374"/>
      <c r="DC33" s="374"/>
      <c r="DD33" s="374"/>
      <c r="DE33" s="374"/>
      <c r="DF33" s="12"/>
      <c r="DG33" s="414" t="s">
        <v>76</v>
      </c>
      <c r="DH33" s="414"/>
      <c r="DI33" s="19"/>
    </row>
    <row r="34" spans="1:113" ht="32.25" customHeight="1" x14ac:dyDescent="0.25">
      <c r="A34" s="2"/>
      <c r="B34" s="5"/>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2"/>
      <c r="U34" s="412">
        <f>IF(W34="","",MAX(C34:D43)+1)</f>
        <v>3</v>
      </c>
      <c r="V34" s="412"/>
      <c r="W34" s="411" t="str">
        <f>IF('各会計、関係団体の財政状況及び健全化判断比率'!B28="","",'各会計、関係団体の財政状況及び健全化判断比率'!B28)</f>
        <v>国民健康保険事業特別会計</v>
      </c>
      <c r="X34" s="411"/>
      <c r="Y34" s="411"/>
      <c r="Z34" s="411"/>
      <c r="AA34" s="411"/>
      <c r="AB34" s="411"/>
      <c r="AC34" s="411"/>
      <c r="AD34" s="411"/>
      <c r="AE34" s="411"/>
      <c r="AF34" s="411"/>
      <c r="AG34" s="411"/>
      <c r="AH34" s="411"/>
      <c r="AI34" s="411"/>
      <c r="AJ34" s="411"/>
      <c r="AK34" s="411"/>
      <c r="AL34" s="2"/>
      <c r="AM34" s="412">
        <f>IF(AO34="","",MAX(C34:D43,U34:V43)+1)</f>
        <v>6</v>
      </c>
      <c r="AN34" s="412"/>
      <c r="AO34" s="411" t="str">
        <f>IF('各会計、関係団体の財政状況及び健全化判断比率'!B31="","",'各会計、関係団体の財政状況及び健全化判断比率'!B31)</f>
        <v>水道事業会計</v>
      </c>
      <c r="AP34" s="411"/>
      <c r="AQ34" s="411"/>
      <c r="AR34" s="411"/>
      <c r="AS34" s="411"/>
      <c r="AT34" s="411"/>
      <c r="AU34" s="411"/>
      <c r="AV34" s="411"/>
      <c r="AW34" s="411"/>
      <c r="AX34" s="411"/>
      <c r="AY34" s="411"/>
      <c r="AZ34" s="411"/>
      <c r="BA34" s="411"/>
      <c r="BB34" s="411"/>
      <c r="BC34" s="411"/>
      <c r="BD34" s="2"/>
      <c r="BE34" s="412" t="str">
        <f>IF(BG34="","",MAX(C34:D43,U34:V43,AM34:AN43)+1)</f>
        <v/>
      </c>
      <c r="BF34" s="412"/>
      <c r="BG34" s="411"/>
      <c r="BH34" s="411"/>
      <c r="BI34" s="411"/>
      <c r="BJ34" s="411"/>
      <c r="BK34" s="411"/>
      <c r="BL34" s="411"/>
      <c r="BM34" s="411"/>
      <c r="BN34" s="411"/>
      <c r="BO34" s="411"/>
      <c r="BP34" s="411"/>
      <c r="BQ34" s="411"/>
      <c r="BR34" s="411"/>
      <c r="BS34" s="411"/>
      <c r="BT34" s="411"/>
      <c r="BU34" s="411"/>
      <c r="BV34" s="2"/>
      <c r="BW34" s="412">
        <f>IF(BY34="","",MAX(C34:D43,U34:V43,AM34:AN43,BE34:BF43)+1)</f>
        <v>8</v>
      </c>
      <c r="BX34" s="412"/>
      <c r="BY34" s="411" t="str">
        <f>IF('各会計、関係団体の財政状況及び健全化判断比率'!B68="","",'各会計、関係団体の財政状況及び健全化判断比率'!B68)</f>
        <v>新潟県中越福祉事務組合</v>
      </c>
      <c r="BZ34" s="411"/>
      <c r="CA34" s="411"/>
      <c r="CB34" s="411"/>
      <c r="CC34" s="411"/>
      <c r="CD34" s="411"/>
      <c r="CE34" s="411"/>
      <c r="CF34" s="411"/>
      <c r="CG34" s="411"/>
      <c r="CH34" s="411"/>
      <c r="CI34" s="411"/>
      <c r="CJ34" s="411"/>
      <c r="CK34" s="411"/>
      <c r="CL34" s="411"/>
      <c r="CM34" s="411"/>
      <c r="CN34" s="2"/>
      <c r="CO34" s="412">
        <f>IF(CQ34="","",MAX(C34:D43,U34:V43,AM34:AN43,BE34:BF43,BW34:BX43)+1)</f>
        <v>18</v>
      </c>
      <c r="CP34" s="412"/>
      <c r="CQ34" s="411" t="str">
        <f>IF('各会計、関係団体の財政状況及び健全化判断比率'!BS7="","",'各会計、関係団体の財政状況及び健全化判断比率'!BS7)</f>
        <v>県央土地開発公社</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
      </c>
      <c r="DH34" s="413"/>
      <c r="DI34" s="19"/>
    </row>
    <row r="35" spans="1:113" ht="32.25" customHeight="1" x14ac:dyDescent="0.25">
      <c r="A35" s="2"/>
      <c r="B35" s="5"/>
      <c r="C35" s="412">
        <f t="shared" ref="C35:C43" si="0">IF(E35="","",C34+1)</f>
        <v>2</v>
      </c>
      <c r="D35" s="412"/>
      <c r="E35" s="411" t="str">
        <f>IF('各会計、関係団体の財政状況及び健全化判断比率'!B8="","",'各会計、関係団体の財政状況及び健全化判断比率'!B8)</f>
        <v>勤労者福祉共済事業特別会計</v>
      </c>
      <c r="F35" s="411"/>
      <c r="G35" s="411"/>
      <c r="H35" s="411"/>
      <c r="I35" s="411"/>
      <c r="J35" s="411"/>
      <c r="K35" s="411"/>
      <c r="L35" s="411"/>
      <c r="M35" s="411"/>
      <c r="N35" s="411"/>
      <c r="O35" s="411"/>
      <c r="P35" s="411"/>
      <c r="Q35" s="411"/>
      <c r="R35" s="411"/>
      <c r="S35" s="411"/>
      <c r="T35" s="2"/>
      <c r="U35" s="412">
        <f t="shared" ref="U35:U43" si="1">IF(W35="","",U34+1)</f>
        <v>4</v>
      </c>
      <c r="V35" s="412"/>
      <c r="W35" s="411" t="str">
        <f>IF('各会計、関係団体の財政状況及び健全化判断比率'!B29="","",'各会計、関係団体の財政状況及び健全化判断比率'!B29)</f>
        <v>介護保険事業特別会計</v>
      </c>
      <c r="X35" s="411"/>
      <c r="Y35" s="411"/>
      <c r="Z35" s="411"/>
      <c r="AA35" s="411"/>
      <c r="AB35" s="411"/>
      <c r="AC35" s="411"/>
      <c r="AD35" s="411"/>
      <c r="AE35" s="411"/>
      <c r="AF35" s="411"/>
      <c r="AG35" s="411"/>
      <c r="AH35" s="411"/>
      <c r="AI35" s="411"/>
      <c r="AJ35" s="411"/>
      <c r="AK35" s="411"/>
      <c r="AL35" s="2"/>
      <c r="AM35" s="412">
        <f t="shared" ref="AM35:AM43" si="2">IF(AO35="","",AM34+1)</f>
        <v>7</v>
      </c>
      <c r="AN35" s="412"/>
      <c r="AO35" s="411" t="str">
        <f>IF('各会計、関係団体の財政状況及び健全化判断比率'!B32="","",'各会計、関係団体の財政状況及び健全化判断比率'!B32)</f>
        <v>下水道事業会計</v>
      </c>
      <c r="AP35" s="411"/>
      <c r="AQ35" s="411"/>
      <c r="AR35" s="411"/>
      <c r="AS35" s="411"/>
      <c r="AT35" s="411"/>
      <c r="AU35" s="411"/>
      <c r="AV35" s="411"/>
      <c r="AW35" s="411"/>
      <c r="AX35" s="411"/>
      <c r="AY35" s="411"/>
      <c r="AZ35" s="411"/>
      <c r="BA35" s="411"/>
      <c r="BB35" s="411"/>
      <c r="BC35" s="411"/>
      <c r="BD35" s="2"/>
      <c r="BE35" s="412" t="str">
        <f t="shared" ref="BE35:BE43" si="3">IF(BG35="","",BE34+1)</f>
        <v/>
      </c>
      <c r="BF35" s="412"/>
      <c r="BG35" s="411"/>
      <c r="BH35" s="411"/>
      <c r="BI35" s="411"/>
      <c r="BJ35" s="411"/>
      <c r="BK35" s="411"/>
      <c r="BL35" s="411"/>
      <c r="BM35" s="411"/>
      <c r="BN35" s="411"/>
      <c r="BO35" s="411"/>
      <c r="BP35" s="411"/>
      <c r="BQ35" s="411"/>
      <c r="BR35" s="411"/>
      <c r="BS35" s="411"/>
      <c r="BT35" s="411"/>
      <c r="BU35" s="411"/>
      <c r="BV35" s="2"/>
      <c r="BW35" s="412">
        <f t="shared" ref="BW35:BW43" si="4">IF(BY35="","",BW34+1)</f>
        <v>9</v>
      </c>
      <c r="BX35" s="412"/>
      <c r="BY35" s="411" t="str">
        <f>IF('各会計、関係団体の財政状況及び健全化判断比率'!B69="","",'各会計、関係団体の財政状況及び健全化判断比率'!B69)</f>
        <v>新潟県三条・燕総合グラウンド施設組合</v>
      </c>
      <c r="BZ35" s="411"/>
      <c r="CA35" s="411"/>
      <c r="CB35" s="411"/>
      <c r="CC35" s="411"/>
      <c r="CD35" s="411"/>
      <c r="CE35" s="411"/>
      <c r="CF35" s="411"/>
      <c r="CG35" s="411"/>
      <c r="CH35" s="411"/>
      <c r="CI35" s="411"/>
      <c r="CJ35" s="411"/>
      <c r="CK35" s="411"/>
      <c r="CL35" s="411"/>
      <c r="CM35" s="411"/>
      <c r="CN35" s="2"/>
      <c r="CO35" s="412">
        <f t="shared" ref="CO35:CO43" si="5">IF(CQ35="","",CO34+1)</f>
        <v>19</v>
      </c>
      <c r="CP35" s="412"/>
      <c r="CQ35" s="411" t="str">
        <f>IF('各会計、関係団体の財政状況及び健全化判断比率'!BS8="","",'各会計、関係団体の財政状況及び健全化判断比率'!BS8)</f>
        <v>下田郷開発</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9"/>
    </row>
    <row r="36" spans="1:113" ht="32.25" customHeight="1" x14ac:dyDescent="0.25">
      <c r="A36" s="2"/>
      <c r="B36" s="5"/>
      <c r="C36" s="412" t="str">
        <f t="shared" si="0"/>
        <v/>
      </c>
      <c r="D36" s="412"/>
      <c r="E36" s="411" t="str">
        <f>IF('各会計、関係団体の財政状況及び健全化判断比率'!B9="","",'各会計、関係団体の財政状況及び健全化判断比率'!B9)</f>
        <v/>
      </c>
      <c r="F36" s="411"/>
      <c r="G36" s="411"/>
      <c r="H36" s="411"/>
      <c r="I36" s="411"/>
      <c r="J36" s="411"/>
      <c r="K36" s="411"/>
      <c r="L36" s="411"/>
      <c r="M36" s="411"/>
      <c r="N36" s="411"/>
      <c r="O36" s="411"/>
      <c r="P36" s="411"/>
      <c r="Q36" s="411"/>
      <c r="R36" s="411"/>
      <c r="S36" s="411"/>
      <c r="T36" s="2"/>
      <c r="U36" s="412">
        <f t="shared" si="1"/>
        <v>5</v>
      </c>
      <c r="V36" s="412"/>
      <c r="W36" s="411" t="str">
        <f>IF('各会計、関係団体の財政状況及び健全化判断比率'!B30="","",'各会計、関係団体の財政状況及び健全化判断比率'!B30)</f>
        <v>後期高齢者医療特別会計</v>
      </c>
      <c r="X36" s="411"/>
      <c r="Y36" s="411"/>
      <c r="Z36" s="411"/>
      <c r="AA36" s="411"/>
      <c r="AB36" s="411"/>
      <c r="AC36" s="411"/>
      <c r="AD36" s="411"/>
      <c r="AE36" s="411"/>
      <c r="AF36" s="411"/>
      <c r="AG36" s="411"/>
      <c r="AH36" s="411"/>
      <c r="AI36" s="411"/>
      <c r="AJ36" s="411"/>
      <c r="AK36" s="411"/>
      <c r="AL36" s="2"/>
      <c r="AM36" s="412" t="str">
        <f t="shared" si="2"/>
        <v/>
      </c>
      <c r="AN36" s="412"/>
      <c r="AO36" s="411"/>
      <c r="AP36" s="411"/>
      <c r="AQ36" s="411"/>
      <c r="AR36" s="411"/>
      <c r="AS36" s="411"/>
      <c r="AT36" s="411"/>
      <c r="AU36" s="411"/>
      <c r="AV36" s="411"/>
      <c r="AW36" s="411"/>
      <c r="AX36" s="411"/>
      <c r="AY36" s="411"/>
      <c r="AZ36" s="411"/>
      <c r="BA36" s="411"/>
      <c r="BB36" s="411"/>
      <c r="BC36" s="411"/>
      <c r="BD36" s="2"/>
      <c r="BE36" s="412" t="str">
        <f t="shared" si="3"/>
        <v/>
      </c>
      <c r="BF36" s="412"/>
      <c r="BG36" s="411"/>
      <c r="BH36" s="411"/>
      <c r="BI36" s="411"/>
      <c r="BJ36" s="411"/>
      <c r="BK36" s="411"/>
      <c r="BL36" s="411"/>
      <c r="BM36" s="411"/>
      <c r="BN36" s="411"/>
      <c r="BO36" s="411"/>
      <c r="BP36" s="411"/>
      <c r="BQ36" s="411"/>
      <c r="BR36" s="411"/>
      <c r="BS36" s="411"/>
      <c r="BT36" s="411"/>
      <c r="BU36" s="411"/>
      <c r="BV36" s="2"/>
      <c r="BW36" s="412">
        <f t="shared" si="4"/>
        <v>10</v>
      </c>
      <c r="BX36" s="412"/>
      <c r="BY36" s="411" t="str">
        <f>IF('各会計、関係団体の財政状況及び健全化判断比率'!B70="","",'各会計、関係団体の財政状況及び健全化判断比率'!B70)</f>
        <v>三条・燕・西蒲・南蒲広域養護老人ホーム施設組合</v>
      </c>
      <c r="BZ36" s="411"/>
      <c r="CA36" s="411"/>
      <c r="CB36" s="411"/>
      <c r="CC36" s="411"/>
      <c r="CD36" s="411"/>
      <c r="CE36" s="411"/>
      <c r="CF36" s="411"/>
      <c r="CG36" s="411"/>
      <c r="CH36" s="411"/>
      <c r="CI36" s="411"/>
      <c r="CJ36" s="411"/>
      <c r="CK36" s="411"/>
      <c r="CL36" s="411"/>
      <c r="CM36" s="411"/>
      <c r="CN36" s="2"/>
      <c r="CO36" s="412">
        <f t="shared" si="5"/>
        <v>20</v>
      </c>
      <c r="CP36" s="412"/>
      <c r="CQ36" s="411" t="str">
        <f>IF('各会計、関係団体の財政状況及び健全化判断比率'!BS9="","",'各会計、関係団体の財政状況及び健全化判断比率'!BS9)</f>
        <v>燕三条地場産業振興センター</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
      </c>
      <c r="DH36" s="413"/>
      <c r="DI36" s="19"/>
    </row>
    <row r="37" spans="1:113" ht="32.25" customHeight="1" x14ac:dyDescent="0.25">
      <c r="A37" s="2"/>
      <c r="B37" s="5"/>
      <c r="C37" s="412" t="str">
        <f t="shared" si="0"/>
        <v/>
      </c>
      <c r="D37" s="412"/>
      <c r="E37" s="411" t="str">
        <f>IF('各会計、関係団体の財政状況及び健全化判断比率'!B10="","",'各会計、関係団体の財政状況及び健全化判断比率'!B10)</f>
        <v/>
      </c>
      <c r="F37" s="411"/>
      <c r="G37" s="411"/>
      <c r="H37" s="411"/>
      <c r="I37" s="411"/>
      <c r="J37" s="411"/>
      <c r="K37" s="411"/>
      <c r="L37" s="411"/>
      <c r="M37" s="411"/>
      <c r="N37" s="411"/>
      <c r="O37" s="411"/>
      <c r="P37" s="411"/>
      <c r="Q37" s="411"/>
      <c r="R37" s="411"/>
      <c r="S37" s="411"/>
      <c r="T37" s="2"/>
      <c r="U37" s="412" t="str">
        <f t="shared" si="1"/>
        <v/>
      </c>
      <c r="V37" s="412"/>
      <c r="W37" s="411"/>
      <c r="X37" s="411"/>
      <c r="Y37" s="411"/>
      <c r="Z37" s="411"/>
      <c r="AA37" s="411"/>
      <c r="AB37" s="411"/>
      <c r="AC37" s="411"/>
      <c r="AD37" s="411"/>
      <c r="AE37" s="411"/>
      <c r="AF37" s="411"/>
      <c r="AG37" s="411"/>
      <c r="AH37" s="411"/>
      <c r="AI37" s="411"/>
      <c r="AJ37" s="411"/>
      <c r="AK37" s="411"/>
      <c r="AL37" s="2"/>
      <c r="AM37" s="412" t="str">
        <f t="shared" si="2"/>
        <v/>
      </c>
      <c r="AN37" s="412"/>
      <c r="AO37" s="411"/>
      <c r="AP37" s="411"/>
      <c r="AQ37" s="411"/>
      <c r="AR37" s="411"/>
      <c r="AS37" s="411"/>
      <c r="AT37" s="411"/>
      <c r="AU37" s="411"/>
      <c r="AV37" s="411"/>
      <c r="AW37" s="411"/>
      <c r="AX37" s="411"/>
      <c r="AY37" s="411"/>
      <c r="AZ37" s="411"/>
      <c r="BA37" s="411"/>
      <c r="BB37" s="411"/>
      <c r="BC37" s="411"/>
      <c r="BD37" s="2"/>
      <c r="BE37" s="412" t="str">
        <f t="shared" si="3"/>
        <v/>
      </c>
      <c r="BF37" s="412"/>
      <c r="BG37" s="411"/>
      <c r="BH37" s="411"/>
      <c r="BI37" s="411"/>
      <c r="BJ37" s="411"/>
      <c r="BK37" s="411"/>
      <c r="BL37" s="411"/>
      <c r="BM37" s="411"/>
      <c r="BN37" s="411"/>
      <c r="BO37" s="411"/>
      <c r="BP37" s="411"/>
      <c r="BQ37" s="411"/>
      <c r="BR37" s="411"/>
      <c r="BS37" s="411"/>
      <c r="BT37" s="411"/>
      <c r="BU37" s="411"/>
      <c r="BV37" s="2"/>
      <c r="BW37" s="412">
        <f t="shared" si="4"/>
        <v>11</v>
      </c>
      <c r="BX37" s="412"/>
      <c r="BY37" s="411" t="str">
        <f>IF('各会計、関係団体の財政状況及び健全化判断比率'!B71="","",'各会計、関係団体の財政状況及び健全化判断比率'!B71)</f>
        <v>新潟県市町村総合事務組合（一般会計）</v>
      </c>
      <c r="BZ37" s="411"/>
      <c r="CA37" s="411"/>
      <c r="CB37" s="411"/>
      <c r="CC37" s="411"/>
      <c r="CD37" s="411"/>
      <c r="CE37" s="411"/>
      <c r="CF37" s="411"/>
      <c r="CG37" s="411"/>
      <c r="CH37" s="411"/>
      <c r="CI37" s="411"/>
      <c r="CJ37" s="411"/>
      <c r="CK37" s="411"/>
      <c r="CL37" s="411"/>
      <c r="CM37" s="411"/>
      <c r="CN37" s="2"/>
      <c r="CO37" s="412">
        <f t="shared" si="5"/>
        <v>21</v>
      </c>
      <c r="CP37" s="412"/>
      <c r="CQ37" s="411" t="str">
        <f>IF('各会計、関係団体の財政状況及び健全化判断比率'!BS10="","",'各会計、関係団体の財政状況及び健全化判断比率'!BS10)</f>
        <v>公立大学法人三条市立大学</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9"/>
    </row>
    <row r="38" spans="1:113" ht="32.25" customHeight="1" x14ac:dyDescent="0.25">
      <c r="A38" s="2"/>
      <c r="B38" s="5"/>
      <c r="C38" s="412" t="str">
        <f t="shared" si="0"/>
        <v/>
      </c>
      <c r="D38" s="412"/>
      <c r="E38" s="411" t="str">
        <f>IF('各会計、関係団体の財政状況及び健全化判断比率'!B11="","",'各会計、関係団体の財政状況及び健全化判断比率'!B11)</f>
        <v/>
      </c>
      <c r="F38" s="411"/>
      <c r="G38" s="411"/>
      <c r="H38" s="411"/>
      <c r="I38" s="411"/>
      <c r="J38" s="411"/>
      <c r="K38" s="411"/>
      <c r="L38" s="411"/>
      <c r="M38" s="411"/>
      <c r="N38" s="411"/>
      <c r="O38" s="411"/>
      <c r="P38" s="411"/>
      <c r="Q38" s="411"/>
      <c r="R38" s="411"/>
      <c r="S38" s="411"/>
      <c r="T38" s="2"/>
      <c r="U38" s="412" t="str">
        <f t="shared" si="1"/>
        <v/>
      </c>
      <c r="V38" s="412"/>
      <c r="W38" s="411"/>
      <c r="X38" s="411"/>
      <c r="Y38" s="411"/>
      <c r="Z38" s="411"/>
      <c r="AA38" s="411"/>
      <c r="AB38" s="411"/>
      <c r="AC38" s="411"/>
      <c r="AD38" s="411"/>
      <c r="AE38" s="411"/>
      <c r="AF38" s="411"/>
      <c r="AG38" s="411"/>
      <c r="AH38" s="411"/>
      <c r="AI38" s="411"/>
      <c r="AJ38" s="411"/>
      <c r="AK38" s="411"/>
      <c r="AL38" s="2"/>
      <c r="AM38" s="412" t="str">
        <f t="shared" si="2"/>
        <v/>
      </c>
      <c r="AN38" s="412"/>
      <c r="AO38" s="411"/>
      <c r="AP38" s="411"/>
      <c r="AQ38" s="411"/>
      <c r="AR38" s="411"/>
      <c r="AS38" s="411"/>
      <c r="AT38" s="411"/>
      <c r="AU38" s="411"/>
      <c r="AV38" s="411"/>
      <c r="AW38" s="411"/>
      <c r="AX38" s="411"/>
      <c r="AY38" s="411"/>
      <c r="AZ38" s="411"/>
      <c r="BA38" s="411"/>
      <c r="BB38" s="411"/>
      <c r="BC38" s="411"/>
      <c r="BD38" s="2"/>
      <c r="BE38" s="412" t="str">
        <f t="shared" si="3"/>
        <v/>
      </c>
      <c r="BF38" s="412"/>
      <c r="BG38" s="411"/>
      <c r="BH38" s="411"/>
      <c r="BI38" s="411"/>
      <c r="BJ38" s="411"/>
      <c r="BK38" s="411"/>
      <c r="BL38" s="411"/>
      <c r="BM38" s="411"/>
      <c r="BN38" s="411"/>
      <c r="BO38" s="411"/>
      <c r="BP38" s="411"/>
      <c r="BQ38" s="411"/>
      <c r="BR38" s="411"/>
      <c r="BS38" s="411"/>
      <c r="BT38" s="411"/>
      <c r="BU38" s="411"/>
      <c r="BV38" s="2"/>
      <c r="BW38" s="412">
        <f t="shared" si="4"/>
        <v>12</v>
      </c>
      <c r="BX38" s="412"/>
      <c r="BY38" s="411" t="str">
        <f>IF('各会計、関係団体の財政状況及び健全化判断比率'!B72="","",'各会計、関係団体の財政状況及び健全化判断比率'!B72)</f>
        <v>新潟県市町村総合事務組合（職員退職手当支給事業特別会計）</v>
      </c>
      <c r="BZ38" s="411"/>
      <c r="CA38" s="411"/>
      <c r="CB38" s="411"/>
      <c r="CC38" s="411"/>
      <c r="CD38" s="411"/>
      <c r="CE38" s="411"/>
      <c r="CF38" s="411"/>
      <c r="CG38" s="411"/>
      <c r="CH38" s="411"/>
      <c r="CI38" s="411"/>
      <c r="CJ38" s="411"/>
      <c r="CK38" s="411"/>
      <c r="CL38" s="411"/>
      <c r="CM38" s="411"/>
      <c r="CN38" s="2"/>
      <c r="CO38" s="412" t="str">
        <f t="shared" si="5"/>
        <v/>
      </c>
      <c r="CP38" s="412"/>
      <c r="CQ38" s="411" t="str">
        <f>IF('各会計、関係団体の財政状況及び健全化判断比率'!BS11="","",'各会計、関係団体の財政状況及び健全化判断比率'!BS11)</f>
        <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9"/>
    </row>
    <row r="39" spans="1:113" ht="32.25" customHeight="1" x14ac:dyDescent="0.25">
      <c r="A39" s="2"/>
      <c r="B39" s="5"/>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2"/>
      <c r="U39" s="412" t="str">
        <f t="shared" si="1"/>
        <v/>
      </c>
      <c r="V39" s="412"/>
      <c r="W39" s="411"/>
      <c r="X39" s="411"/>
      <c r="Y39" s="411"/>
      <c r="Z39" s="411"/>
      <c r="AA39" s="411"/>
      <c r="AB39" s="411"/>
      <c r="AC39" s="411"/>
      <c r="AD39" s="411"/>
      <c r="AE39" s="411"/>
      <c r="AF39" s="411"/>
      <c r="AG39" s="411"/>
      <c r="AH39" s="411"/>
      <c r="AI39" s="411"/>
      <c r="AJ39" s="411"/>
      <c r="AK39" s="411"/>
      <c r="AL39" s="2"/>
      <c r="AM39" s="412" t="str">
        <f t="shared" si="2"/>
        <v/>
      </c>
      <c r="AN39" s="412"/>
      <c r="AO39" s="411"/>
      <c r="AP39" s="411"/>
      <c r="AQ39" s="411"/>
      <c r="AR39" s="411"/>
      <c r="AS39" s="411"/>
      <c r="AT39" s="411"/>
      <c r="AU39" s="411"/>
      <c r="AV39" s="411"/>
      <c r="AW39" s="411"/>
      <c r="AX39" s="411"/>
      <c r="AY39" s="411"/>
      <c r="AZ39" s="411"/>
      <c r="BA39" s="411"/>
      <c r="BB39" s="411"/>
      <c r="BC39" s="411"/>
      <c r="BD39" s="2"/>
      <c r="BE39" s="412" t="str">
        <f t="shared" si="3"/>
        <v/>
      </c>
      <c r="BF39" s="412"/>
      <c r="BG39" s="411"/>
      <c r="BH39" s="411"/>
      <c r="BI39" s="411"/>
      <c r="BJ39" s="411"/>
      <c r="BK39" s="411"/>
      <c r="BL39" s="411"/>
      <c r="BM39" s="411"/>
      <c r="BN39" s="411"/>
      <c r="BO39" s="411"/>
      <c r="BP39" s="411"/>
      <c r="BQ39" s="411"/>
      <c r="BR39" s="411"/>
      <c r="BS39" s="411"/>
      <c r="BT39" s="411"/>
      <c r="BU39" s="411"/>
      <c r="BV39" s="2"/>
      <c r="BW39" s="412">
        <f t="shared" si="4"/>
        <v>13</v>
      </c>
      <c r="BX39" s="412"/>
      <c r="BY39" s="411" t="str">
        <f>IF('各会計、関係団体の財政状況及び健全化判断比率'!B73="","",'各会計、関係団体の財政状況及び健全化判断比率'!B73)</f>
        <v>新潟県市町村総合事務組合（消防団等公務災害補償事業特別会計）</v>
      </c>
      <c r="BZ39" s="411"/>
      <c r="CA39" s="411"/>
      <c r="CB39" s="411"/>
      <c r="CC39" s="411"/>
      <c r="CD39" s="411"/>
      <c r="CE39" s="411"/>
      <c r="CF39" s="411"/>
      <c r="CG39" s="411"/>
      <c r="CH39" s="411"/>
      <c r="CI39" s="411"/>
      <c r="CJ39" s="411"/>
      <c r="CK39" s="411"/>
      <c r="CL39" s="411"/>
      <c r="CM39" s="411"/>
      <c r="CN39" s="2"/>
      <c r="CO39" s="412" t="str">
        <f t="shared" si="5"/>
        <v/>
      </c>
      <c r="CP39" s="412"/>
      <c r="CQ39" s="411" t="str">
        <f>IF('各会計、関係団体の財政状況及び健全化判断比率'!BS12="","",'各会計、関係団体の財政状況及び健全化判断比率'!BS12)</f>
        <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9"/>
    </row>
    <row r="40" spans="1:113" ht="32.25" customHeight="1" x14ac:dyDescent="0.25">
      <c r="A40" s="2"/>
      <c r="B40" s="5"/>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2"/>
      <c r="U40" s="412" t="str">
        <f t="shared" si="1"/>
        <v/>
      </c>
      <c r="V40" s="412"/>
      <c r="W40" s="411"/>
      <c r="X40" s="411"/>
      <c r="Y40" s="411"/>
      <c r="Z40" s="411"/>
      <c r="AA40" s="411"/>
      <c r="AB40" s="411"/>
      <c r="AC40" s="411"/>
      <c r="AD40" s="411"/>
      <c r="AE40" s="411"/>
      <c r="AF40" s="411"/>
      <c r="AG40" s="411"/>
      <c r="AH40" s="411"/>
      <c r="AI40" s="411"/>
      <c r="AJ40" s="411"/>
      <c r="AK40" s="411"/>
      <c r="AL40" s="2"/>
      <c r="AM40" s="412" t="str">
        <f t="shared" si="2"/>
        <v/>
      </c>
      <c r="AN40" s="412"/>
      <c r="AO40" s="411"/>
      <c r="AP40" s="411"/>
      <c r="AQ40" s="411"/>
      <c r="AR40" s="411"/>
      <c r="AS40" s="411"/>
      <c r="AT40" s="411"/>
      <c r="AU40" s="411"/>
      <c r="AV40" s="411"/>
      <c r="AW40" s="411"/>
      <c r="AX40" s="411"/>
      <c r="AY40" s="411"/>
      <c r="AZ40" s="411"/>
      <c r="BA40" s="411"/>
      <c r="BB40" s="411"/>
      <c r="BC40" s="411"/>
      <c r="BD40" s="2"/>
      <c r="BE40" s="412" t="str">
        <f t="shared" si="3"/>
        <v/>
      </c>
      <c r="BF40" s="412"/>
      <c r="BG40" s="411"/>
      <c r="BH40" s="411"/>
      <c r="BI40" s="411"/>
      <c r="BJ40" s="411"/>
      <c r="BK40" s="411"/>
      <c r="BL40" s="411"/>
      <c r="BM40" s="411"/>
      <c r="BN40" s="411"/>
      <c r="BO40" s="411"/>
      <c r="BP40" s="411"/>
      <c r="BQ40" s="411"/>
      <c r="BR40" s="411"/>
      <c r="BS40" s="411"/>
      <c r="BT40" s="411"/>
      <c r="BU40" s="411"/>
      <c r="BV40" s="2"/>
      <c r="BW40" s="412">
        <f t="shared" si="4"/>
        <v>14</v>
      </c>
      <c r="BX40" s="412"/>
      <c r="BY40" s="411" t="str">
        <f>IF('各会計、関係団体の財政状況及び健全化判断比率'!B74="","",'各会計、関係団体の財政状況及び健全化判断比率'!B74)</f>
        <v>新潟県市町村総合事務組合（消防賞じゅつ金等支給事業特別会計）</v>
      </c>
      <c r="BZ40" s="411"/>
      <c r="CA40" s="411"/>
      <c r="CB40" s="411"/>
      <c r="CC40" s="411"/>
      <c r="CD40" s="411"/>
      <c r="CE40" s="411"/>
      <c r="CF40" s="411"/>
      <c r="CG40" s="411"/>
      <c r="CH40" s="411"/>
      <c r="CI40" s="411"/>
      <c r="CJ40" s="411"/>
      <c r="CK40" s="411"/>
      <c r="CL40" s="411"/>
      <c r="CM40" s="411"/>
      <c r="CN40" s="2"/>
      <c r="CO40" s="412" t="str">
        <f t="shared" si="5"/>
        <v/>
      </c>
      <c r="CP40" s="412"/>
      <c r="CQ40" s="411" t="str">
        <f>IF('各会計、関係団体の財政状況及び健全化判断比率'!BS13="","",'各会計、関係団体の財政状況及び健全化判断比率'!BS13)</f>
        <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
      </c>
      <c r="DH40" s="413"/>
      <c r="DI40" s="19"/>
    </row>
    <row r="41" spans="1:113" ht="32.25" customHeight="1" x14ac:dyDescent="0.25">
      <c r="A41" s="2"/>
      <c r="B41" s="5"/>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2"/>
      <c r="U41" s="412" t="str">
        <f t="shared" si="1"/>
        <v/>
      </c>
      <c r="V41" s="412"/>
      <c r="W41" s="411"/>
      <c r="X41" s="411"/>
      <c r="Y41" s="411"/>
      <c r="Z41" s="411"/>
      <c r="AA41" s="411"/>
      <c r="AB41" s="411"/>
      <c r="AC41" s="411"/>
      <c r="AD41" s="411"/>
      <c r="AE41" s="411"/>
      <c r="AF41" s="411"/>
      <c r="AG41" s="411"/>
      <c r="AH41" s="411"/>
      <c r="AI41" s="411"/>
      <c r="AJ41" s="411"/>
      <c r="AK41" s="411"/>
      <c r="AL41" s="2"/>
      <c r="AM41" s="412" t="str">
        <f t="shared" si="2"/>
        <v/>
      </c>
      <c r="AN41" s="412"/>
      <c r="AO41" s="411"/>
      <c r="AP41" s="411"/>
      <c r="AQ41" s="411"/>
      <c r="AR41" s="411"/>
      <c r="AS41" s="411"/>
      <c r="AT41" s="411"/>
      <c r="AU41" s="411"/>
      <c r="AV41" s="411"/>
      <c r="AW41" s="411"/>
      <c r="AX41" s="411"/>
      <c r="AY41" s="411"/>
      <c r="AZ41" s="411"/>
      <c r="BA41" s="411"/>
      <c r="BB41" s="411"/>
      <c r="BC41" s="411"/>
      <c r="BD41" s="2"/>
      <c r="BE41" s="412" t="str">
        <f t="shared" si="3"/>
        <v/>
      </c>
      <c r="BF41" s="412"/>
      <c r="BG41" s="411"/>
      <c r="BH41" s="411"/>
      <c r="BI41" s="411"/>
      <c r="BJ41" s="411"/>
      <c r="BK41" s="411"/>
      <c r="BL41" s="411"/>
      <c r="BM41" s="411"/>
      <c r="BN41" s="411"/>
      <c r="BO41" s="411"/>
      <c r="BP41" s="411"/>
      <c r="BQ41" s="411"/>
      <c r="BR41" s="411"/>
      <c r="BS41" s="411"/>
      <c r="BT41" s="411"/>
      <c r="BU41" s="411"/>
      <c r="BV41" s="2"/>
      <c r="BW41" s="412">
        <f t="shared" si="4"/>
        <v>15</v>
      </c>
      <c r="BX41" s="412"/>
      <c r="BY41" s="411" t="str">
        <f>IF('各会計、関係団体の財政状況及び健全化判断比率'!B75="","",'各会計、関係団体の財政状況及び健全化判断比率'!B75)</f>
        <v>新潟県市町村総合事務組合（非常勤職員公務災害補償等事業特別会計）</v>
      </c>
      <c r="BZ41" s="411"/>
      <c r="CA41" s="411"/>
      <c r="CB41" s="411"/>
      <c r="CC41" s="411"/>
      <c r="CD41" s="411"/>
      <c r="CE41" s="411"/>
      <c r="CF41" s="411"/>
      <c r="CG41" s="411"/>
      <c r="CH41" s="411"/>
      <c r="CI41" s="411"/>
      <c r="CJ41" s="411"/>
      <c r="CK41" s="411"/>
      <c r="CL41" s="411"/>
      <c r="CM41" s="411"/>
      <c r="CN41" s="2"/>
      <c r="CO41" s="412" t="str">
        <f t="shared" si="5"/>
        <v/>
      </c>
      <c r="CP41" s="412"/>
      <c r="CQ41" s="411" t="str">
        <f>IF('各会計、関係団体の財政状況及び健全化判断比率'!BS14="","",'各会計、関係団体の財政状況及び健全化判断比率'!BS14)</f>
        <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9"/>
    </row>
    <row r="42" spans="1:113" ht="32.25" customHeight="1" x14ac:dyDescent="0.25">
      <c r="B42" s="5"/>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2"/>
      <c r="U42" s="412" t="str">
        <f t="shared" si="1"/>
        <v/>
      </c>
      <c r="V42" s="412"/>
      <c r="W42" s="411"/>
      <c r="X42" s="411"/>
      <c r="Y42" s="411"/>
      <c r="Z42" s="411"/>
      <c r="AA42" s="411"/>
      <c r="AB42" s="411"/>
      <c r="AC42" s="411"/>
      <c r="AD42" s="411"/>
      <c r="AE42" s="411"/>
      <c r="AF42" s="411"/>
      <c r="AG42" s="411"/>
      <c r="AH42" s="411"/>
      <c r="AI42" s="411"/>
      <c r="AJ42" s="411"/>
      <c r="AK42" s="411"/>
      <c r="AL42" s="2"/>
      <c r="AM42" s="412" t="str">
        <f t="shared" si="2"/>
        <v/>
      </c>
      <c r="AN42" s="412"/>
      <c r="AO42" s="411"/>
      <c r="AP42" s="411"/>
      <c r="AQ42" s="411"/>
      <c r="AR42" s="411"/>
      <c r="AS42" s="411"/>
      <c r="AT42" s="411"/>
      <c r="AU42" s="411"/>
      <c r="AV42" s="411"/>
      <c r="AW42" s="411"/>
      <c r="AX42" s="411"/>
      <c r="AY42" s="411"/>
      <c r="AZ42" s="411"/>
      <c r="BA42" s="411"/>
      <c r="BB42" s="411"/>
      <c r="BC42" s="411"/>
      <c r="BD42" s="2"/>
      <c r="BE42" s="412" t="str">
        <f t="shared" si="3"/>
        <v/>
      </c>
      <c r="BF42" s="412"/>
      <c r="BG42" s="411"/>
      <c r="BH42" s="411"/>
      <c r="BI42" s="411"/>
      <c r="BJ42" s="411"/>
      <c r="BK42" s="411"/>
      <c r="BL42" s="411"/>
      <c r="BM42" s="411"/>
      <c r="BN42" s="411"/>
      <c r="BO42" s="411"/>
      <c r="BP42" s="411"/>
      <c r="BQ42" s="411"/>
      <c r="BR42" s="411"/>
      <c r="BS42" s="411"/>
      <c r="BT42" s="411"/>
      <c r="BU42" s="411"/>
      <c r="BV42" s="2"/>
      <c r="BW42" s="412">
        <f t="shared" si="4"/>
        <v>16</v>
      </c>
      <c r="BX42" s="412"/>
      <c r="BY42" s="411" t="str">
        <f>IF('各会計、関係団体の財政状況及び健全化判断比率'!B76="","",'各会計、関係団体の財政状況及び健全化判断比率'!B76)</f>
        <v>新潟県市町村総合事務組合（交通災害共済事業特別会計）</v>
      </c>
      <c r="BZ42" s="411"/>
      <c r="CA42" s="411"/>
      <c r="CB42" s="411"/>
      <c r="CC42" s="411"/>
      <c r="CD42" s="411"/>
      <c r="CE42" s="411"/>
      <c r="CF42" s="411"/>
      <c r="CG42" s="411"/>
      <c r="CH42" s="411"/>
      <c r="CI42" s="411"/>
      <c r="CJ42" s="411"/>
      <c r="CK42" s="411"/>
      <c r="CL42" s="411"/>
      <c r="CM42" s="411"/>
      <c r="CN42" s="2"/>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9"/>
    </row>
    <row r="43" spans="1:113" ht="32.25" customHeight="1" x14ac:dyDescent="0.25">
      <c r="B43" s="5"/>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2"/>
      <c r="U43" s="412" t="str">
        <f t="shared" si="1"/>
        <v/>
      </c>
      <c r="V43" s="412"/>
      <c r="W43" s="411"/>
      <c r="X43" s="411"/>
      <c r="Y43" s="411"/>
      <c r="Z43" s="411"/>
      <c r="AA43" s="411"/>
      <c r="AB43" s="411"/>
      <c r="AC43" s="411"/>
      <c r="AD43" s="411"/>
      <c r="AE43" s="411"/>
      <c r="AF43" s="411"/>
      <c r="AG43" s="411"/>
      <c r="AH43" s="411"/>
      <c r="AI43" s="411"/>
      <c r="AJ43" s="411"/>
      <c r="AK43" s="411"/>
      <c r="AL43" s="2"/>
      <c r="AM43" s="412" t="str">
        <f t="shared" si="2"/>
        <v/>
      </c>
      <c r="AN43" s="412"/>
      <c r="AO43" s="411"/>
      <c r="AP43" s="411"/>
      <c r="AQ43" s="411"/>
      <c r="AR43" s="411"/>
      <c r="AS43" s="411"/>
      <c r="AT43" s="411"/>
      <c r="AU43" s="411"/>
      <c r="AV43" s="411"/>
      <c r="AW43" s="411"/>
      <c r="AX43" s="411"/>
      <c r="AY43" s="411"/>
      <c r="AZ43" s="411"/>
      <c r="BA43" s="411"/>
      <c r="BB43" s="411"/>
      <c r="BC43" s="411"/>
      <c r="BD43" s="2"/>
      <c r="BE43" s="412" t="str">
        <f t="shared" si="3"/>
        <v/>
      </c>
      <c r="BF43" s="412"/>
      <c r="BG43" s="411"/>
      <c r="BH43" s="411"/>
      <c r="BI43" s="411"/>
      <c r="BJ43" s="411"/>
      <c r="BK43" s="411"/>
      <c r="BL43" s="411"/>
      <c r="BM43" s="411"/>
      <c r="BN43" s="411"/>
      <c r="BO43" s="411"/>
      <c r="BP43" s="411"/>
      <c r="BQ43" s="411"/>
      <c r="BR43" s="411"/>
      <c r="BS43" s="411"/>
      <c r="BT43" s="411"/>
      <c r="BU43" s="411"/>
      <c r="BV43" s="2"/>
      <c r="BW43" s="412">
        <f t="shared" si="4"/>
        <v>17</v>
      </c>
      <c r="BX43" s="412"/>
      <c r="BY43" s="411" t="str">
        <f>IF('各会計、関係団体の財政状況及び健全化判断比率'!B77="","",'各会計、関係団体の財政状況及び健全化判断比率'!B77)</f>
        <v>新潟県後期高齢者医療広域連合（一般会計）</v>
      </c>
      <c r="BZ43" s="411"/>
      <c r="CA43" s="411"/>
      <c r="CB43" s="411"/>
      <c r="CC43" s="411"/>
      <c r="CD43" s="411"/>
      <c r="CE43" s="411"/>
      <c r="CF43" s="411"/>
      <c r="CG43" s="411"/>
      <c r="CH43" s="411"/>
      <c r="CI43" s="411"/>
      <c r="CJ43" s="411"/>
      <c r="CK43" s="411"/>
      <c r="CL43" s="411"/>
      <c r="CM43" s="411"/>
      <c r="CN43" s="2"/>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9"/>
    </row>
    <row r="44" spans="1:113" ht="13.5" customHeight="1" x14ac:dyDescent="0.2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5"/>
    <row r="46" spans="1:113" x14ac:dyDescent="0.25">
      <c r="B46" s="1" t="s">
        <v>285</v>
      </c>
      <c r="E46" s="357" t="s">
        <v>286</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25">
      <c r="E47" s="357" t="s">
        <v>288</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25">
      <c r="E48" s="357" t="s">
        <v>290</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25">
      <c r="E49" s="357" t="s">
        <v>291</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25">
      <c r="E50" s="357" t="s">
        <v>192</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25">
      <c r="E51" s="357" t="s">
        <v>294</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25">
      <c r="E52" s="357" t="s">
        <v>296</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25">
      <c r="E53" s="357" t="s">
        <v>297</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25"/>
    <row r="55" spans="5:113" x14ac:dyDescent="0.25"/>
    <row r="56" spans="5:113" x14ac:dyDescent="0.25"/>
  </sheetData>
  <sheetProtection algorithmName="SHA-512" hashValue="ADt6hhsEjzw38o3LcczPvikMJA2TyXgXo6vVhJ2ysq/dZZiZp2f/FCa7k/PIVCVR6Zhw88uN/Xv9dhiOKj37Sg==" saltValue="3WW6h6CW/JD9ZHT0jKdbw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46" customWidth="1"/>
    <col min="2" max="2" width="11" style="46" customWidth="1"/>
    <col min="3" max="3" width="17" style="46" customWidth="1"/>
    <col min="4" max="5" width="16.59765625" style="46" customWidth="1"/>
    <col min="6" max="15" width="15" style="46" customWidth="1"/>
    <col min="16" max="16" width="24" style="46" customWidth="1"/>
    <col min="17" max="17" width="0" style="46" hidden="1" customWidth="1"/>
    <col min="18" max="16384" width="0" style="46" hidden="1"/>
  </cols>
  <sheetData>
    <row r="1" spans="1:16" ht="16.5" customHeight="1" x14ac:dyDescent="0.25">
      <c r="A1" s="185"/>
      <c r="B1" s="185"/>
      <c r="C1" s="185"/>
      <c r="D1" s="185"/>
      <c r="E1" s="185"/>
      <c r="F1" s="185"/>
      <c r="G1" s="185"/>
      <c r="H1" s="185"/>
      <c r="I1" s="185"/>
      <c r="J1" s="185"/>
      <c r="K1" s="185"/>
      <c r="L1" s="185"/>
      <c r="M1" s="185"/>
      <c r="N1" s="185"/>
      <c r="O1" s="185"/>
      <c r="P1" s="185"/>
    </row>
    <row r="2" spans="1:16" ht="16.5" customHeight="1" x14ac:dyDescent="0.25">
      <c r="A2" s="185"/>
      <c r="B2" s="185"/>
      <c r="C2" s="185"/>
      <c r="D2" s="185"/>
      <c r="E2" s="185"/>
      <c r="F2" s="185"/>
      <c r="G2" s="185"/>
      <c r="H2" s="185"/>
      <c r="I2" s="185"/>
      <c r="J2" s="185"/>
      <c r="K2" s="185"/>
      <c r="L2" s="185"/>
      <c r="M2" s="185"/>
      <c r="N2" s="185"/>
      <c r="O2" s="185"/>
      <c r="P2" s="185"/>
    </row>
    <row r="3" spans="1:16" ht="16.5" customHeight="1" x14ac:dyDescent="0.25">
      <c r="A3" s="185"/>
      <c r="B3" s="185"/>
      <c r="C3" s="185"/>
      <c r="D3" s="185"/>
      <c r="E3" s="185"/>
      <c r="F3" s="185"/>
      <c r="G3" s="185"/>
      <c r="H3" s="185"/>
      <c r="I3" s="185"/>
      <c r="J3" s="185"/>
      <c r="K3" s="185"/>
      <c r="L3" s="185"/>
      <c r="M3" s="185"/>
      <c r="N3" s="185"/>
      <c r="O3" s="185"/>
      <c r="P3" s="185"/>
    </row>
    <row r="4" spans="1:16" ht="16.5" customHeight="1" x14ac:dyDescent="0.25">
      <c r="A4" s="185"/>
      <c r="B4" s="185"/>
      <c r="C4" s="185"/>
      <c r="D4" s="185"/>
      <c r="E4" s="185"/>
      <c r="F4" s="185"/>
      <c r="G4" s="185"/>
      <c r="H4" s="185"/>
      <c r="I4" s="185"/>
      <c r="J4" s="185"/>
      <c r="K4" s="185"/>
      <c r="L4" s="185"/>
      <c r="M4" s="185"/>
      <c r="N4" s="185"/>
      <c r="O4" s="185"/>
      <c r="P4" s="185"/>
    </row>
    <row r="5" spans="1:16" ht="16.5" customHeight="1" x14ac:dyDescent="0.25">
      <c r="A5" s="185"/>
      <c r="B5" s="185"/>
      <c r="C5" s="185"/>
      <c r="D5" s="185"/>
      <c r="E5" s="185"/>
      <c r="F5" s="185"/>
      <c r="G5" s="185"/>
      <c r="H5" s="185"/>
      <c r="I5" s="185"/>
      <c r="J5" s="185"/>
      <c r="K5" s="185"/>
      <c r="L5" s="185"/>
      <c r="M5" s="185"/>
      <c r="N5" s="185"/>
      <c r="O5" s="185"/>
      <c r="P5" s="185"/>
    </row>
    <row r="6" spans="1:16" ht="16.5" customHeight="1" x14ac:dyDescent="0.25">
      <c r="A6" s="185"/>
      <c r="B6" s="185"/>
      <c r="C6" s="185"/>
      <c r="D6" s="185"/>
      <c r="E6" s="185"/>
      <c r="F6" s="185"/>
      <c r="G6" s="185"/>
      <c r="H6" s="185"/>
      <c r="I6" s="185"/>
      <c r="J6" s="185"/>
      <c r="K6" s="185"/>
      <c r="L6" s="185"/>
      <c r="M6" s="185"/>
      <c r="N6" s="185"/>
      <c r="O6" s="185"/>
      <c r="P6" s="185"/>
    </row>
    <row r="7" spans="1:16" ht="16.5" customHeight="1" x14ac:dyDescent="0.25">
      <c r="A7" s="185"/>
      <c r="B7" s="185"/>
      <c r="C7" s="185"/>
      <c r="D7" s="185"/>
      <c r="E7" s="185"/>
      <c r="F7" s="185"/>
      <c r="G7" s="185"/>
      <c r="H7" s="185"/>
      <c r="I7" s="185"/>
      <c r="J7" s="185"/>
      <c r="K7" s="185"/>
      <c r="L7" s="185"/>
      <c r="M7" s="185"/>
      <c r="N7" s="185"/>
      <c r="O7" s="185"/>
      <c r="P7" s="185"/>
    </row>
    <row r="8" spans="1:16" ht="16.5" customHeight="1" x14ac:dyDescent="0.25">
      <c r="A8" s="185"/>
      <c r="B8" s="185"/>
      <c r="C8" s="185"/>
      <c r="D8" s="185"/>
      <c r="E8" s="185"/>
      <c r="F8" s="185"/>
      <c r="G8" s="185"/>
      <c r="H8" s="185"/>
      <c r="I8" s="185"/>
      <c r="J8" s="185"/>
      <c r="K8" s="185"/>
      <c r="L8" s="185"/>
      <c r="M8" s="185"/>
      <c r="N8" s="185"/>
      <c r="O8" s="185"/>
      <c r="P8" s="185"/>
    </row>
    <row r="9" spans="1:16" ht="16.5" customHeight="1" x14ac:dyDescent="0.25">
      <c r="A9" s="185"/>
      <c r="B9" s="185"/>
      <c r="C9" s="185"/>
      <c r="D9" s="185"/>
      <c r="E9" s="185"/>
      <c r="F9" s="185"/>
      <c r="G9" s="185"/>
      <c r="H9" s="185"/>
      <c r="I9" s="185"/>
      <c r="J9" s="185"/>
      <c r="K9" s="185"/>
      <c r="L9" s="185"/>
      <c r="M9" s="185"/>
      <c r="N9" s="185"/>
      <c r="O9" s="185"/>
      <c r="P9" s="185"/>
    </row>
    <row r="10" spans="1:16" ht="16.5" customHeight="1" x14ac:dyDescent="0.25">
      <c r="A10" s="185"/>
      <c r="B10" s="185"/>
      <c r="C10" s="185"/>
      <c r="D10" s="185"/>
      <c r="E10" s="185"/>
      <c r="F10" s="185"/>
      <c r="G10" s="185"/>
      <c r="H10" s="185"/>
      <c r="I10" s="185"/>
      <c r="J10" s="185"/>
      <c r="K10" s="185"/>
      <c r="L10" s="185"/>
      <c r="M10" s="185"/>
      <c r="N10" s="185"/>
      <c r="O10" s="185"/>
      <c r="P10" s="185"/>
    </row>
    <row r="11" spans="1:16" ht="16.5" customHeight="1" x14ac:dyDescent="0.25">
      <c r="A11" s="185"/>
      <c r="B11" s="185"/>
      <c r="C11" s="185"/>
      <c r="D11" s="185"/>
      <c r="E11" s="185"/>
      <c r="F11" s="185"/>
      <c r="G11" s="185"/>
      <c r="H11" s="185"/>
      <c r="I11" s="185"/>
      <c r="J11" s="185"/>
      <c r="K11" s="185"/>
      <c r="L11" s="185"/>
      <c r="M11" s="185"/>
      <c r="N11" s="185"/>
      <c r="O11" s="185"/>
      <c r="P11" s="185"/>
    </row>
    <row r="12" spans="1:16" ht="16.5" customHeight="1" x14ac:dyDescent="0.25">
      <c r="A12" s="185"/>
      <c r="B12" s="185"/>
      <c r="C12" s="185"/>
      <c r="D12" s="185"/>
      <c r="E12" s="185"/>
      <c r="F12" s="185"/>
      <c r="G12" s="185"/>
      <c r="H12" s="185"/>
      <c r="I12" s="185"/>
      <c r="J12" s="185"/>
      <c r="K12" s="185"/>
      <c r="L12" s="185"/>
      <c r="M12" s="185"/>
      <c r="N12" s="185"/>
      <c r="O12" s="185"/>
      <c r="P12" s="185"/>
    </row>
    <row r="13" spans="1:16" ht="16.5" customHeight="1" x14ac:dyDescent="0.25">
      <c r="A13" s="185"/>
      <c r="B13" s="185"/>
      <c r="C13" s="185"/>
      <c r="D13" s="185"/>
      <c r="E13" s="185"/>
      <c r="F13" s="185"/>
      <c r="G13" s="185"/>
      <c r="H13" s="185"/>
      <c r="I13" s="185"/>
      <c r="J13" s="185"/>
      <c r="K13" s="185"/>
      <c r="L13" s="185"/>
      <c r="M13" s="185"/>
      <c r="N13" s="185"/>
      <c r="O13" s="185"/>
      <c r="P13" s="185"/>
    </row>
    <row r="14" spans="1:16" ht="16.5" customHeight="1" x14ac:dyDescent="0.25">
      <c r="A14" s="185"/>
      <c r="B14" s="185"/>
      <c r="C14" s="185"/>
      <c r="D14" s="185"/>
      <c r="E14" s="185"/>
      <c r="F14" s="185"/>
      <c r="G14" s="185"/>
      <c r="H14" s="185"/>
      <c r="I14" s="185"/>
      <c r="J14" s="185"/>
      <c r="K14" s="185"/>
      <c r="L14" s="185"/>
      <c r="M14" s="185"/>
      <c r="N14" s="185"/>
      <c r="O14" s="185"/>
      <c r="P14" s="185"/>
    </row>
    <row r="15" spans="1:16" ht="16.5" customHeight="1" x14ac:dyDescent="0.25">
      <c r="A15" s="185"/>
      <c r="B15" s="185"/>
      <c r="C15" s="185"/>
      <c r="D15" s="185"/>
      <c r="E15" s="185"/>
      <c r="F15" s="185"/>
      <c r="G15" s="185"/>
      <c r="H15" s="185"/>
      <c r="I15" s="185"/>
      <c r="J15" s="185"/>
      <c r="K15" s="185"/>
      <c r="L15" s="185"/>
      <c r="M15" s="185"/>
      <c r="N15" s="185"/>
      <c r="O15" s="185"/>
      <c r="P15" s="185"/>
    </row>
    <row r="16" spans="1:16" ht="16.5" customHeight="1" x14ac:dyDescent="0.25">
      <c r="A16" s="185"/>
      <c r="B16" s="185"/>
      <c r="C16" s="185"/>
      <c r="D16" s="185"/>
      <c r="E16" s="185"/>
      <c r="F16" s="185"/>
      <c r="G16" s="185"/>
      <c r="H16" s="185"/>
      <c r="I16" s="185"/>
      <c r="J16" s="185"/>
      <c r="K16" s="185"/>
      <c r="L16" s="185"/>
      <c r="M16" s="185"/>
      <c r="N16" s="185"/>
      <c r="O16" s="185"/>
      <c r="P16" s="185"/>
    </row>
    <row r="17" spans="1:16" ht="16.5" customHeight="1" x14ac:dyDescent="0.25">
      <c r="A17" s="185"/>
      <c r="B17" s="185"/>
      <c r="C17" s="185"/>
      <c r="D17" s="185"/>
      <c r="E17" s="185"/>
      <c r="F17" s="185"/>
      <c r="G17" s="185"/>
      <c r="H17" s="185"/>
      <c r="I17" s="185"/>
      <c r="J17" s="185"/>
      <c r="K17" s="185"/>
      <c r="L17" s="185"/>
      <c r="M17" s="185"/>
      <c r="N17" s="185"/>
      <c r="O17" s="185"/>
      <c r="P17" s="185"/>
    </row>
    <row r="18" spans="1:16" ht="16.5" customHeight="1" x14ac:dyDescent="0.25">
      <c r="A18" s="185"/>
      <c r="B18" s="185"/>
      <c r="C18" s="185"/>
      <c r="D18" s="185"/>
      <c r="E18" s="185"/>
      <c r="F18" s="185"/>
      <c r="G18" s="185"/>
      <c r="H18" s="185"/>
      <c r="I18" s="185"/>
      <c r="J18" s="185"/>
      <c r="K18" s="185"/>
      <c r="L18" s="185"/>
      <c r="M18" s="185"/>
      <c r="N18" s="185"/>
      <c r="O18" s="185"/>
      <c r="P18" s="185"/>
    </row>
    <row r="19" spans="1:16" ht="16.5" customHeight="1" x14ac:dyDescent="0.25">
      <c r="A19" s="185"/>
      <c r="B19" s="185"/>
      <c r="C19" s="185"/>
      <c r="D19" s="185"/>
      <c r="E19" s="185"/>
      <c r="F19" s="185"/>
      <c r="G19" s="185"/>
      <c r="H19" s="185"/>
      <c r="I19" s="185"/>
      <c r="J19" s="185"/>
      <c r="K19" s="185"/>
      <c r="L19" s="185"/>
      <c r="M19" s="185"/>
      <c r="N19" s="185"/>
      <c r="O19" s="185"/>
      <c r="P19" s="185"/>
    </row>
    <row r="20" spans="1:16" ht="16.5" customHeight="1" x14ac:dyDescent="0.25">
      <c r="A20" s="185"/>
      <c r="B20" s="185"/>
      <c r="C20" s="185"/>
      <c r="D20" s="185"/>
      <c r="E20" s="185"/>
      <c r="F20" s="185"/>
      <c r="G20" s="185"/>
      <c r="H20" s="185"/>
      <c r="I20" s="185"/>
      <c r="J20" s="185"/>
      <c r="K20" s="185"/>
      <c r="L20" s="185"/>
      <c r="M20" s="185"/>
      <c r="N20" s="185"/>
      <c r="O20" s="185"/>
      <c r="P20" s="185"/>
    </row>
    <row r="21" spans="1:16" ht="16.5" customHeight="1" x14ac:dyDescent="0.25">
      <c r="A21" s="185"/>
      <c r="B21" s="185"/>
      <c r="C21" s="185"/>
      <c r="D21" s="185"/>
      <c r="E21" s="185"/>
      <c r="F21" s="185"/>
      <c r="G21" s="185"/>
      <c r="H21" s="185"/>
      <c r="I21" s="185"/>
      <c r="J21" s="185"/>
      <c r="K21" s="185"/>
      <c r="L21" s="185"/>
      <c r="M21" s="185"/>
      <c r="N21" s="185"/>
      <c r="O21" s="185"/>
      <c r="P21" s="185"/>
    </row>
    <row r="22" spans="1:16" ht="16.5" customHeight="1" x14ac:dyDescent="0.25">
      <c r="A22" s="185"/>
      <c r="B22" s="185"/>
      <c r="C22" s="185"/>
      <c r="D22" s="185"/>
      <c r="E22" s="185"/>
      <c r="F22" s="185"/>
      <c r="G22" s="185"/>
      <c r="H22" s="185"/>
      <c r="I22" s="185"/>
      <c r="J22" s="185"/>
      <c r="K22" s="185"/>
      <c r="L22" s="185"/>
      <c r="M22" s="185"/>
      <c r="N22" s="185"/>
      <c r="O22" s="185"/>
      <c r="P22" s="185"/>
    </row>
    <row r="23" spans="1:16" ht="16.5" customHeight="1" x14ac:dyDescent="0.25">
      <c r="A23" s="185"/>
      <c r="B23" s="185"/>
      <c r="C23" s="185"/>
      <c r="D23" s="185"/>
      <c r="E23" s="185"/>
      <c r="F23" s="185"/>
      <c r="G23" s="185"/>
      <c r="H23" s="185"/>
      <c r="I23" s="185"/>
      <c r="J23" s="185"/>
      <c r="K23" s="185"/>
      <c r="L23" s="185"/>
      <c r="M23" s="185"/>
      <c r="N23" s="185"/>
      <c r="O23" s="185"/>
      <c r="P23" s="185"/>
    </row>
    <row r="24" spans="1:16" ht="16.5" customHeight="1" x14ac:dyDescent="0.25">
      <c r="A24" s="185"/>
      <c r="B24" s="185"/>
      <c r="C24" s="185"/>
      <c r="D24" s="185"/>
      <c r="E24" s="185"/>
      <c r="F24" s="185"/>
      <c r="G24" s="185"/>
      <c r="H24" s="185"/>
      <c r="I24" s="185"/>
      <c r="J24" s="185"/>
      <c r="K24" s="185"/>
      <c r="L24" s="185"/>
      <c r="M24" s="185"/>
      <c r="N24" s="185"/>
      <c r="O24" s="185"/>
      <c r="P24" s="185"/>
    </row>
    <row r="25" spans="1:16" ht="16.5" customHeight="1" x14ac:dyDescent="0.25">
      <c r="A25" s="185"/>
      <c r="B25" s="185"/>
      <c r="C25" s="185"/>
      <c r="D25" s="185"/>
      <c r="E25" s="185"/>
      <c r="F25" s="185"/>
      <c r="G25" s="185"/>
      <c r="H25" s="185"/>
      <c r="I25" s="185"/>
      <c r="J25" s="185"/>
      <c r="K25" s="185"/>
      <c r="L25" s="185"/>
      <c r="M25" s="185"/>
      <c r="N25" s="185"/>
      <c r="O25" s="185"/>
      <c r="P25" s="185"/>
    </row>
    <row r="26" spans="1:16" ht="16.5" customHeight="1" x14ac:dyDescent="0.25">
      <c r="A26" s="185"/>
      <c r="B26" s="185"/>
      <c r="C26" s="185"/>
      <c r="D26" s="185"/>
      <c r="E26" s="185"/>
      <c r="F26" s="185"/>
      <c r="G26" s="185"/>
      <c r="H26" s="185"/>
      <c r="I26" s="185"/>
      <c r="J26" s="185"/>
      <c r="K26" s="185"/>
      <c r="L26" s="185"/>
      <c r="M26" s="185"/>
      <c r="N26" s="185"/>
      <c r="O26" s="185"/>
      <c r="P26" s="185"/>
    </row>
    <row r="27" spans="1:16" ht="16.5" customHeight="1" x14ac:dyDescent="0.25">
      <c r="A27" s="185"/>
      <c r="B27" s="185"/>
      <c r="C27" s="185"/>
      <c r="D27" s="185"/>
      <c r="E27" s="185"/>
      <c r="F27" s="185"/>
      <c r="G27" s="185"/>
      <c r="H27" s="185"/>
      <c r="I27" s="185"/>
      <c r="J27" s="185"/>
      <c r="K27" s="185"/>
      <c r="L27" s="185"/>
      <c r="M27" s="185"/>
      <c r="N27" s="185"/>
      <c r="O27" s="185"/>
      <c r="P27" s="185"/>
    </row>
    <row r="28" spans="1:16" ht="16.5" customHeight="1" x14ac:dyDescent="0.25">
      <c r="A28" s="185"/>
      <c r="B28" s="185"/>
      <c r="C28" s="185"/>
      <c r="D28" s="185"/>
      <c r="E28" s="185"/>
      <c r="F28" s="185"/>
      <c r="G28" s="185"/>
      <c r="H28" s="185"/>
      <c r="I28" s="185"/>
      <c r="J28" s="185"/>
      <c r="K28" s="185"/>
      <c r="L28" s="185"/>
      <c r="M28" s="185"/>
      <c r="N28" s="185"/>
      <c r="O28" s="185"/>
      <c r="P28" s="185"/>
    </row>
    <row r="29" spans="1:16" ht="16.5" customHeight="1" x14ac:dyDescent="0.25">
      <c r="A29" s="185"/>
      <c r="B29" s="185"/>
      <c r="C29" s="185"/>
      <c r="D29" s="185"/>
      <c r="E29" s="185"/>
      <c r="F29" s="185"/>
      <c r="G29" s="185"/>
      <c r="H29" s="185"/>
      <c r="I29" s="185"/>
      <c r="J29" s="185"/>
      <c r="K29" s="185"/>
      <c r="L29" s="185"/>
      <c r="M29" s="185"/>
      <c r="N29" s="185"/>
      <c r="O29" s="185"/>
      <c r="P29" s="185"/>
    </row>
    <row r="30" spans="1:16" ht="16.5" customHeight="1" x14ac:dyDescent="0.25">
      <c r="A30" s="185"/>
      <c r="B30" s="185"/>
      <c r="C30" s="185"/>
      <c r="D30" s="185"/>
      <c r="E30" s="185"/>
      <c r="F30" s="185"/>
      <c r="G30" s="185"/>
      <c r="H30" s="185"/>
      <c r="I30" s="185"/>
      <c r="J30" s="185"/>
      <c r="K30" s="185"/>
      <c r="L30" s="185"/>
      <c r="M30" s="185"/>
      <c r="N30" s="185"/>
      <c r="O30" s="185"/>
      <c r="P30" s="185"/>
    </row>
    <row r="31" spans="1:16" ht="16.5" customHeight="1" x14ac:dyDescent="0.25">
      <c r="A31" s="185"/>
      <c r="B31" s="185"/>
      <c r="C31" s="185"/>
      <c r="D31" s="185"/>
      <c r="E31" s="185"/>
      <c r="F31" s="185"/>
      <c r="G31" s="185"/>
      <c r="H31" s="185"/>
      <c r="I31" s="185"/>
      <c r="J31" s="185"/>
      <c r="K31" s="185"/>
      <c r="L31" s="185"/>
      <c r="M31" s="185"/>
      <c r="N31" s="185"/>
      <c r="O31" s="185"/>
      <c r="P31" s="185"/>
    </row>
    <row r="32" spans="1:16" ht="31.5" customHeight="1" x14ac:dyDescent="0.25">
      <c r="A32" s="185"/>
      <c r="B32" s="185"/>
      <c r="C32" s="185"/>
      <c r="D32" s="185"/>
      <c r="E32" s="185"/>
      <c r="F32" s="185"/>
      <c r="G32" s="185"/>
      <c r="H32" s="185"/>
      <c r="I32" s="185"/>
      <c r="J32" s="180" t="s">
        <v>2</v>
      </c>
      <c r="K32" s="185"/>
      <c r="L32" s="185"/>
      <c r="M32" s="185"/>
      <c r="N32" s="185"/>
      <c r="O32" s="185"/>
      <c r="P32" s="185"/>
    </row>
    <row r="33" spans="1:16" ht="39" customHeight="1" x14ac:dyDescent="0.3">
      <c r="A33" s="185"/>
      <c r="B33" s="186" t="s">
        <v>13</v>
      </c>
      <c r="C33" s="192"/>
      <c r="D33" s="192"/>
      <c r="E33" s="194" t="s">
        <v>16</v>
      </c>
      <c r="F33" s="195" t="s">
        <v>523</v>
      </c>
      <c r="G33" s="199" t="s">
        <v>524</v>
      </c>
      <c r="H33" s="199" t="s">
        <v>525</v>
      </c>
      <c r="I33" s="199" t="s">
        <v>252</v>
      </c>
      <c r="J33" s="203" t="s">
        <v>526</v>
      </c>
      <c r="K33" s="185"/>
      <c r="L33" s="185"/>
      <c r="M33" s="185"/>
      <c r="N33" s="185"/>
      <c r="O33" s="185"/>
      <c r="P33" s="185"/>
    </row>
    <row r="34" spans="1:16" ht="39" customHeight="1" x14ac:dyDescent="0.25">
      <c r="A34" s="185"/>
      <c r="B34" s="187"/>
      <c r="C34" s="1023" t="s">
        <v>459</v>
      </c>
      <c r="D34" s="1023"/>
      <c r="E34" s="1024"/>
      <c r="F34" s="196">
        <v>9.0500000000000007</v>
      </c>
      <c r="G34" s="200">
        <v>9.6999999999999993</v>
      </c>
      <c r="H34" s="200">
        <v>10.58</v>
      </c>
      <c r="I34" s="200">
        <v>11.58</v>
      </c>
      <c r="J34" s="204">
        <v>11.83</v>
      </c>
      <c r="K34" s="185"/>
      <c r="L34" s="185"/>
      <c r="M34" s="185"/>
      <c r="N34" s="185"/>
      <c r="O34" s="185"/>
      <c r="P34" s="185"/>
    </row>
    <row r="35" spans="1:16" ht="39" customHeight="1" x14ac:dyDescent="0.25">
      <c r="A35" s="185"/>
      <c r="B35" s="188"/>
      <c r="C35" s="1019" t="s">
        <v>449</v>
      </c>
      <c r="D35" s="1019"/>
      <c r="E35" s="1020"/>
      <c r="F35" s="197">
        <v>1.1000000000000001</v>
      </c>
      <c r="G35" s="201">
        <v>7.12</v>
      </c>
      <c r="H35" s="201">
        <v>1.1100000000000001</v>
      </c>
      <c r="I35" s="201">
        <v>8.98</v>
      </c>
      <c r="J35" s="205">
        <v>4.67</v>
      </c>
      <c r="K35" s="185"/>
      <c r="L35" s="185"/>
      <c r="M35" s="185"/>
      <c r="N35" s="185"/>
      <c r="O35" s="185"/>
      <c r="P35" s="185"/>
    </row>
    <row r="36" spans="1:16" ht="39" customHeight="1" x14ac:dyDescent="0.25">
      <c r="A36" s="185"/>
      <c r="B36" s="188"/>
      <c r="C36" s="1019" t="s">
        <v>281</v>
      </c>
      <c r="D36" s="1019"/>
      <c r="E36" s="1020"/>
      <c r="F36" s="197">
        <v>0.69</v>
      </c>
      <c r="G36" s="201">
        <v>1.23</v>
      </c>
      <c r="H36" s="201">
        <v>0.53</v>
      </c>
      <c r="I36" s="201">
        <v>0.39</v>
      </c>
      <c r="J36" s="205">
        <v>0.43</v>
      </c>
      <c r="K36" s="185"/>
      <c r="L36" s="185"/>
      <c r="M36" s="185"/>
      <c r="N36" s="185"/>
      <c r="O36" s="185"/>
      <c r="P36" s="185"/>
    </row>
    <row r="37" spans="1:16" ht="39" customHeight="1" x14ac:dyDescent="0.25">
      <c r="A37" s="185"/>
      <c r="B37" s="188"/>
      <c r="C37" s="1019" t="s">
        <v>458</v>
      </c>
      <c r="D37" s="1019"/>
      <c r="E37" s="1020"/>
      <c r="F37" s="197">
        <v>0.44</v>
      </c>
      <c r="G37" s="201">
        <v>0.51</v>
      </c>
      <c r="H37" s="201">
        <v>0.27</v>
      </c>
      <c r="I37" s="201">
        <v>0.34</v>
      </c>
      <c r="J37" s="205">
        <v>0.11</v>
      </c>
      <c r="K37" s="185"/>
      <c r="L37" s="185"/>
      <c r="M37" s="185"/>
      <c r="N37" s="185"/>
      <c r="O37" s="185"/>
      <c r="P37" s="185"/>
    </row>
    <row r="38" spans="1:16" ht="39" customHeight="1" x14ac:dyDescent="0.25">
      <c r="A38" s="185"/>
      <c r="B38" s="188"/>
      <c r="C38" s="1019" t="s">
        <v>378</v>
      </c>
      <c r="D38" s="1019"/>
      <c r="E38" s="1020"/>
      <c r="F38" s="197">
        <v>0.05</v>
      </c>
      <c r="G38" s="201">
        <v>0.06</v>
      </c>
      <c r="H38" s="201">
        <v>0.04</v>
      </c>
      <c r="I38" s="201">
        <v>0.04</v>
      </c>
      <c r="J38" s="205">
        <v>0.02</v>
      </c>
      <c r="K38" s="185"/>
      <c r="L38" s="185"/>
      <c r="M38" s="185"/>
      <c r="N38" s="185"/>
      <c r="O38" s="185"/>
      <c r="P38" s="185"/>
    </row>
    <row r="39" spans="1:16" ht="39" customHeight="1" x14ac:dyDescent="0.25">
      <c r="A39" s="185"/>
      <c r="B39" s="188"/>
      <c r="C39" s="1019" t="s">
        <v>219</v>
      </c>
      <c r="D39" s="1019"/>
      <c r="E39" s="1020"/>
      <c r="F39" s="197">
        <v>0</v>
      </c>
      <c r="G39" s="201">
        <v>0.01</v>
      </c>
      <c r="H39" s="201">
        <v>0.04</v>
      </c>
      <c r="I39" s="201">
        <v>0.16</v>
      </c>
      <c r="J39" s="205">
        <v>0</v>
      </c>
      <c r="K39" s="185"/>
      <c r="L39" s="185"/>
      <c r="M39" s="185"/>
      <c r="N39" s="185"/>
      <c r="O39" s="185"/>
      <c r="P39" s="185"/>
    </row>
    <row r="40" spans="1:16" ht="39" customHeight="1" x14ac:dyDescent="0.25">
      <c r="A40" s="185"/>
      <c r="B40" s="188"/>
      <c r="C40" s="1019" t="s">
        <v>351</v>
      </c>
      <c r="D40" s="1019"/>
      <c r="E40" s="1020"/>
      <c r="F40" s="197">
        <v>0.95</v>
      </c>
      <c r="G40" s="201">
        <v>0.87</v>
      </c>
      <c r="H40" s="201">
        <v>0.26</v>
      </c>
      <c r="I40" s="201">
        <v>0.41</v>
      </c>
      <c r="J40" s="205">
        <v>0</v>
      </c>
      <c r="K40" s="185"/>
      <c r="L40" s="185"/>
      <c r="M40" s="185"/>
      <c r="N40" s="185"/>
      <c r="O40" s="185"/>
      <c r="P40" s="185"/>
    </row>
    <row r="41" spans="1:16" ht="39" customHeight="1" x14ac:dyDescent="0.25">
      <c r="A41" s="185"/>
      <c r="B41" s="188"/>
      <c r="C41" s="1019"/>
      <c r="D41" s="1019"/>
      <c r="E41" s="1020"/>
      <c r="F41" s="197"/>
      <c r="G41" s="201"/>
      <c r="H41" s="201"/>
      <c r="I41" s="201"/>
      <c r="J41" s="205"/>
      <c r="K41" s="185"/>
      <c r="L41" s="185"/>
      <c r="M41" s="185"/>
      <c r="N41" s="185"/>
      <c r="O41" s="185"/>
      <c r="P41" s="185"/>
    </row>
    <row r="42" spans="1:16" ht="39" customHeight="1" x14ac:dyDescent="0.25">
      <c r="A42" s="185"/>
      <c r="B42" s="189"/>
      <c r="C42" s="1019" t="s">
        <v>529</v>
      </c>
      <c r="D42" s="1019"/>
      <c r="E42" s="1020"/>
      <c r="F42" s="197" t="s">
        <v>195</v>
      </c>
      <c r="G42" s="201" t="s">
        <v>195</v>
      </c>
      <c r="H42" s="201" t="s">
        <v>195</v>
      </c>
      <c r="I42" s="201" t="s">
        <v>195</v>
      </c>
      <c r="J42" s="205" t="s">
        <v>195</v>
      </c>
      <c r="K42" s="185"/>
      <c r="L42" s="185"/>
      <c r="M42" s="185"/>
      <c r="N42" s="185"/>
      <c r="O42" s="185"/>
      <c r="P42" s="185"/>
    </row>
    <row r="43" spans="1:16" ht="39" customHeight="1" x14ac:dyDescent="0.25">
      <c r="A43" s="185"/>
      <c r="B43" s="190"/>
      <c r="C43" s="1021" t="s">
        <v>298</v>
      </c>
      <c r="D43" s="1021"/>
      <c r="E43" s="1022"/>
      <c r="F43" s="198" t="s">
        <v>195</v>
      </c>
      <c r="G43" s="202" t="s">
        <v>195</v>
      </c>
      <c r="H43" s="202" t="s">
        <v>195</v>
      </c>
      <c r="I43" s="202" t="s">
        <v>195</v>
      </c>
      <c r="J43" s="206" t="s">
        <v>195</v>
      </c>
      <c r="K43" s="185"/>
      <c r="L43" s="185"/>
      <c r="M43" s="185"/>
      <c r="N43" s="185"/>
      <c r="O43" s="185"/>
      <c r="P43" s="185"/>
    </row>
    <row r="44" spans="1:16" ht="39" customHeight="1" x14ac:dyDescent="0.25">
      <c r="A44" s="185"/>
      <c r="B44" s="191"/>
      <c r="C44" s="193"/>
      <c r="D44" s="193"/>
      <c r="E44" s="193"/>
      <c r="F44" s="185"/>
      <c r="G44" s="185"/>
      <c r="H44" s="185"/>
      <c r="I44" s="185"/>
      <c r="J44" s="185"/>
      <c r="K44" s="185"/>
      <c r="L44" s="185"/>
      <c r="M44" s="185"/>
      <c r="N44" s="185"/>
      <c r="O44" s="185"/>
      <c r="P44" s="185"/>
    </row>
    <row r="45" spans="1:16" ht="16.149999999999999" x14ac:dyDescent="0.25">
      <c r="A45" s="185"/>
      <c r="B45" s="185"/>
      <c r="C45" s="185"/>
      <c r="D45" s="185"/>
      <c r="E45" s="185"/>
      <c r="F45" s="185"/>
      <c r="G45" s="185"/>
      <c r="H45" s="185"/>
      <c r="I45" s="185"/>
      <c r="J45" s="185"/>
      <c r="K45" s="185"/>
      <c r="L45" s="185"/>
      <c r="M45" s="185"/>
      <c r="N45" s="185"/>
      <c r="O45" s="185"/>
      <c r="P45" s="185"/>
    </row>
  </sheetData>
  <sheetProtection algorithmName="SHA-512" hashValue="OJItFrJhP3uNjeRcKkuTkP3V2bqqjp/QGNAKGOSCEirT8W0xRVTbpZiofNbHwxq+zCmAF/wEzqNjlPXia7Es3g==" saltValue="zR0EPkpQc22IDVYBLdpyz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6" customWidth="1"/>
    <col min="2" max="3" width="10.86328125" style="46" customWidth="1"/>
    <col min="4" max="4" width="10" style="46" customWidth="1"/>
    <col min="5" max="10" width="11" style="46" customWidth="1"/>
    <col min="11" max="15" width="13.1328125" style="46" customWidth="1"/>
    <col min="16" max="21" width="11.46484375" style="46" customWidth="1"/>
    <col min="22" max="22" width="0" style="46" hidden="1" customWidth="1"/>
    <col min="23" max="16384" width="0" style="46" hidden="1"/>
  </cols>
  <sheetData>
    <row r="1" spans="1:21" ht="13.5" customHeight="1" x14ac:dyDescent="0.25">
      <c r="A1" s="85"/>
      <c r="B1" s="85"/>
      <c r="C1" s="85"/>
      <c r="D1" s="85"/>
      <c r="E1" s="85"/>
      <c r="F1" s="85"/>
      <c r="G1" s="85"/>
      <c r="H1" s="85"/>
      <c r="I1" s="85"/>
      <c r="J1" s="85"/>
      <c r="K1" s="85"/>
      <c r="L1" s="85"/>
      <c r="M1" s="85"/>
      <c r="N1" s="85"/>
      <c r="O1" s="85"/>
      <c r="P1" s="85"/>
      <c r="Q1" s="85"/>
      <c r="R1" s="85"/>
      <c r="S1" s="85"/>
      <c r="T1" s="85"/>
      <c r="U1" s="85"/>
    </row>
    <row r="2" spans="1:21" ht="13.5" customHeight="1" x14ac:dyDescent="0.25">
      <c r="A2" s="85"/>
      <c r="B2" s="85"/>
      <c r="C2" s="85"/>
      <c r="D2" s="85"/>
      <c r="E2" s="85"/>
      <c r="F2" s="85"/>
      <c r="G2" s="85"/>
      <c r="H2" s="85"/>
      <c r="I2" s="85"/>
      <c r="J2" s="85"/>
      <c r="K2" s="85"/>
      <c r="L2" s="85"/>
      <c r="M2" s="85"/>
      <c r="N2" s="85"/>
      <c r="O2" s="85"/>
      <c r="P2" s="85"/>
      <c r="Q2" s="85"/>
      <c r="R2" s="85"/>
      <c r="S2" s="85"/>
      <c r="T2" s="85"/>
      <c r="U2" s="85"/>
    </row>
    <row r="3" spans="1:21" ht="13.5" customHeight="1" x14ac:dyDescent="0.25">
      <c r="A3" s="85"/>
      <c r="B3" s="85"/>
      <c r="C3" s="85"/>
      <c r="D3" s="85"/>
      <c r="E3" s="85"/>
      <c r="F3" s="85"/>
      <c r="G3" s="85"/>
      <c r="H3" s="85"/>
      <c r="I3" s="85"/>
      <c r="J3" s="85"/>
      <c r="K3" s="85"/>
      <c r="L3" s="85"/>
      <c r="M3" s="85"/>
      <c r="N3" s="85"/>
      <c r="O3" s="85"/>
      <c r="P3" s="85"/>
      <c r="Q3" s="85"/>
      <c r="R3" s="85"/>
      <c r="S3" s="85"/>
      <c r="T3" s="85"/>
      <c r="U3" s="85"/>
    </row>
    <row r="4" spans="1:21" ht="13.5" customHeight="1" x14ac:dyDescent="0.25">
      <c r="A4" s="85"/>
      <c r="B4" s="85"/>
      <c r="C4" s="85"/>
      <c r="D4" s="85"/>
      <c r="E4" s="85"/>
      <c r="F4" s="85"/>
      <c r="G4" s="85"/>
      <c r="H4" s="85"/>
      <c r="I4" s="85"/>
      <c r="J4" s="85"/>
      <c r="K4" s="85"/>
      <c r="L4" s="85"/>
      <c r="M4" s="85"/>
      <c r="N4" s="85"/>
      <c r="O4" s="85"/>
      <c r="P4" s="85"/>
      <c r="Q4" s="85"/>
      <c r="R4" s="85"/>
      <c r="S4" s="85"/>
      <c r="T4" s="85"/>
      <c r="U4" s="85"/>
    </row>
    <row r="5" spans="1:21" ht="13.5" customHeight="1" x14ac:dyDescent="0.25">
      <c r="A5" s="85"/>
      <c r="B5" s="85"/>
      <c r="C5" s="85"/>
      <c r="D5" s="85"/>
      <c r="E5" s="85"/>
      <c r="F5" s="85"/>
      <c r="G5" s="85"/>
      <c r="H5" s="85"/>
      <c r="I5" s="85"/>
      <c r="J5" s="85"/>
      <c r="K5" s="85"/>
      <c r="L5" s="85"/>
      <c r="M5" s="85"/>
      <c r="N5" s="85"/>
      <c r="O5" s="85"/>
      <c r="P5" s="85"/>
      <c r="Q5" s="85"/>
      <c r="R5" s="85"/>
      <c r="S5" s="85"/>
      <c r="T5" s="85"/>
      <c r="U5" s="85"/>
    </row>
    <row r="6" spans="1:21" ht="13.5" customHeight="1" x14ac:dyDescent="0.25">
      <c r="A6" s="85"/>
      <c r="B6" s="85"/>
      <c r="C6" s="85"/>
      <c r="D6" s="85"/>
      <c r="E6" s="85"/>
      <c r="F6" s="85"/>
      <c r="G6" s="85"/>
      <c r="H6" s="85"/>
      <c r="I6" s="85"/>
      <c r="J6" s="85"/>
      <c r="K6" s="85"/>
      <c r="L6" s="85"/>
      <c r="M6" s="85"/>
      <c r="N6" s="85"/>
      <c r="O6" s="85"/>
      <c r="P6" s="85"/>
      <c r="Q6" s="85"/>
      <c r="R6" s="85"/>
      <c r="S6" s="85"/>
      <c r="T6" s="85"/>
      <c r="U6" s="85"/>
    </row>
    <row r="7" spans="1:21" ht="13.5" customHeight="1" x14ac:dyDescent="0.25">
      <c r="A7" s="85"/>
      <c r="B7" s="85"/>
      <c r="C7" s="85"/>
      <c r="D7" s="85"/>
      <c r="E7" s="85"/>
      <c r="F7" s="85"/>
      <c r="G7" s="85"/>
      <c r="H7" s="85"/>
      <c r="I7" s="85"/>
      <c r="J7" s="85"/>
      <c r="K7" s="85"/>
      <c r="L7" s="85"/>
      <c r="M7" s="85"/>
      <c r="N7" s="85"/>
      <c r="O7" s="85"/>
      <c r="P7" s="85"/>
      <c r="Q7" s="85"/>
      <c r="R7" s="85"/>
      <c r="S7" s="85"/>
      <c r="T7" s="85"/>
      <c r="U7" s="85"/>
    </row>
    <row r="8" spans="1:21" ht="13.5" customHeight="1" x14ac:dyDescent="0.25">
      <c r="A8" s="85"/>
      <c r="B8" s="85"/>
      <c r="C8" s="85"/>
      <c r="D8" s="85"/>
      <c r="E8" s="85"/>
      <c r="F8" s="85"/>
      <c r="G8" s="85"/>
      <c r="H8" s="85"/>
      <c r="I8" s="85"/>
      <c r="J8" s="85"/>
      <c r="K8" s="85"/>
      <c r="L8" s="85"/>
      <c r="M8" s="85"/>
      <c r="N8" s="85"/>
      <c r="O8" s="85"/>
      <c r="P8" s="85"/>
      <c r="Q8" s="85"/>
      <c r="R8" s="85"/>
      <c r="S8" s="85"/>
      <c r="T8" s="85"/>
      <c r="U8" s="85"/>
    </row>
    <row r="9" spans="1:21" ht="13.5" customHeight="1" x14ac:dyDescent="0.25">
      <c r="A9" s="85"/>
      <c r="B9" s="85"/>
      <c r="C9" s="85"/>
      <c r="D9" s="85"/>
      <c r="E9" s="85"/>
      <c r="F9" s="85"/>
      <c r="G9" s="85"/>
      <c r="H9" s="85"/>
      <c r="I9" s="85"/>
      <c r="J9" s="85"/>
      <c r="K9" s="85"/>
      <c r="L9" s="85"/>
      <c r="M9" s="85"/>
      <c r="N9" s="85"/>
      <c r="O9" s="85"/>
      <c r="P9" s="85"/>
      <c r="Q9" s="85"/>
      <c r="R9" s="85"/>
      <c r="S9" s="85"/>
      <c r="T9" s="85"/>
      <c r="U9" s="85"/>
    </row>
    <row r="10" spans="1:21" ht="13.5" customHeight="1" x14ac:dyDescent="0.2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5">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3">
      <c r="A44" s="85"/>
      <c r="B44" s="207" t="s">
        <v>22</v>
      </c>
      <c r="C44" s="213"/>
      <c r="D44" s="213"/>
      <c r="E44" s="221"/>
      <c r="F44" s="221"/>
      <c r="G44" s="221"/>
      <c r="H44" s="221"/>
      <c r="I44" s="221"/>
      <c r="J44" s="224" t="s">
        <v>16</v>
      </c>
      <c r="K44" s="226" t="s">
        <v>523</v>
      </c>
      <c r="L44" s="235" t="s">
        <v>524</v>
      </c>
      <c r="M44" s="235" t="s">
        <v>525</v>
      </c>
      <c r="N44" s="235" t="s">
        <v>252</v>
      </c>
      <c r="O44" s="244" t="s">
        <v>526</v>
      </c>
      <c r="P44" s="85"/>
      <c r="Q44" s="85"/>
      <c r="R44" s="85"/>
      <c r="S44" s="85"/>
      <c r="T44" s="85"/>
      <c r="U44" s="85"/>
    </row>
    <row r="45" spans="1:21" ht="30.75" customHeight="1" x14ac:dyDescent="0.25">
      <c r="A45" s="85"/>
      <c r="B45" s="1040" t="s">
        <v>24</v>
      </c>
      <c r="C45" s="1041"/>
      <c r="D45" s="216"/>
      <c r="E45" s="1054" t="s">
        <v>21</v>
      </c>
      <c r="F45" s="1054"/>
      <c r="G45" s="1054"/>
      <c r="H45" s="1054"/>
      <c r="I45" s="1054"/>
      <c r="J45" s="1055"/>
      <c r="K45" s="227">
        <v>7273</v>
      </c>
      <c r="L45" s="236">
        <v>7240</v>
      </c>
      <c r="M45" s="236">
        <v>6997</v>
      </c>
      <c r="N45" s="236">
        <v>6581</v>
      </c>
      <c r="O45" s="245">
        <v>6554</v>
      </c>
      <c r="P45" s="85"/>
      <c r="Q45" s="85"/>
      <c r="R45" s="85"/>
      <c r="S45" s="85"/>
      <c r="T45" s="85"/>
      <c r="U45" s="85"/>
    </row>
    <row r="46" spans="1:21" ht="30.75" customHeight="1" x14ac:dyDescent="0.25">
      <c r="A46" s="85"/>
      <c r="B46" s="1042"/>
      <c r="C46" s="1043"/>
      <c r="D46" s="217"/>
      <c r="E46" s="1046" t="s">
        <v>28</v>
      </c>
      <c r="F46" s="1046"/>
      <c r="G46" s="1046"/>
      <c r="H46" s="1046"/>
      <c r="I46" s="1046"/>
      <c r="J46" s="1047"/>
      <c r="K46" s="228" t="s">
        <v>195</v>
      </c>
      <c r="L46" s="237" t="s">
        <v>195</v>
      </c>
      <c r="M46" s="237" t="s">
        <v>195</v>
      </c>
      <c r="N46" s="237" t="s">
        <v>195</v>
      </c>
      <c r="O46" s="246" t="s">
        <v>195</v>
      </c>
      <c r="P46" s="85"/>
      <c r="Q46" s="85"/>
      <c r="R46" s="85"/>
      <c r="S46" s="85"/>
      <c r="T46" s="85"/>
      <c r="U46" s="85"/>
    </row>
    <row r="47" spans="1:21" ht="30.75" customHeight="1" x14ac:dyDescent="0.25">
      <c r="A47" s="85"/>
      <c r="B47" s="1042"/>
      <c r="C47" s="1043"/>
      <c r="D47" s="217"/>
      <c r="E47" s="1046" t="s">
        <v>31</v>
      </c>
      <c r="F47" s="1046"/>
      <c r="G47" s="1046"/>
      <c r="H47" s="1046"/>
      <c r="I47" s="1046"/>
      <c r="J47" s="1047"/>
      <c r="K47" s="228">
        <v>107</v>
      </c>
      <c r="L47" s="237">
        <v>80</v>
      </c>
      <c r="M47" s="237">
        <v>53</v>
      </c>
      <c r="N47" s="237">
        <v>27</v>
      </c>
      <c r="O47" s="246" t="s">
        <v>195</v>
      </c>
      <c r="P47" s="85"/>
      <c r="Q47" s="85"/>
      <c r="R47" s="85"/>
      <c r="S47" s="85"/>
      <c r="T47" s="85"/>
      <c r="U47" s="85"/>
    </row>
    <row r="48" spans="1:21" ht="30.75" customHeight="1" x14ac:dyDescent="0.25">
      <c r="A48" s="85"/>
      <c r="B48" s="1042"/>
      <c r="C48" s="1043"/>
      <c r="D48" s="217"/>
      <c r="E48" s="1046" t="s">
        <v>37</v>
      </c>
      <c r="F48" s="1046"/>
      <c r="G48" s="1046"/>
      <c r="H48" s="1046"/>
      <c r="I48" s="1046"/>
      <c r="J48" s="1047"/>
      <c r="K48" s="228">
        <v>1406</v>
      </c>
      <c r="L48" s="237">
        <v>1277</v>
      </c>
      <c r="M48" s="237">
        <v>1264</v>
      </c>
      <c r="N48" s="237">
        <v>1224</v>
      </c>
      <c r="O48" s="246">
        <v>1225</v>
      </c>
      <c r="P48" s="85"/>
      <c r="Q48" s="85"/>
      <c r="R48" s="85"/>
      <c r="S48" s="85"/>
      <c r="T48" s="85"/>
      <c r="U48" s="85"/>
    </row>
    <row r="49" spans="1:21" ht="30.75" customHeight="1" x14ac:dyDescent="0.25">
      <c r="A49" s="85"/>
      <c r="B49" s="1042"/>
      <c r="C49" s="1043"/>
      <c r="D49" s="217"/>
      <c r="E49" s="1046" t="s">
        <v>0</v>
      </c>
      <c r="F49" s="1046"/>
      <c r="G49" s="1046"/>
      <c r="H49" s="1046"/>
      <c r="I49" s="1046"/>
      <c r="J49" s="1047"/>
      <c r="K49" s="228">
        <v>12</v>
      </c>
      <c r="L49" s="237">
        <v>20</v>
      </c>
      <c r="M49" s="237">
        <v>19</v>
      </c>
      <c r="N49" s="237">
        <v>22</v>
      </c>
      <c r="O49" s="246">
        <v>24</v>
      </c>
      <c r="P49" s="85"/>
      <c r="Q49" s="85"/>
      <c r="R49" s="85"/>
      <c r="S49" s="85"/>
      <c r="T49" s="85"/>
      <c r="U49" s="85"/>
    </row>
    <row r="50" spans="1:21" ht="30.75" customHeight="1" x14ac:dyDescent="0.25">
      <c r="A50" s="85"/>
      <c r="B50" s="1042"/>
      <c r="C50" s="1043"/>
      <c r="D50" s="217"/>
      <c r="E50" s="1046" t="s">
        <v>39</v>
      </c>
      <c r="F50" s="1046"/>
      <c r="G50" s="1046"/>
      <c r="H50" s="1046"/>
      <c r="I50" s="1046"/>
      <c r="J50" s="1047"/>
      <c r="K50" s="228">
        <v>56</v>
      </c>
      <c r="L50" s="237">
        <v>51</v>
      </c>
      <c r="M50" s="237">
        <v>43</v>
      </c>
      <c r="N50" s="237">
        <v>42</v>
      </c>
      <c r="O50" s="246">
        <v>26</v>
      </c>
      <c r="P50" s="85"/>
      <c r="Q50" s="85"/>
      <c r="R50" s="85"/>
      <c r="S50" s="85"/>
      <c r="T50" s="85"/>
      <c r="U50" s="85"/>
    </row>
    <row r="51" spans="1:21" ht="30.75" customHeight="1" x14ac:dyDescent="0.25">
      <c r="A51" s="85"/>
      <c r="B51" s="1044"/>
      <c r="C51" s="1045"/>
      <c r="D51" s="218"/>
      <c r="E51" s="1046" t="s">
        <v>43</v>
      </c>
      <c r="F51" s="1046"/>
      <c r="G51" s="1046"/>
      <c r="H51" s="1046"/>
      <c r="I51" s="1046"/>
      <c r="J51" s="1047"/>
      <c r="K51" s="228">
        <v>0</v>
      </c>
      <c r="L51" s="237" t="s">
        <v>195</v>
      </c>
      <c r="M51" s="237">
        <v>0</v>
      </c>
      <c r="N51" s="237">
        <v>0</v>
      </c>
      <c r="O51" s="246" t="s">
        <v>195</v>
      </c>
      <c r="P51" s="85"/>
      <c r="Q51" s="85"/>
      <c r="R51" s="85"/>
      <c r="S51" s="85"/>
      <c r="T51" s="85"/>
      <c r="U51" s="85"/>
    </row>
    <row r="52" spans="1:21" ht="30.75" customHeight="1" x14ac:dyDescent="0.25">
      <c r="A52" s="85"/>
      <c r="B52" s="1048" t="s">
        <v>46</v>
      </c>
      <c r="C52" s="1049"/>
      <c r="D52" s="218"/>
      <c r="E52" s="1046" t="s">
        <v>47</v>
      </c>
      <c r="F52" s="1046"/>
      <c r="G52" s="1046"/>
      <c r="H52" s="1046"/>
      <c r="I52" s="1046"/>
      <c r="J52" s="1047"/>
      <c r="K52" s="228">
        <v>5546</v>
      </c>
      <c r="L52" s="237">
        <v>5477</v>
      </c>
      <c r="M52" s="237">
        <v>5124</v>
      </c>
      <c r="N52" s="237">
        <v>4970</v>
      </c>
      <c r="O52" s="246">
        <v>4858</v>
      </c>
      <c r="P52" s="85"/>
      <c r="Q52" s="85"/>
      <c r="R52" s="85"/>
      <c r="S52" s="85"/>
      <c r="T52" s="85"/>
      <c r="U52" s="85"/>
    </row>
    <row r="53" spans="1:21" ht="30.75" customHeight="1" x14ac:dyDescent="0.25">
      <c r="A53" s="85"/>
      <c r="B53" s="1050" t="s">
        <v>48</v>
      </c>
      <c r="C53" s="1051"/>
      <c r="D53" s="219"/>
      <c r="E53" s="1052" t="s">
        <v>51</v>
      </c>
      <c r="F53" s="1052"/>
      <c r="G53" s="1052"/>
      <c r="H53" s="1052"/>
      <c r="I53" s="1052"/>
      <c r="J53" s="1053"/>
      <c r="K53" s="229">
        <v>3308</v>
      </c>
      <c r="L53" s="238">
        <v>3191</v>
      </c>
      <c r="M53" s="238">
        <v>3252</v>
      </c>
      <c r="N53" s="238">
        <v>2926</v>
      </c>
      <c r="O53" s="247">
        <v>2971</v>
      </c>
      <c r="P53" s="85"/>
      <c r="Q53" s="85"/>
      <c r="R53" s="85"/>
      <c r="S53" s="85"/>
      <c r="T53" s="85"/>
      <c r="U53" s="85"/>
    </row>
    <row r="54" spans="1:21" ht="24" customHeight="1" x14ac:dyDescent="0.3">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3">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3">
      <c r="A56" s="85"/>
      <c r="B56" s="209" t="s">
        <v>6</v>
      </c>
      <c r="C56" s="214"/>
      <c r="D56" s="214"/>
      <c r="E56" s="214"/>
      <c r="F56" s="214"/>
      <c r="G56" s="214"/>
      <c r="H56" s="214"/>
      <c r="I56" s="214"/>
      <c r="J56" s="214"/>
      <c r="K56" s="230"/>
      <c r="L56" s="230"/>
      <c r="M56" s="230"/>
      <c r="N56" s="230"/>
      <c r="O56" s="248" t="s">
        <v>23</v>
      </c>
      <c r="P56" s="85"/>
      <c r="Q56" s="85"/>
      <c r="R56" s="85"/>
      <c r="S56" s="85"/>
      <c r="T56" s="85"/>
      <c r="U56" s="85"/>
    </row>
    <row r="57" spans="1:21" ht="31.5" customHeight="1" x14ac:dyDescent="0.3">
      <c r="A57" s="85"/>
      <c r="B57" s="210"/>
      <c r="C57" s="215"/>
      <c r="D57" s="215"/>
      <c r="E57" s="222"/>
      <c r="F57" s="222"/>
      <c r="G57" s="222"/>
      <c r="H57" s="222"/>
      <c r="I57" s="222"/>
      <c r="J57" s="225" t="s">
        <v>16</v>
      </c>
      <c r="K57" s="231" t="s">
        <v>523</v>
      </c>
      <c r="L57" s="239" t="s">
        <v>524</v>
      </c>
      <c r="M57" s="239" t="s">
        <v>525</v>
      </c>
      <c r="N57" s="239" t="s">
        <v>252</v>
      </c>
      <c r="O57" s="249" t="s">
        <v>526</v>
      </c>
      <c r="P57" s="85"/>
      <c r="Q57" s="85"/>
      <c r="R57" s="85"/>
      <c r="S57" s="85"/>
      <c r="T57" s="85"/>
      <c r="U57" s="85"/>
    </row>
    <row r="58" spans="1:21" ht="31.5" customHeight="1" x14ac:dyDescent="0.25">
      <c r="B58" s="1034" t="s">
        <v>57</v>
      </c>
      <c r="C58" s="1035"/>
      <c r="D58" s="1025" t="s">
        <v>60</v>
      </c>
      <c r="E58" s="1026"/>
      <c r="F58" s="1026"/>
      <c r="G58" s="1026"/>
      <c r="H58" s="1026"/>
      <c r="I58" s="1026"/>
      <c r="J58" s="1027"/>
      <c r="K58" s="232">
        <v>0</v>
      </c>
      <c r="L58" s="240">
        <v>0</v>
      </c>
      <c r="M58" s="240">
        <v>0</v>
      </c>
      <c r="N58" s="240">
        <v>0</v>
      </c>
      <c r="O58" s="250">
        <v>0</v>
      </c>
    </row>
    <row r="59" spans="1:21" ht="31.5" customHeight="1" x14ac:dyDescent="0.25">
      <c r="B59" s="1036"/>
      <c r="C59" s="1037"/>
      <c r="D59" s="1028" t="s">
        <v>12</v>
      </c>
      <c r="E59" s="1029"/>
      <c r="F59" s="1029"/>
      <c r="G59" s="1029"/>
      <c r="H59" s="1029"/>
      <c r="I59" s="1029"/>
      <c r="J59" s="1030"/>
      <c r="K59" s="233">
        <v>524</v>
      </c>
      <c r="L59" s="241">
        <v>524</v>
      </c>
      <c r="M59" s="241">
        <v>524</v>
      </c>
      <c r="N59" s="241">
        <v>524</v>
      </c>
      <c r="O59" s="251">
        <v>0</v>
      </c>
    </row>
    <row r="60" spans="1:21" ht="31.5" customHeight="1" x14ac:dyDescent="0.25">
      <c r="B60" s="1038"/>
      <c r="C60" s="1039"/>
      <c r="D60" s="1031" t="s">
        <v>62</v>
      </c>
      <c r="E60" s="1032"/>
      <c r="F60" s="1032"/>
      <c r="G60" s="1032"/>
      <c r="H60" s="1032"/>
      <c r="I60" s="1032"/>
      <c r="J60" s="1033"/>
      <c r="K60" s="234">
        <v>267</v>
      </c>
      <c r="L60" s="242">
        <v>240</v>
      </c>
      <c r="M60" s="242">
        <v>187</v>
      </c>
      <c r="N60" s="242">
        <v>107</v>
      </c>
      <c r="O60" s="252">
        <v>0</v>
      </c>
    </row>
    <row r="61" spans="1:21" ht="24" customHeight="1" x14ac:dyDescent="0.25">
      <c r="B61" s="211"/>
      <c r="C61" s="211"/>
      <c r="D61" s="220" t="s">
        <v>45</v>
      </c>
      <c r="E61" s="223"/>
      <c r="F61" s="223"/>
      <c r="G61" s="223"/>
      <c r="H61" s="223"/>
      <c r="I61" s="223"/>
      <c r="J61" s="223"/>
      <c r="K61" s="223"/>
      <c r="L61" s="223"/>
      <c r="M61" s="223"/>
      <c r="N61" s="223"/>
      <c r="O61" s="223"/>
    </row>
    <row r="62" spans="1:21" ht="24" customHeight="1" x14ac:dyDescent="0.25">
      <c r="B62" s="212"/>
      <c r="C62" s="212"/>
      <c r="D62" s="220" t="s">
        <v>38</v>
      </c>
      <c r="E62" s="223"/>
      <c r="F62" s="223"/>
      <c r="G62" s="223"/>
      <c r="H62" s="223"/>
      <c r="I62" s="223"/>
      <c r="J62" s="223"/>
      <c r="K62" s="223"/>
      <c r="L62" s="223"/>
      <c r="M62" s="223"/>
      <c r="N62" s="223"/>
      <c r="O62" s="223"/>
    </row>
    <row r="63" spans="1:21" ht="24" customHeight="1" x14ac:dyDescent="0.3">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3">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hf7s5WAS5NIuSa52EGU7DOl3suZ8rIVKhabeQt7TjExuRsrrcuz20vIGLF+FEk/A16mMZcV0CzO4At2/bU8vlQ==" saltValue="HrsTdZJvx0cw7E446hH1L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46" customWidth="1"/>
    <col min="2" max="3" width="12.59765625" style="46" customWidth="1"/>
    <col min="4" max="4" width="11.59765625" style="46" customWidth="1"/>
    <col min="5" max="8" width="10.3984375" style="46" customWidth="1"/>
    <col min="9" max="13" width="16.3984375" style="46" customWidth="1"/>
    <col min="14" max="19" width="12.59765625" style="46" customWidth="1"/>
    <col min="20" max="20" width="0" style="46" hidden="1" customWidth="1"/>
    <col min="21" max="16384" width="0" style="4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x14ac:dyDescent="0.25">
      <c r="M39" s="243" t="s">
        <v>19</v>
      </c>
    </row>
    <row r="40" spans="2:13" ht="27.75" customHeight="1" x14ac:dyDescent="0.3">
      <c r="B40" s="207" t="s">
        <v>22</v>
      </c>
      <c r="C40" s="213"/>
      <c r="D40" s="213"/>
      <c r="E40" s="221"/>
      <c r="F40" s="221"/>
      <c r="G40" s="221"/>
      <c r="H40" s="224" t="s">
        <v>16</v>
      </c>
      <c r="I40" s="226" t="s">
        <v>523</v>
      </c>
      <c r="J40" s="235" t="s">
        <v>524</v>
      </c>
      <c r="K40" s="235" t="s">
        <v>525</v>
      </c>
      <c r="L40" s="235" t="s">
        <v>252</v>
      </c>
      <c r="M40" s="264" t="s">
        <v>526</v>
      </c>
    </row>
    <row r="41" spans="2:13" ht="27.75" customHeight="1" x14ac:dyDescent="0.25">
      <c r="B41" s="1040" t="s">
        <v>33</v>
      </c>
      <c r="C41" s="1041"/>
      <c r="D41" s="216"/>
      <c r="E41" s="1065" t="s">
        <v>53</v>
      </c>
      <c r="F41" s="1065"/>
      <c r="G41" s="1065"/>
      <c r="H41" s="1066"/>
      <c r="I41" s="257">
        <v>71890</v>
      </c>
      <c r="J41" s="261">
        <v>69344</v>
      </c>
      <c r="K41" s="261">
        <v>65757</v>
      </c>
      <c r="L41" s="261">
        <v>61998</v>
      </c>
      <c r="M41" s="265">
        <v>58542</v>
      </c>
    </row>
    <row r="42" spans="2:13" ht="27.75" customHeight="1" x14ac:dyDescent="0.25">
      <c r="B42" s="1042"/>
      <c r="C42" s="1043"/>
      <c r="D42" s="217"/>
      <c r="E42" s="1056" t="s">
        <v>68</v>
      </c>
      <c r="F42" s="1056"/>
      <c r="G42" s="1056"/>
      <c r="H42" s="1057"/>
      <c r="I42" s="258">
        <v>374</v>
      </c>
      <c r="J42" s="262">
        <v>326</v>
      </c>
      <c r="K42" s="262">
        <v>285</v>
      </c>
      <c r="L42" s="262">
        <v>245</v>
      </c>
      <c r="M42" s="266">
        <v>221</v>
      </c>
    </row>
    <row r="43" spans="2:13" ht="27.75" customHeight="1" x14ac:dyDescent="0.25">
      <c r="B43" s="1042"/>
      <c r="C43" s="1043"/>
      <c r="D43" s="217"/>
      <c r="E43" s="1056" t="s">
        <v>69</v>
      </c>
      <c r="F43" s="1056"/>
      <c r="G43" s="1056"/>
      <c r="H43" s="1057"/>
      <c r="I43" s="258">
        <v>18926</v>
      </c>
      <c r="J43" s="262">
        <v>17230</v>
      </c>
      <c r="K43" s="262">
        <v>15716</v>
      </c>
      <c r="L43" s="262">
        <v>15152</v>
      </c>
      <c r="M43" s="266">
        <v>14920</v>
      </c>
    </row>
    <row r="44" spans="2:13" ht="27.75" customHeight="1" x14ac:dyDescent="0.25">
      <c r="B44" s="1042"/>
      <c r="C44" s="1043"/>
      <c r="D44" s="217"/>
      <c r="E44" s="1056" t="s">
        <v>71</v>
      </c>
      <c r="F44" s="1056"/>
      <c r="G44" s="1056"/>
      <c r="H44" s="1057"/>
      <c r="I44" s="258">
        <v>235</v>
      </c>
      <c r="J44" s="262">
        <v>215</v>
      </c>
      <c r="K44" s="262">
        <v>213</v>
      </c>
      <c r="L44" s="262">
        <v>209</v>
      </c>
      <c r="M44" s="266">
        <v>200</v>
      </c>
    </row>
    <row r="45" spans="2:13" ht="27.75" customHeight="1" x14ac:dyDescent="0.25">
      <c r="B45" s="1042"/>
      <c r="C45" s="1043"/>
      <c r="D45" s="217"/>
      <c r="E45" s="1056" t="s">
        <v>73</v>
      </c>
      <c r="F45" s="1056"/>
      <c r="G45" s="1056"/>
      <c r="H45" s="1057"/>
      <c r="I45" s="258">
        <v>5197</v>
      </c>
      <c r="J45" s="262">
        <v>4991</v>
      </c>
      <c r="K45" s="262">
        <v>5022</v>
      </c>
      <c r="L45" s="262">
        <v>5228</v>
      </c>
      <c r="M45" s="266">
        <v>5259</v>
      </c>
    </row>
    <row r="46" spans="2:13" ht="27.75" customHeight="1" x14ac:dyDescent="0.25">
      <c r="B46" s="1042"/>
      <c r="C46" s="1043"/>
      <c r="D46" s="218"/>
      <c r="E46" s="1056" t="s">
        <v>72</v>
      </c>
      <c r="F46" s="1056"/>
      <c r="G46" s="1056"/>
      <c r="H46" s="1057"/>
      <c r="I46" s="258">
        <v>14</v>
      </c>
      <c r="J46" s="262">
        <v>8</v>
      </c>
      <c r="K46" s="262">
        <v>4</v>
      </c>
      <c r="L46" s="262" t="s">
        <v>195</v>
      </c>
      <c r="M46" s="266" t="s">
        <v>195</v>
      </c>
    </row>
    <row r="47" spans="2:13" ht="27.75" customHeight="1" x14ac:dyDescent="0.25">
      <c r="B47" s="1042"/>
      <c r="C47" s="1043"/>
      <c r="D47" s="254"/>
      <c r="E47" s="1062" t="s">
        <v>75</v>
      </c>
      <c r="F47" s="1063"/>
      <c r="G47" s="1063"/>
      <c r="H47" s="1064"/>
      <c r="I47" s="258" t="s">
        <v>195</v>
      </c>
      <c r="J47" s="262" t="s">
        <v>195</v>
      </c>
      <c r="K47" s="262" t="s">
        <v>195</v>
      </c>
      <c r="L47" s="262" t="s">
        <v>195</v>
      </c>
      <c r="M47" s="266" t="s">
        <v>195</v>
      </c>
    </row>
    <row r="48" spans="2:13" ht="27.75" customHeight="1" x14ac:dyDescent="0.25">
      <c r="B48" s="1042"/>
      <c r="C48" s="1043"/>
      <c r="D48" s="217"/>
      <c r="E48" s="1056" t="s">
        <v>79</v>
      </c>
      <c r="F48" s="1056"/>
      <c r="G48" s="1056"/>
      <c r="H48" s="1057"/>
      <c r="I48" s="258" t="s">
        <v>195</v>
      </c>
      <c r="J48" s="262" t="s">
        <v>195</v>
      </c>
      <c r="K48" s="262" t="s">
        <v>195</v>
      </c>
      <c r="L48" s="262" t="s">
        <v>195</v>
      </c>
      <c r="M48" s="266" t="s">
        <v>195</v>
      </c>
    </row>
    <row r="49" spans="2:13" ht="27.75" customHeight="1" x14ac:dyDescent="0.25">
      <c r="B49" s="1044"/>
      <c r="C49" s="1045"/>
      <c r="D49" s="217"/>
      <c r="E49" s="1056" t="s">
        <v>85</v>
      </c>
      <c r="F49" s="1056"/>
      <c r="G49" s="1056"/>
      <c r="H49" s="1057"/>
      <c r="I49" s="258" t="s">
        <v>195</v>
      </c>
      <c r="J49" s="262" t="s">
        <v>195</v>
      </c>
      <c r="K49" s="262" t="s">
        <v>195</v>
      </c>
      <c r="L49" s="262" t="s">
        <v>195</v>
      </c>
      <c r="M49" s="266" t="s">
        <v>195</v>
      </c>
    </row>
    <row r="50" spans="2:13" ht="27.75" customHeight="1" x14ac:dyDescent="0.25">
      <c r="B50" s="1060" t="s">
        <v>87</v>
      </c>
      <c r="C50" s="1061"/>
      <c r="D50" s="255"/>
      <c r="E50" s="1056" t="s">
        <v>89</v>
      </c>
      <c r="F50" s="1056"/>
      <c r="G50" s="1056"/>
      <c r="H50" s="1057"/>
      <c r="I50" s="258">
        <v>11354</v>
      </c>
      <c r="J50" s="262">
        <v>12157</v>
      </c>
      <c r="K50" s="262">
        <v>16793</v>
      </c>
      <c r="L50" s="262">
        <v>16436</v>
      </c>
      <c r="M50" s="266">
        <v>18952</v>
      </c>
    </row>
    <row r="51" spans="2:13" ht="27.75" customHeight="1" x14ac:dyDescent="0.25">
      <c r="B51" s="1042"/>
      <c r="C51" s="1043"/>
      <c r="D51" s="217"/>
      <c r="E51" s="1056" t="s">
        <v>93</v>
      </c>
      <c r="F51" s="1056"/>
      <c r="G51" s="1056"/>
      <c r="H51" s="1057"/>
      <c r="I51" s="258">
        <v>3962</v>
      </c>
      <c r="J51" s="262">
        <v>3548</v>
      </c>
      <c r="K51" s="262">
        <v>3286</v>
      </c>
      <c r="L51" s="262">
        <v>3021</v>
      </c>
      <c r="M51" s="266">
        <v>2908</v>
      </c>
    </row>
    <row r="52" spans="2:13" ht="27.75" customHeight="1" x14ac:dyDescent="0.25">
      <c r="B52" s="1044"/>
      <c r="C52" s="1045"/>
      <c r="D52" s="217"/>
      <c r="E52" s="1056" t="s">
        <v>41</v>
      </c>
      <c r="F52" s="1056"/>
      <c r="G52" s="1056"/>
      <c r="H52" s="1057"/>
      <c r="I52" s="258">
        <v>53460</v>
      </c>
      <c r="J52" s="262">
        <v>51311</v>
      </c>
      <c r="K52" s="262">
        <v>48553</v>
      </c>
      <c r="L52" s="262">
        <v>45846</v>
      </c>
      <c r="M52" s="266">
        <v>43328</v>
      </c>
    </row>
    <row r="53" spans="2:13" ht="27.75" customHeight="1" x14ac:dyDescent="0.25">
      <c r="B53" s="1050" t="s">
        <v>48</v>
      </c>
      <c r="C53" s="1051"/>
      <c r="D53" s="219"/>
      <c r="E53" s="1058" t="s">
        <v>95</v>
      </c>
      <c r="F53" s="1058"/>
      <c r="G53" s="1058"/>
      <c r="H53" s="1059"/>
      <c r="I53" s="259">
        <v>27861</v>
      </c>
      <c r="J53" s="263">
        <v>25098</v>
      </c>
      <c r="K53" s="263">
        <v>18365</v>
      </c>
      <c r="L53" s="263">
        <v>17528</v>
      </c>
      <c r="M53" s="267">
        <v>13954</v>
      </c>
    </row>
    <row r="54" spans="2:13" ht="27.75" customHeight="1" x14ac:dyDescent="0.3">
      <c r="B54" s="253"/>
      <c r="C54" s="191"/>
      <c r="D54" s="191"/>
      <c r="E54" s="256"/>
      <c r="F54" s="256"/>
      <c r="G54" s="256"/>
      <c r="H54" s="256"/>
      <c r="I54" s="260"/>
      <c r="J54" s="260"/>
      <c r="K54" s="260"/>
      <c r="L54" s="260"/>
      <c r="M54" s="260"/>
    </row>
    <row r="55" spans="2:13" ht="12.75" x14ac:dyDescent="0.25"/>
  </sheetData>
  <sheetProtection algorithmName="SHA-512" hashValue="fGoDLsZ7B3Hyd1CMotBlNRBw6neNME782yOnwtnxg1VPFMb7s49OO1KUbjK/KnwSRGIKM9hF4oVFa4QlNxSx8w==" saltValue="709wArXLlqbjeibXtdfwT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46" customWidth="1"/>
    <col min="2" max="2" width="16.3984375" style="46" customWidth="1"/>
    <col min="3" max="5" width="26.265625" style="46" customWidth="1"/>
    <col min="6" max="8" width="24.265625" style="46" customWidth="1"/>
    <col min="9" max="14" width="26" style="46" customWidth="1"/>
    <col min="15" max="15" width="6.1328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x14ac:dyDescent="0.35">
      <c r="B53" s="85"/>
      <c r="C53" s="85"/>
      <c r="D53" s="85"/>
      <c r="E53" s="85"/>
      <c r="F53" s="85"/>
      <c r="G53" s="85"/>
      <c r="H53" s="283" t="s">
        <v>90</v>
      </c>
    </row>
    <row r="54" spans="2:8" ht="29.25" customHeight="1" x14ac:dyDescent="0.35">
      <c r="B54" s="268" t="s">
        <v>7</v>
      </c>
      <c r="C54" s="274"/>
      <c r="D54" s="274"/>
      <c r="E54" s="275" t="s">
        <v>16</v>
      </c>
      <c r="F54" s="276" t="s">
        <v>525</v>
      </c>
      <c r="G54" s="276" t="s">
        <v>252</v>
      </c>
      <c r="H54" s="284" t="s">
        <v>526</v>
      </c>
    </row>
    <row r="55" spans="2:8" ht="52.5" customHeight="1" x14ac:dyDescent="0.25">
      <c r="B55" s="269"/>
      <c r="C55" s="1075" t="s">
        <v>99</v>
      </c>
      <c r="D55" s="1075"/>
      <c r="E55" s="1076"/>
      <c r="F55" s="277">
        <v>11133</v>
      </c>
      <c r="G55" s="277">
        <v>9109</v>
      </c>
      <c r="H55" s="285">
        <v>9568</v>
      </c>
    </row>
    <row r="56" spans="2:8" ht="52.5" customHeight="1" x14ac:dyDescent="0.25">
      <c r="B56" s="270"/>
      <c r="C56" s="1077" t="s">
        <v>102</v>
      </c>
      <c r="D56" s="1077"/>
      <c r="E56" s="1078"/>
      <c r="F56" s="278">
        <v>457</v>
      </c>
      <c r="G56" s="278">
        <v>584</v>
      </c>
      <c r="H56" s="286">
        <v>2687</v>
      </c>
    </row>
    <row r="57" spans="2:8" ht="53.25" customHeight="1" x14ac:dyDescent="0.25">
      <c r="B57" s="270"/>
      <c r="C57" s="1079" t="s">
        <v>65</v>
      </c>
      <c r="D57" s="1079"/>
      <c r="E57" s="1080"/>
      <c r="F57" s="279">
        <v>2069</v>
      </c>
      <c r="G57" s="279">
        <v>3538</v>
      </c>
      <c r="H57" s="287">
        <v>3506</v>
      </c>
    </row>
    <row r="58" spans="2:8" ht="45.75" customHeight="1" x14ac:dyDescent="0.25">
      <c r="B58" s="271"/>
      <c r="C58" s="1067" t="s">
        <v>537</v>
      </c>
      <c r="D58" s="1068"/>
      <c r="E58" s="1069"/>
      <c r="F58" s="280">
        <v>362</v>
      </c>
      <c r="G58" s="280">
        <v>1863</v>
      </c>
      <c r="H58" s="288">
        <v>1865</v>
      </c>
    </row>
    <row r="59" spans="2:8" ht="45.75" customHeight="1" x14ac:dyDescent="0.25">
      <c r="B59" s="271"/>
      <c r="C59" s="1067" t="s">
        <v>538</v>
      </c>
      <c r="D59" s="1068"/>
      <c r="E59" s="1069"/>
      <c r="F59" s="280">
        <v>0</v>
      </c>
      <c r="G59" s="280">
        <v>461</v>
      </c>
      <c r="H59" s="288">
        <v>442</v>
      </c>
    </row>
    <row r="60" spans="2:8" ht="45.75" customHeight="1" x14ac:dyDescent="0.25">
      <c r="B60" s="271"/>
      <c r="C60" s="1067" t="s">
        <v>539</v>
      </c>
      <c r="D60" s="1068"/>
      <c r="E60" s="1069"/>
      <c r="F60" s="280">
        <v>438</v>
      </c>
      <c r="G60" s="280">
        <v>434</v>
      </c>
      <c r="H60" s="288">
        <v>426</v>
      </c>
    </row>
    <row r="61" spans="2:8" ht="45.75" customHeight="1" x14ac:dyDescent="0.25">
      <c r="B61" s="271"/>
      <c r="C61" s="1067" t="s">
        <v>27</v>
      </c>
      <c r="D61" s="1068"/>
      <c r="E61" s="1069"/>
      <c r="F61" s="280">
        <v>200</v>
      </c>
      <c r="G61" s="280">
        <v>201</v>
      </c>
      <c r="H61" s="288">
        <v>201</v>
      </c>
    </row>
    <row r="62" spans="2:8" ht="45.75" customHeight="1" x14ac:dyDescent="0.25">
      <c r="B62" s="272"/>
      <c r="C62" s="1070" t="s">
        <v>540</v>
      </c>
      <c r="D62" s="1071"/>
      <c r="E62" s="1072"/>
      <c r="F62" s="281">
        <v>170</v>
      </c>
      <c r="G62" s="281">
        <v>167</v>
      </c>
      <c r="H62" s="289">
        <v>167</v>
      </c>
    </row>
    <row r="63" spans="2:8" ht="52.5" customHeight="1" x14ac:dyDescent="0.25">
      <c r="B63" s="273"/>
      <c r="C63" s="1073" t="s">
        <v>104</v>
      </c>
      <c r="D63" s="1073"/>
      <c r="E63" s="1074"/>
      <c r="F63" s="282">
        <v>13659</v>
      </c>
      <c r="G63" s="282">
        <v>13231</v>
      </c>
      <c r="H63" s="290">
        <v>15761</v>
      </c>
    </row>
    <row r="64" spans="2:8" ht="12.75" x14ac:dyDescent="0.25"/>
  </sheetData>
  <sheetProtection algorithmName="SHA-512" hashValue="LcJZBa0Hpz+Cf1V5aTrQj0Q7f+pojwJJPv7amE6zz92yx8lkZF8qmDw9wuVqK9E4mtgRQuACAhvgIJY5YseejA==" saltValue="qalwJaBGm4KoZJCUW3Wx/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291" customWidth="1"/>
    <col min="2" max="8" width="13.3984375" style="291" customWidth="1"/>
    <col min="9" max="16384" width="11.1328125" style="291"/>
  </cols>
  <sheetData>
    <row r="1" spans="1:8" x14ac:dyDescent="0.25">
      <c r="A1" s="96"/>
      <c r="B1" s="102"/>
      <c r="C1" s="106"/>
      <c r="D1" s="112"/>
      <c r="E1" s="122"/>
      <c r="F1" s="122"/>
      <c r="G1" s="122"/>
      <c r="H1" s="156"/>
    </row>
    <row r="2" spans="1:8" x14ac:dyDescent="0.25">
      <c r="A2" s="97"/>
      <c r="B2" s="103"/>
      <c r="C2" s="298"/>
      <c r="D2" s="113" t="s">
        <v>77</v>
      </c>
      <c r="E2" s="123"/>
      <c r="F2" s="306" t="s">
        <v>522</v>
      </c>
      <c r="G2" s="147"/>
      <c r="H2" s="157"/>
    </row>
    <row r="3" spans="1:8" x14ac:dyDescent="0.25">
      <c r="A3" s="113" t="s">
        <v>478</v>
      </c>
      <c r="B3" s="105"/>
      <c r="C3" s="299"/>
      <c r="D3" s="302">
        <v>115826</v>
      </c>
      <c r="E3" s="304"/>
      <c r="F3" s="307">
        <v>63812</v>
      </c>
      <c r="G3" s="309"/>
      <c r="H3" s="312"/>
    </row>
    <row r="4" spans="1:8" x14ac:dyDescent="0.25">
      <c r="A4" s="98"/>
      <c r="B4" s="104"/>
      <c r="C4" s="300"/>
      <c r="D4" s="303">
        <v>58879</v>
      </c>
      <c r="E4" s="305"/>
      <c r="F4" s="308">
        <v>33848</v>
      </c>
      <c r="G4" s="310"/>
      <c r="H4" s="313"/>
    </row>
    <row r="5" spans="1:8" x14ac:dyDescent="0.25">
      <c r="A5" s="113" t="s">
        <v>317</v>
      </c>
      <c r="B5" s="105"/>
      <c r="C5" s="299"/>
      <c r="D5" s="302">
        <v>70710</v>
      </c>
      <c r="E5" s="304"/>
      <c r="F5" s="307">
        <v>54225</v>
      </c>
      <c r="G5" s="309"/>
      <c r="H5" s="312"/>
    </row>
    <row r="6" spans="1:8" x14ac:dyDescent="0.25">
      <c r="A6" s="98"/>
      <c r="B6" s="104"/>
      <c r="C6" s="300"/>
      <c r="D6" s="303">
        <v>15322</v>
      </c>
      <c r="E6" s="305"/>
      <c r="F6" s="308">
        <v>27337</v>
      </c>
      <c r="G6" s="310"/>
      <c r="H6" s="313"/>
    </row>
    <row r="7" spans="1:8" x14ac:dyDescent="0.25">
      <c r="A7" s="113" t="s">
        <v>135</v>
      </c>
      <c r="B7" s="105"/>
      <c r="C7" s="299"/>
      <c r="D7" s="302">
        <v>65468</v>
      </c>
      <c r="E7" s="304"/>
      <c r="F7" s="307">
        <v>54016</v>
      </c>
      <c r="G7" s="309"/>
      <c r="H7" s="312"/>
    </row>
    <row r="8" spans="1:8" x14ac:dyDescent="0.25">
      <c r="A8" s="98"/>
      <c r="B8" s="104"/>
      <c r="C8" s="300"/>
      <c r="D8" s="303">
        <v>21507</v>
      </c>
      <c r="E8" s="305"/>
      <c r="F8" s="308">
        <v>28078</v>
      </c>
      <c r="G8" s="310"/>
      <c r="H8" s="313"/>
    </row>
    <row r="9" spans="1:8" x14ac:dyDescent="0.25">
      <c r="A9" s="113" t="s">
        <v>519</v>
      </c>
      <c r="B9" s="105"/>
      <c r="C9" s="299"/>
      <c r="D9" s="302">
        <v>51309</v>
      </c>
      <c r="E9" s="304"/>
      <c r="F9" s="307">
        <v>52786</v>
      </c>
      <c r="G9" s="309"/>
      <c r="H9" s="312"/>
    </row>
    <row r="10" spans="1:8" x14ac:dyDescent="0.25">
      <c r="A10" s="98"/>
      <c r="B10" s="104"/>
      <c r="C10" s="300"/>
      <c r="D10" s="303">
        <v>26220</v>
      </c>
      <c r="E10" s="305"/>
      <c r="F10" s="308">
        <v>28742</v>
      </c>
      <c r="G10" s="310"/>
      <c r="H10" s="313"/>
    </row>
    <row r="11" spans="1:8" x14ac:dyDescent="0.25">
      <c r="A11" s="113" t="s">
        <v>520</v>
      </c>
      <c r="B11" s="105"/>
      <c r="C11" s="299"/>
      <c r="D11" s="302">
        <v>51790</v>
      </c>
      <c r="E11" s="304"/>
      <c r="F11" s="307">
        <v>58465</v>
      </c>
      <c r="G11" s="309"/>
      <c r="H11" s="312"/>
    </row>
    <row r="12" spans="1:8" x14ac:dyDescent="0.25">
      <c r="A12" s="98"/>
      <c r="B12" s="104"/>
      <c r="C12" s="301"/>
      <c r="D12" s="303">
        <v>26186</v>
      </c>
      <c r="E12" s="305"/>
      <c r="F12" s="308">
        <v>34452</v>
      </c>
      <c r="G12" s="310"/>
      <c r="H12" s="313"/>
    </row>
    <row r="13" spans="1:8" x14ac:dyDescent="0.25">
      <c r="A13" s="113"/>
      <c r="B13" s="105"/>
      <c r="C13" s="299"/>
      <c r="D13" s="302">
        <v>71021</v>
      </c>
      <c r="E13" s="304"/>
      <c r="F13" s="307">
        <v>56661</v>
      </c>
      <c r="G13" s="311"/>
      <c r="H13" s="312"/>
    </row>
    <row r="14" spans="1:8" x14ac:dyDescent="0.25">
      <c r="A14" s="98"/>
      <c r="B14" s="104"/>
      <c r="C14" s="300"/>
      <c r="D14" s="303">
        <v>29623</v>
      </c>
      <c r="E14" s="305"/>
      <c r="F14" s="308">
        <v>30491</v>
      </c>
      <c r="G14" s="310"/>
      <c r="H14" s="313"/>
    </row>
    <row r="17" spans="1:11" x14ac:dyDescent="0.25">
      <c r="A17" s="291" t="s">
        <v>20</v>
      </c>
    </row>
    <row r="18" spans="1:11" x14ac:dyDescent="0.2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25">
      <c r="A19" s="292" t="s">
        <v>84</v>
      </c>
      <c r="B19" s="292">
        <f>ROUND(VALUE(SUBSTITUTE(実質収支比率等に係る経年分析!F$48,"▲","-")),2)</f>
        <v>1.1599999999999999</v>
      </c>
      <c r="C19" s="292">
        <f>ROUND(VALUE(SUBSTITUTE(実質収支比率等に係る経年分析!G$48,"▲","-")),2)</f>
        <v>7.19</v>
      </c>
      <c r="D19" s="292">
        <f>ROUND(VALUE(SUBSTITUTE(実質収支比率等に係る経年分析!H$48,"▲","-")),2)</f>
        <v>1.1599999999999999</v>
      </c>
      <c r="E19" s="292">
        <f>ROUND(VALUE(SUBSTITUTE(実質収支比率等に係る経年分析!I$48,"▲","-")),2)</f>
        <v>9.0299999999999994</v>
      </c>
      <c r="F19" s="292">
        <f>ROUND(VALUE(SUBSTITUTE(実質収支比率等に係る経年分析!J$48,"▲","-")),2)</f>
        <v>4.71</v>
      </c>
    </row>
    <row r="20" spans="1:11" x14ac:dyDescent="0.25">
      <c r="A20" s="292" t="s">
        <v>32</v>
      </c>
      <c r="B20" s="292">
        <f>ROUND(VALUE(SUBSTITUTE(実質収支比率等に係る経年分析!F$47,"▲","-")),2)</f>
        <v>21.77</v>
      </c>
      <c r="C20" s="292">
        <f>ROUND(VALUE(SUBSTITUTE(実質収支比率等に係る経年分析!G$47,"▲","-")),2)</f>
        <v>24.39</v>
      </c>
      <c r="D20" s="292">
        <f>ROUND(VALUE(SUBSTITUTE(実質収支比率等に係る経年分析!H$47,"▲","-")),2)</f>
        <v>42.04</v>
      </c>
      <c r="E20" s="292">
        <f>ROUND(VALUE(SUBSTITUTE(実質収支比率等に係る経年分析!I$47,"▲","-")),2)</f>
        <v>34.119999999999997</v>
      </c>
      <c r="F20" s="292">
        <f>ROUND(VALUE(SUBSTITUTE(実質収支比率等に係る経年分析!J$47,"▲","-")),2)</f>
        <v>35.380000000000003</v>
      </c>
    </row>
    <row r="21" spans="1:11" x14ac:dyDescent="0.25">
      <c r="A21" s="292" t="s">
        <v>108</v>
      </c>
      <c r="B21" s="292">
        <f>IF(ISNUMBER(VALUE(SUBSTITUTE(実質収支比率等に係る経年分析!F$49,"▲","-"))),ROUND(VALUE(SUBSTITUTE(実質収支比率等に係る経年分析!F$49,"▲","-")),2),NA())</f>
        <v>-4.58</v>
      </c>
      <c r="C21" s="292">
        <f>IF(ISNUMBER(VALUE(SUBSTITUTE(実質収支比率等に係る経年分析!G$49,"▲","-"))),ROUND(VALUE(SUBSTITUTE(実質収支比率等に係る経年分析!G$49,"▲","-")),2),NA())</f>
        <v>10.57</v>
      </c>
      <c r="D21" s="292">
        <f>IF(ISNUMBER(VALUE(SUBSTITUTE(実質収支比率等に係る経年分析!H$49,"▲","-"))),ROUND(VALUE(SUBSTITUTE(実質収支比率等に係る経年分析!H$49,"▲","-")),2),NA())</f>
        <v>4.0199999999999996</v>
      </c>
      <c r="E21" s="292">
        <f>IF(ISNUMBER(VALUE(SUBSTITUTE(実質収支比率等に係る経年分析!I$49,"▲","-"))),ROUND(VALUE(SUBSTITUTE(実質収支比率等に係る経年分析!I$49,"▲","-")),2),NA())</f>
        <v>-0.27</v>
      </c>
      <c r="F21" s="292">
        <f>IF(ISNUMBER(VALUE(SUBSTITUTE(実質収支比率等に係る経年分析!J$49,"▲","-"))),ROUND(VALUE(SUBSTITUTE(実質収支比率等に係る経年分析!J$49,"▲","-")),2),NA())</f>
        <v>-10.83</v>
      </c>
    </row>
    <row r="24" spans="1:11" x14ac:dyDescent="0.25">
      <c r="A24" s="291" t="s">
        <v>97</v>
      </c>
    </row>
    <row r="25" spans="1:11" x14ac:dyDescent="0.2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25">
      <c r="A26" s="293"/>
      <c r="B26" s="293" t="s">
        <v>109</v>
      </c>
      <c r="C26" s="293" t="s">
        <v>63</v>
      </c>
      <c r="D26" s="293" t="s">
        <v>109</v>
      </c>
      <c r="E26" s="293" t="s">
        <v>63</v>
      </c>
      <c r="F26" s="293" t="s">
        <v>109</v>
      </c>
      <c r="G26" s="293" t="s">
        <v>63</v>
      </c>
      <c r="H26" s="293" t="s">
        <v>109</v>
      </c>
      <c r="I26" s="293" t="s">
        <v>63</v>
      </c>
      <c r="J26" s="293" t="s">
        <v>109</v>
      </c>
      <c r="K26" s="293" t="s">
        <v>63</v>
      </c>
    </row>
    <row r="27" spans="1:11" x14ac:dyDescent="0.2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25">
      <c r="A30" s="293" t="str">
        <f>IF(連結実質赤字比率に係る赤字・黒字の構成分析!C$40="",NA(),連結実質赤字比率に係る赤字・黒字の構成分析!C$40)</f>
        <v>下水道事業会計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0.95</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0.87</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0.26</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0.41</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v>
      </c>
    </row>
    <row r="31" spans="1:11" x14ac:dyDescent="0.25">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0.01</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0.04</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0.16</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v>
      </c>
    </row>
    <row r="32" spans="1:11" x14ac:dyDescent="0.25">
      <c r="A32" s="293" t="str">
        <f>IF(連結実質赤字比率に係る赤字・黒字の構成分析!C$38="",NA(),連結実質赤字比率に係る赤字・黒字の構成分析!C$38)</f>
        <v>勤労者福祉共済事業特別会計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0.05</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0.06</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0.04</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0.04</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0.02</v>
      </c>
    </row>
    <row r="33" spans="1:16" x14ac:dyDescent="0.25">
      <c r="A33" s="293" t="str">
        <f>IF(連結実質赤字比率に係る赤字・黒字の構成分析!C$37="",NA(),連結実質赤字比率に係る赤字・黒字の構成分析!C$37)</f>
        <v>国民健康保険事業特別会計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0.44</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0.51</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0.27</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0.34</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0.11</v>
      </c>
    </row>
    <row r="34" spans="1:16" x14ac:dyDescent="0.25">
      <c r="A34" s="293" t="str">
        <f>IF(連結実質赤字比率に係る赤字・黒字の構成分析!C$36="",NA(),連結実質赤字比率に係る赤字・黒字の構成分析!C$36)</f>
        <v>介護保険事業特別会計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0.69</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1.23</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0.53</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0.39</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0.43</v>
      </c>
    </row>
    <row r="35" spans="1:16" x14ac:dyDescent="0.2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1.1000000000000001</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7.12</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1.1100000000000001</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8.98</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4.67</v>
      </c>
    </row>
    <row r="36" spans="1:16" x14ac:dyDescent="0.2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9.0500000000000007</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9.6999999999999993</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10.58</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11.58</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11.83</v>
      </c>
    </row>
    <row r="39" spans="1:16" x14ac:dyDescent="0.25">
      <c r="A39" s="291" t="s">
        <v>10</v>
      </c>
    </row>
    <row r="40" spans="1:16" x14ac:dyDescent="0.2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25">
      <c r="A41" s="294"/>
      <c r="B41" s="294" t="s">
        <v>110</v>
      </c>
      <c r="C41" s="294"/>
      <c r="D41" s="294" t="s">
        <v>112</v>
      </c>
      <c r="E41" s="294" t="s">
        <v>110</v>
      </c>
      <c r="F41" s="294"/>
      <c r="G41" s="294" t="s">
        <v>112</v>
      </c>
      <c r="H41" s="294" t="s">
        <v>110</v>
      </c>
      <c r="I41" s="294"/>
      <c r="J41" s="294" t="s">
        <v>112</v>
      </c>
      <c r="K41" s="294" t="s">
        <v>110</v>
      </c>
      <c r="L41" s="294"/>
      <c r="M41" s="294" t="s">
        <v>112</v>
      </c>
      <c r="N41" s="294" t="s">
        <v>110</v>
      </c>
      <c r="O41" s="294"/>
      <c r="P41" s="294" t="s">
        <v>112</v>
      </c>
    </row>
    <row r="42" spans="1:16" x14ac:dyDescent="0.25">
      <c r="A42" s="294" t="s">
        <v>114</v>
      </c>
      <c r="B42" s="294"/>
      <c r="C42" s="294"/>
      <c r="D42" s="294">
        <f>'実質公債費比率（分子）の構造'!K$52</f>
        <v>5546</v>
      </c>
      <c r="E42" s="294"/>
      <c r="F42" s="294"/>
      <c r="G42" s="294">
        <f>'実質公債費比率（分子）の構造'!L$52</f>
        <v>5477</v>
      </c>
      <c r="H42" s="294"/>
      <c r="I42" s="294"/>
      <c r="J42" s="294">
        <f>'実質公債費比率（分子）の構造'!M$52</f>
        <v>5124</v>
      </c>
      <c r="K42" s="294"/>
      <c r="L42" s="294"/>
      <c r="M42" s="294">
        <f>'実質公債費比率（分子）の構造'!N$52</f>
        <v>4970</v>
      </c>
      <c r="N42" s="294"/>
      <c r="O42" s="294"/>
      <c r="P42" s="294">
        <f>'実質公債費比率（分子）の構造'!O$52</f>
        <v>4858</v>
      </c>
    </row>
    <row r="43" spans="1:16" x14ac:dyDescent="0.25">
      <c r="A43" s="294" t="s">
        <v>43</v>
      </c>
      <c r="B43" s="294">
        <f>'実質公債費比率（分子）の構造'!K$51</f>
        <v>0</v>
      </c>
      <c r="C43" s="294"/>
      <c r="D43" s="294"/>
      <c r="E43" s="294" t="str">
        <f>'実質公債費比率（分子）の構造'!L$51</f>
        <v>-</v>
      </c>
      <c r="F43" s="294"/>
      <c r="G43" s="294"/>
      <c r="H43" s="294">
        <f>'実質公債費比率（分子）の構造'!M$51</f>
        <v>0</v>
      </c>
      <c r="I43" s="294"/>
      <c r="J43" s="294"/>
      <c r="K43" s="294">
        <f>'実質公債費比率（分子）の構造'!N$51</f>
        <v>0</v>
      </c>
      <c r="L43" s="294"/>
      <c r="M43" s="294"/>
      <c r="N43" s="294" t="str">
        <f>'実質公債費比率（分子）の構造'!O$51</f>
        <v>-</v>
      </c>
      <c r="O43" s="294"/>
      <c r="P43" s="294"/>
    </row>
    <row r="44" spans="1:16" x14ac:dyDescent="0.25">
      <c r="A44" s="294" t="s">
        <v>39</v>
      </c>
      <c r="B44" s="294">
        <f>'実質公債費比率（分子）の構造'!K$50</f>
        <v>56</v>
      </c>
      <c r="C44" s="294"/>
      <c r="D44" s="294"/>
      <c r="E44" s="294">
        <f>'実質公債費比率（分子）の構造'!L$50</f>
        <v>51</v>
      </c>
      <c r="F44" s="294"/>
      <c r="G44" s="294"/>
      <c r="H44" s="294">
        <f>'実質公債費比率（分子）の構造'!M$50</f>
        <v>43</v>
      </c>
      <c r="I44" s="294"/>
      <c r="J44" s="294"/>
      <c r="K44" s="294">
        <f>'実質公債費比率（分子）の構造'!N$50</f>
        <v>42</v>
      </c>
      <c r="L44" s="294"/>
      <c r="M44" s="294"/>
      <c r="N44" s="294">
        <f>'実質公債費比率（分子）の構造'!O$50</f>
        <v>26</v>
      </c>
      <c r="O44" s="294"/>
      <c r="P44" s="294"/>
    </row>
    <row r="45" spans="1:16" x14ac:dyDescent="0.25">
      <c r="A45" s="294" t="s">
        <v>0</v>
      </c>
      <c r="B45" s="294">
        <f>'実質公債費比率（分子）の構造'!K$49</f>
        <v>12</v>
      </c>
      <c r="C45" s="294"/>
      <c r="D45" s="294"/>
      <c r="E45" s="294">
        <f>'実質公債費比率（分子）の構造'!L$49</f>
        <v>20</v>
      </c>
      <c r="F45" s="294"/>
      <c r="G45" s="294"/>
      <c r="H45" s="294">
        <f>'実質公債費比率（分子）の構造'!M$49</f>
        <v>19</v>
      </c>
      <c r="I45" s="294"/>
      <c r="J45" s="294"/>
      <c r="K45" s="294">
        <f>'実質公債費比率（分子）の構造'!N$49</f>
        <v>22</v>
      </c>
      <c r="L45" s="294"/>
      <c r="M45" s="294"/>
      <c r="N45" s="294">
        <f>'実質公債費比率（分子）の構造'!O$49</f>
        <v>24</v>
      </c>
      <c r="O45" s="294"/>
      <c r="P45" s="294"/>
    </row>
    <row r="46" spans="1:16" x14ac:dyDescent="0.25">
      <c r="A46" s="294" t="s">
        <v>37</v>
      </c>
      <c r="B46" s="294">
        <f>'実質公債費比率（分子）の構造'!K$48</f>
        <v>1406</v>
      </c>
      <c r="C46" s="294"/>
      <c r="D46" s="294"/>
      <c r="E46" s="294">
        <f>'実質公債費比率（分子）の構造'!L$48</f>
        <v>1277</v>
      </c>
      <c r="F46" s="294"/>
      <c r="G46" s="294"/>
      <c r="H46" s="294">
        <f>'実質公債費比率（分子）の構造'!M$48</f>
        <v>1264</v>
      </c>
      <c r="I46" s="294"/>
      <c r="J46" s="294"/>
      <c r="K46" s="294">
        <f>'実質公債費比率（分子）の構造'!N$48</f>
        <v>1224</v>
      </c>
      <c r="L46" s="294"/>
      <c r="M46" s="294"/>
      <c r="N46" s="294">
        <f>'実質公債費比率（分子）の構造'!O$48</f>
        <v>1225</v>
      </c>
      <c r="O46" s="294"/>
      <c r="P46" s="294"/>
    </row>
    <row r="47" spans="1:16" x14ac:dyDescent="0.25">
      <c r="A47" s="294" t="s">
        <v>31</v>
      </c>
      <c r="B47" s="294">
        <f>'実質公債費比率（分子）の構造'!K$47</f>
        <v>107</v>
      </c>
      <c r="C47" s="294"/>
      <c r="D47" s="294"/>
      <c r="E47" s="294">
        <f>'実質公債費比率（分子）の構造'!L$47</f>
        <v>80</v>
      </c>
      <c r="F47" s="294"/>
      <c r="G47" s="294"/>
      <c r="H47" s="294">
        <f>'実質公債費比率（分子）の構造'!M$47</f>
        <v>53</v>
      </c>
      <c r="I47" s="294"/>
      <c r="J47" s="294"/>
      <c r="K47" s="294">
        <f>'実質公債費比率（分子）の構造'!N$47</f>
        <v>27</v>
      </c>
      <c r="L47" s="294"/>
      <c r="M47" s="294"/>
      <c r="N47" s="294" t="str">
        <f>'実質公債費比率（分子）の構造'!O$47</f>
        <v>-</v>
      </c>
      <c r="O47" s="294"/>
      <c r="P47" s="294"/>
    </row>
    <row r="48" spans="1:16" x14ac:dyDescent="0.25">
      <c r="A48" s="294" t="s">
        <v>25</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5">
      <c r="A49" s="294" t="s">
        <v>21</v>
      </c>
      <c r="B49" s="294">
        <f>'実質公債費比率（分子）の構造'!K$45</f>
        <v>7273</v>
      </c>
      <c r="C49" s="294"/>
      <c r="D49" s="294"/>
      <c r="E49" s="294">
        <f>'実質公債費比率（分子）の構造'!L$45</f>
        <v>7240</v>
      </c>
      <c r="F49" s="294"/>
      <c r="G49" s="294"/>
      <c r="H49" s="294">
        <f>'実質公債費比率（分子）の構造'!M$45</f>
        <v>6997</v>
      </c>
      <c r="I49" s="294"/>
      <c r="J49" s="294"/>
      <c r="K49" s="294">
        <f>'実質公債費比率（分子）の構造'!N$45</f>
        <v>6581</v>
      </c>
      <c r="L49" s="294"/>
      <c r="M49" s="294"/>
      <c r="N49" s="294">
        <f>'実質公債費比率（分子）の構造'!O$45</f>
        <v>6554</v>
      </c>
      <c r="O49" s="294"/>
      <c r="P49" s="294"/>
    </row>
    <row r="50" spans="1:16" x14ac:dyDescent="0.25">
      <c r="A50" s="294" t="s">
        <v>51</v>
      </c>
      <c r="B50" s="294" t="e">
        <f>NA()</f>
        <v>#N/A</v>
      </c>
      <c r="C50" s="294">
        <f>IF(ISNUMBER('実質公債費比率（分子）の構造'!K$53),'実質公債費比率（分子）の構造'!K$53,NA())</f>
        <v>3308</v>
      </c>
      <c r="D50" s="294" t="e">
        <f>NA()</f>
        <v>#N/A</v>
      </c>
      <c r="E50" s="294" t="e">
        <f>NA()</f>
        <v>#N/A</v>
      </c>
      <c r="F50" s="294">
        <f>IF(ISNUMBER('実質公債費比率（分子）の構造'!L$53),'実質公債費比率（分子）の構造'!L$53,NA())</f>
        <v>3191</v>
      </c>
      <c r="G50" s="294" t="e">
        <f>NA()</f>
        <v>#N/A</v>
      </c>
      <c r="H50" s="294" t="e">
        <f>NA()</f>
        <v>#N/A</v>
      </c>
      <c r="I50" s="294">
        <f>IF(ISNUMBER('実質公債費比率（分子）の構造'!M$53),'実質公債費比率（分子）の構造'!M$53,NA())</f>
        <v>3252</v>
      </c>
      <c r="J50" s="294" t="e">
        <f>NA()</f>
        <v>#N/A</v>
      </c>
      <c r="K50" s="294" t="e">
        <f>NA()</f>
        <v>#N/A</v>
      </c>
      <c r="L50" s="294">
        <f>IF(ISNUMBER('実質公債費比率（分子）の構造'!N$53),'実質公債費比率（分子）の構造'!N$53,NA())</f>
        <v>2926</v>
      </c>
      <c r="M50" s="294" t="e">
        <f>NA()</f>
        <v>#N/A</v>
      </c>
      <c r="N50" s="294" t="e">
        <f>NA()</f>
        <v>#N/A</v>
      </c>
      <c r="O50" s="294">
        <f>IF(ISNUMBER('実質公債費比率（分子）の構造'!O$53),'実質公債費比率（分子）の構造'!O$53,NA())</f>
        <v>2971</v>
      </c>
      <c r="P50" s="294" t="e">
        <f>NA()</f>
        <v>#N/A</v>
      </c>
    </row>
    <row r="53" spans="1:16" x14ac:dyDescent="0.25">
      <c r="A53" s="291" t="s">
        <v>115</v>
      </c>
    </row>
    <row r="54" spans="1:16" x14ac:dyDescent="0.2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25">
      <c r="A55" s="293"/>
      <c r="B55" s="293" t="s">
        <v>119</v>
      </c>
      <c r="C55" s="293"/>
      <c r="D55" s="293" t="s">
        <v>123</v>
      </c>
      <c r="E55" s="293" t="s">
        <v>119</v>
      </c>
      <c r="F55" s="293"/>
      <c r="G55" s="293" t="s">
        <v>123</v>
      </c>
      <c r="H55" s="293" t="s">
        <v>119</v>
      </c>
      <c r="I55" s="293"/>
      <c r="J55" s="293" t="s">
        <v>123</v>
      </c>
      <c r="K55" s="293" t="s">
        <v>119</v>
      </c>
      <c r="L55" s="293"/>
      <c r="M55" s="293" t="s">
        <v>123</v>
      </c>
      <c r="N55" s="293" t="s">
        <v>119</v>
      </c>
      <c r="O55" s="293"/>
      <c r="P55" s="293" t="s">
        <v>123</v>
      </c>
    </row>
    <row r="56" spans="1:16" x14ac:dyDescent="0.25">
      <c r="A56" s="293" t="s">
        <v>41</v>
      </c>
      <c r="B56" s="293"/>
      <c r="C56" s="293"/>
      <c r="D56" s="293">
        <f>'将来負担比率（分子）の構造'!I$52</f>
        <v>53460</v>
      </c>
      <c r="E56" s="293"/>
      <c r="F56" s="293"/>
      <c r="G56" s="293">
        <f>'将来負担比率（分子）の構造'!J$52</f>
        <v>51311</v>
      </c>
      <c r="H56" s="293"/>
      <c r="I56" s="293"/>
      <c r="J56" s="293">
        <f>'将来負担比率（分子）の構造'!K$52</f>
        <v>48553</v>
      </c>
      <c r="K56" s="293"/>
      <c r="L56" s="293"/>
      <c r="M56" s="293">
        <f>'将来負担比率（分子）の構造'!L$52</f>
        <v>45846</v>
      </c>
      <c r="N56" s="293"/>
      <c r="O56" s="293"/>
      <c r="P56" s="293">
        <f>'将来負担比率（分子）の構造'!M$52</f>
        <v>43328</v>
      </c>
    </row>
    <row r="57" spans="1:16" x14ac:dyDescent="0.25">
      <c r="A57" s="293" t="s">
        <v>93</v>
      </c>
      <c r="B57" s="293"/>
      <c r="C57" s="293"/>
      <c r="D57" s="293">
        <f>'将来負担比率（分子）の構造'!I$51</f>
        <v>3962</v>
      </c>
      <c r="E57" s="293"/>
      <c r="F57" s="293"/>
      <c r="G57" s="293">
        <f>'将来負担比率（分子）の構造'!J$51</f>
        <v>3548</v>
      </c>
      <c r="H57" s="293"/>
      <c r="I57" s="293"/>
      <c r="J57" s="293">
        <f>'将来負担比率（分子）の構造'!K$51</f>
        <v>3286</v>
      </c>
      <c r="K57" s="293"/>
      <c r="L57" s="293"/>
      <c r="M57" s="293">
        <f>'将来負担比率（分子）の構造'!L$51</f>
        <v>3021</v>
      </c>
      <c r="N57" s="293"/>
      <c r="O57" s="293"/>
      <c r="P57" s="293">
        <f>'将来負担比率（分子）の構造'!M$51</f>
        <v>2908</v>
      </c>
    </row>
    <row r="58" spans="1:16" x14ac:dyDescent="0.25">
      <c r="A58" s="293" t="s">
        <v>89</v>
      </c>
      <c r="B58" s="293"/>
      <c r="C58" s="293"/>
      <c r="D58" s="293">
        <f>'将来負担比率（分子）の構造'!I$50</f>
        <v>11354</v>
      </c>
      <c r="E58" s="293"/>
      <c r="F58" s="293"/>
      <c r="G58" s="293">
        <f>'将来負担比率（分子）の構造'!J$50</f>
        <v>12157</v>
      </c>
      <c r="H58" s="293"/>
      <c r="I58" s="293"/>
      <c r="J58" s="293">
        <f>'将来負担比率（分子）の構造'!K$50</f>
        <v>16793</v>
      </c>
      <c r="K58" s="293"/>
      <c r="L58" s="293"/>
      <c r="M58" s="293">
        <f>'将来負担比率（分子）の構造'!L$50</f>
        <v>16436</v>
      </c>
      <c r="N58" s="293"/>
      <c r="O58" s="293"/>
      <c r="P58" s="293">
        <f>'将来負担比率（分子）の構造'!M$50</f>
        <v>18952</v>
      </c>
    </row>
    <row r="59" spans="1:16" x14ac:dyDescent="0.25">
      <c r="A59" s="293" t="s">
        <v>85</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5">
      <c r="A60" s="293" t="s">
        <v>79</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5">
      <c r="A61" s="293" t="s">
        <v>72</v>
      </c>
      <c r="B61" s="293">
        <f>'将来負担比率（分子）の構造'!I$46</f>
        <v>14</v>
      </c>
      <c r="C61" s="293"/>
      <c r="D61" s="293"/>
      <c r="E61" s="293">
        <f>'将来負担比率（分子）の構造'!J$46</f>
        <v>8</v>
      </c>
      <c r="F61" s="293"/>
      <c r="G61" s="293"/>
      <c r="H61" s="293">
        <f>'将来負担比率（分子）の構造'!K$46</f>
        <v>4</v>
      </c>
      <c r="I61" s="293"/>
      <c r="J61" s="293"/>
      <c r="K61" s="293" t="str">
        <f>'将来負担比率（分子）の構造'!L$46</f>
        <v>-</v>
      </c>
      <c r="L61" s="293"/>
      <c r="M61" s="293"/>
      <c r="N61" s="293" t="str">
        <f>'将来負担比率（分子）の構造'!M$46</f>
        <v>-</v>
      </c>
      <c r="O61" s="293"/>
      <c r="P61" s="293"/>
    </row>
    <row r="62" spans="1:16" x14ac:dyDescent="0.25">
      <c r="A62" s="293" t="s">
        <v>73</v>
      </c>
      <c r="B62" s="293">
        <f>'将来負担比率（分子）の構造'!I$45</f>
        <v>5197</v>
      </c>
      <c r="C62" s="293"/>
      <c r="D62" s="293"/>
      <c r="E62" s="293">
        <f>'将来負担比率（分子）の構造'!J$45</f>
        <v>4991</v>
      </c>
      <c r="F62" s="293"/>
      <c r="G62" s="293"/>
      <c r="H62" s="293">
        <f>'将来負担比率（分子）の構造'!K$45</f>
        <v>5022</v>
      </c>
      <c r="I62" s="293"/>
      <c r="J62" s="293"/>
      <c r="K62" s="293">
        <f>'将来負担比率（分子）の構造'!L$45</f>
        <v>5228</v>
      </c>
      <c r="L62" s="293"/>
      <c r="M62" s="293"/>
      <c r="N62" s="293">
        <f>'将来負担比率（分子）の構造'!M$45</f>
        <v>5259</v>
      </c>
      <c r="O62" s="293"/>
      <c r="P62" s="293"/>
    </row>
    <row r="63" spans="1:16" x14ac:dyDescent="0.25">
      <c r="A63" s="293" t="s">
        <v>71</v>
      </c>
      <c r="B63" s="293">
        <f>'将来負担比率（分子）の構造'!I$44</f>
        <v>235</v>
      </c>
      <c r="C63" s="293"/>
      <c r="D63" s="293"/>
      <c r="E63" s="293">
        <f>'将来負担比率（分子）の構造'!J$44</f>
        <v>215</v>
      </c>
      <c r="F63" s="293"/>
      <c r="G63" s="293"/>
      <c r="H63" s="293">
        <f>'将来負担比率（分子）の構造'!K$44</f>
        <v>213</v>
      </c>
      <c r="I63" s="293"/>
      <c r="J63" s="293"/>
      <c r="K63" s="293">
        <f>'将来負担比率（分子）の構造'!L$44</f>
        <v>209</v>
      </c>
      <c r="L63" s="293"/>
      <c r="M63" s="293"/>
      <c r="N63" s="293">
        <f>'将来負担比率（分子）の構造'!M$44</f>
        <v>200</v>
      </c>
      <c r="O63" s="293"/>
      <c r="P63" s="293"/>
    </row>
    <row r="64" spans="1:16" x14ac:dyDescent="0.25">
      <c r="A64" s="293" t="s">
        <v>69</v>
      </c>
      <c r="B64" s="293">
        <f>'将来負担比率（分子）の構造'!I$43</f>
        <v>18926</v>
      </c>
      <c r="C64" s="293"/>
      <c r="D64" s="293"/>
      <c r="E64" s="293">
        <f>'将来負担比率（分子）の構造'!J$43</f>
        <v>17230</v>
      </c>
      <c r="F64" s="293"/>
      <c r="G64" s="293"/>
      <c r="H64" s="293">
        <f>'将来負担比率（分子）の構造'!K$43</f>
        <v>15716</v>
      </c>
      <c r="I64" s="293"/>
      <c r="J64" s="293"/>
      <c r="K64" s="293">
        <f>'将来負担比率（分子）の構造'!L$43</f>
        <v>15152</v>
      </c>
      <c r="L64" s="293"/>
      <c r="M64" s="293"/>
      <c r="N64" s="293">
        <f>'将来負担比率（分子）の構造'!M$43</f>
        <v>14920</v>
      </c>
      <c r="O64" s="293"/>
      <c r="P64" s="293"/>
    </row>
    <row r="65" spans="1:16" x14ac:dyDescent="0.25">
      <c r="A65" s="293" t="s">
        <v>68</v>
      </c>
      <c r="B65" s="293">
        <f>'将来負担比率（分子）の構造'!I$42</f>
        <v>374</v>
      </c>
      <c r="C65" s="293"/>
      <c r="D65" s="293"/>
      <c r="E65" s="293">
        <f>'将来負担比率（分子）の構造'!J$42</f>
        <v>326</v>
      </c>
      <c r="F65" s="293"/>
      <c r="G65" s="293"/>
      <c r="H65" s="293">
        <f>'将来負担比率（分子）の構造'!K$42</f>
        <v>285</v>
      </c>
      <c r="I65" s="293"/>
      <c r="J65" s="293"/>
      <c r="K65" s="293">
        <f>'将来負担比率（分子）の構造'!L$42</f>
        <v>245</v>
      </c>
      <c r="L65" s="293"/>
      <c r="M65" s="293"/>
      <c r="N65" s="293">
        <f>'将来負担比率（分子）の構造'!M$42</f>
        <v>221</v>
      </c>
      <c r="O65" s="293"/>
      <c r="P65" s="293"/>
    </row>
    <row r="66" spans="1:16" x14ac:dyDescent="0.25">
      <c r="A66" s="293" t="s">
        <v>53</v>
      </c>
      <c r="B66" s="293">
        <f>'将来負担比率（分子）の構造'!I$41</f>
        <v>71890</v>
      </c>
      <c r="C66" s="293"/>
      <c r="D66" s="293"/>
      <c r="E66" s="293">
        <f>'将来負担比率（分子）の構造'!J$41</f>
        <v>69344</v>
      </c>
      <c r="F66" s="293"/>
      <c r="G66" s="293"/>
      <c r="H66" s="293">
        <f>'将来負担比率（分子）の構造'!K$41</f>
        <v>65757</v>
      </c>
      <c r="I66" s="293"/>
      <c r="J66" s="293"/>
      <c r="K66" s="293">
        <f>'将来負担比率（分子）の構造'!L$41</f>
        <v>61998</v>
      </c>
      <c r="L66" s="293"/>
      <c r="M66" s="293"/>
      <c r="N66" s="293">
        <f>'将来負担比率（分子）の構造'!M$41</f>
        <v>58542</v>
      </c>
      <c r="O66" s="293"/>
      <c r="P66" s="293"/>
    </row>
    <row r="67" spans="1:16" x14ac:dyDescent="0.25">
      <c r="A67" s="293" t="s">
        <v>95</v>
      </c>
      <c r="B67" s="293" t="e">
        <f>NA()</f>
        <v>#N/A</v>
      </c>
      <c r="C67" s="293">
        <f>IF(ISNUMBER('将来負担比率（分子）の構造'!I$53),IF('将来負担比率（分子）の構造'!I$53&lt;0,0,'将来負担比率（分子）の構造'!I$53),NA())</f>
        <v>27861</v>
      </c>
      <c r="D67" s="293" t="e">
        <f>NA()</f>
        <v>#N/A</v>
      </c>
      <c r="E67" s="293" t="e">
        <f>NA()</f>
        <v>#N/A</v>
      </c>
      <c r="F67" s="293">
        <f>IF(ISNUMBER('将来負担比率（分子）の構造'!J$53),IF('将来負担比率（分子）の構造'!J$53&lt;0,0,'将来負担比率（分子）の構造'!J$53),NA())</f>
        <v>25098</v>
      </c>
      <c r="G67" s="293" t="e">
        <f>NA()</f>
        <v>#N/A</v>
      </c>
      <c r="H67" s="293" t="e">
        <f>NA()</f>
        <v>#N/A</v>
      </c>
      <c r="I67" s="293">
        <f>IF(ISNUMBER('将来負担比率（分子）の構造'!K$53),IF('将来負担比率（分子）の構造'!K$53&lt;0,0,'将来負担比率（分子）の構造'!K$53),NA())</f>
        <v>18365</v>
      </c>
      <c r="J67" s="293" t="e">
        <f>NA()</f>
        <v>#N/A</v>
      </c>
      <c r="K67" s="293" t="e">
        <f>NA()</f>
        <v>#N/A</v>
      </c>
      <c r="L67" s="293">
        <f>IF(ISNUMBER('将来負担比率（分子）の構造'!L$53),IF('将来負担比率（分子）の構造'!L$53&lt;0,0,'将来負担比率（分子）の構造'!L$53),NA())</f>
        <v>17528</v>
      </c>
      <c r="M67" s="293" t="e">
        <f>NA()</f>
        <v>#N/A</v>
      </c>
      <c r="N67" s="293" t="e">
        <f>NA()</f>
        <v>#N/A</v>
      </c>
      <c r="O67" s="293">
        <f>IF(ISNUMBER('将来負担比率（分子）の構造'!M$53),IF('将来負担比率（分子）の構造'!M$53&lt;0,0,'将来負担比率（分子）の構造'!M$53),NA())</f>
        <v>13954</v>
      </c>
      <c r="P67" s="293" t="e">
        <f>NA()</f>
        <v>#N/A</v>
      </c>
    </row>
    <row r="70" spans="1:16" x14ac:dyDescent="0.25">
      <c r="A70" s="296" t="s">
        <v>124</v>
      </c>
      <c r="B70" s="296"/>
      <c r="C70" s="296"/>
      <c r="D70" s="296"/>
      <c r="E70" s="296"/>
      <c r="F70" s="296"/>
    </row>
    <row r="71" spans="1:16" x14ac:dyDescent="0.25">
      <c r="A71" s="295"/>
      <c r="B71" s="295" t="str">
        <f>基金残高に係る経年分析!F54</f>
        <v>R04</v>
      </c>
      <c r="C71" s="295" t="str">
        <f>基金残高に係る経年分析!G54</f>
        <v>R05</v>
      </c>
      <c r="D71" s="295" t="str">
        <f>基金残高に係る経年分析!H54</f>
        <v>R06</v>
      </c>
    </row>
    <row r="72" spans="1:16" x14ac:dyDescent="0.25">
      <c r="A72" s="295" t="s">
        <v>125</v>
      </c>
      <c r="B72" s="297">
        <f>基金残高に係る経年分析!F55</f>
        <v>11133</v>
      </c>
      <c r="C72" s="297">
        <f>基金残高に係る経年分析!G55</f>
        <v>9109</v>
      </c>
      <c r="D72" s="297">
        <f>基金残高に係る経年分析!H55</f>
        <v>9568</v>
      </c>
    </row>
    <row r="73" spans="1:16" x14ac:dyDescent="0.25">
      <c r="A73" s="295" t="s">
        <v>126</v>
      </c>
      <c r="B73" s="297">
        <f>基金残高に係る経年分析!F56</f>
        <v>457</v>
      </c>
      <c r="C73" s="297">
        <f>基金残高に係る経年分析!G56</f>
        <v>584</v>
      </c>
      <c r="D73" s="297">
        <f>基金残高に係る経年分析!H56</f>
        <v>2687</v>
      </c>
    </row>
    <row r="74" spans="1:16" x14ac:dyDescent="0.25">
      <c r="A74" s="295" t="s">
        <v>128</v>
      </c>
      <c r="B74" s="297">
        <f>基金残高に係る経年分析!F57</f>
        <v>2069</v>
      </c>
      <c r="C74" s="297">
        <f>基金残高に係る経年分析!G57</f>
        <v>3538</v>
      </c>
      <c r="D74" s="297">
        <f>基金残高に係る経年分析!H57</f>
        <v>3506</v>
      </c>
    </row>
  </sheetData>
  <sheetProtection algorithmName="SHA-512" hashValue="2ga3cM0pCMsF6dGKJqrJ3gpmT1pFgiydBntZXg41vN/XlnwaD0uF7YGW9Yq9Yf1LtAvJCaEMN0i/sPjPZmbqdQ==" saltValue="Eoz8ZNleTLha7rFIE8zKUg==" spinCount="100000" sheet="1" objects="1" scenarios="1"/>
  <phoneticPr fontId="5"/>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 customWidth="1"/>
    <col min="2" max="2" width="2.3984375" style="1" customWidth="1"/>
    <col min="3" max="16" width="2.59765625" style="1" customWidth="1"/>
    <col min="17" max="17" width="2.3984375" style="1" customWidth="1"/>
    <col min="18" max="95" width="1.59765625" style="1" customWidth="1"/>
    <col min="96" max="133" width="1.59765625" style="38" customWidth="1"/>
    <col min="134" max="143" width="1.59765625" style="1" customWidth="1"/>
    <col min="144" max="144" width="0" style="1" hidden="1" customWidth="1"/>
    <col min="145" max="16384" width="0" style="1" hidden="1"/>
  </cols>
  <sheetData>
    <row r="1" spans="2:143" ht="22.5" customHeight="1" x14ac:dyDescent="0.2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300</v>
      </c>
      <c r="DI1" s="646"/>
      <c r="DJ1" s="646"/>
      <c r="DK1" s="646"/>
      <c r="DL1" s="646"/>
      <c r="DM1" s="646"/>
      <c r="DN1" s="647"/>
      <c r="DO1" s="1"/>
      <c r="DP1" s="645" t="s">
        <v>301</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25">
      <c r="B2" s="40" t="s">
        <v>303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5">
      <c r="B3" s="483" t="s">
        <v>111</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304</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305</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25">
      <c r="B4" s="483" t="s">
        <v>7</v>
      </c>
      <c r="C4" s="484"/>
      <c r="D4" s="484"/>
      <c r="E4" s="484"/>
      <c r="F4" s="484"/>
      <c r="G4" s="484"/>
      <c r="H4" s="484"/>
      <c r="I4" s="484"/>
      <c r="J4" s="484"/>
      <c r="K4" s="484"/>
      <c r="L4" s="484"/>
      <c r="M4" s="484"/>
      <c r="N4" s="484"/>
      <c r="O4" s="484"/>
      <c r="P4" s="484"/>
      <c r="Q4" s="526"/>
      <c r="R4" s="483" t="s">
        <v>308</v>
      </c>
      <c r="S4" s="484"/>
      <c r="T4" s="484"/>
      <c r="U4" s="484"/>
      <c r="V4" s="484"/>
      <c r="W4" s="484"/>
      <c r="X4" s="484"/>
      <c r="Y4" s="526"/>
      <c r="Z4" s="483" t="s">
        <v>311</v>
      </c>
      <c r="AA4" s="484"/>
      <c r="AB4" s="484"/>
      <c r="AC4" s="526"/>
      <c r="AD4" s="483" t="s">
        <v>253</v>
      </c>
      <c r="AE4" s="484"/>
      <c r="AF4" s="484"/>
      <c r="AG4" s="484"/>
      <c r="AH4" s="484"/>
      <c r="AI4" s="484"/>
      <c r="AJ4" s="484"/>
      <c r="AK4" s="526"/>
      <c r="AL4" s="483" t="s">
        <v>311</v>
      </c>
      <c r="AM4" s="484"/>
      <c r="AN4" s="484"/>
      <c r="AO4" s="526"/>
      <c r="AP4" s="648" t="s">
        <v>314</v>
      </c>
      <c r="AQ4" s="648"/>
      <c r="AR4" s="648"/>
      <c r="AS4" s="648"/>
      <c r="AT4" s="648"/>
      <c r="AU4" s="648"/>
      <c r="AV4" s="648"/>
      <c r="AW4" s="648"/>
      <c r="AX4" s="648"/>
      <c r="AY4" s="648"/>
      <c r="AZ4" s="648"/>
      <c r="BA4" s="648"/>
      <c r="BB4" s="648"/>
      <c r="BC4" s="648"/>
      <c r="BD4" s="648"/>
      <c r="BE4" s="648"/>
      <c r="BF4" s="648"/>
      <c r="BG4" s="648" t="s">
        <v>287</v>
      </c>
      <c r="BH4" s="648"/>
      <c r="BI4" s="648"/>
      <c r="BJ4" s="648"/>
      <c r="BK4" s="648"/>
      <c r="BL4" s="648"/>
      <c r="BM4" s="648"/>
      <c r="BN4" s="648"/>
      <c r="BO4" s="648" t="s">
        <v>311</v>
      </c>
      <c r="BP4" s="648"/>
      <c r="BQ4" s="648"/>
      <c r="BR4" s="648"/>
      <c r="BS4" s="648" t="s">
        <v>315</v>
      </c>
      <c r="BT4" s="648"/>
      <c r="BU4" s="648"/>
      <c r="BV4" s="648"/>
      <c r="BW4" s="648"/>
      <c r="BX4" s="648"/>
      <c r="BY4" s="648"/>
      <c r="BZ4" s="648"/>
      <c r="CA4" s="648"/>
      <c r="CB4" s="648"/>
      <c r="CD4" s="483" t="s">
        <v>316</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25">
      <c r="B5" s="612" t="s">
        <v>310</v>
      </c>
      <c r="C5" s="613"/>
      <c r="D5" s="613"/>
      <c r="E5" s="613"/>
      <c r="F5" s="613"/>
      <c r="G5" s="613"/>
      <c r="H5" s="613"/>
      <c r="I5" s="613"/>
      <c r="J5" s="613"/>
      <c r="K5" s="613"/>
      <c r="L5" s="613"/>
      <c r="M5" s="613"/>
      <c r="N5" s="613"/>
      <c r="O5" s="613"/>
      <c r="P5" s="613"/>
      <c r="Q5" s="614"/>
      <c r="R5" s="609">
        <v>12959674</v>
      </c>
      <c r="S5" s="610"/>
      <c r="T5" s="610"/>
      <c r="U5" s="610"/>
      <c r="V5" s="610"/>
      <c r="W5" s="610"/>
      <c r="X5" s="610"/>
      <c r="Y5" s="632"/>
      <c r="Z5" s="643">
        <v>22.9</v>
      </c>
      <c r="AA5" s="643"/>
      <c r="AB5" s="643"/>
      <c r="AC5" s="643"/>
      <c r="AD5" s="644">
        <v>12544531</v>
      </c>
      <c r="AE5" s="644"/>
      <c r="AF5" s="644"/>
      <c r="AG5" s="644"/>
      <c r="AH5" s="644"/>
      <c r="AI5" s="644"/>
      <c r="AJ5" s="644"/>
      <c r="AK5" s="644"/>
      <c r="AL5" s="633">
        <v>45.3</v>
      </c>
      <c r="AM5" s="616"/>
      <c r="AN5" s="616"/>
      <c r="AO5" s="636"/>
      <c r="AP5" s="612" t="s">
        <v>318</v>
      </c>
      <c r="AQ5" s="613"/>
      <c r="AR5" s="613"/>
      <c r="AS5" s="613"/>
      <c r="AT5" s="613"/>
      <c r="AU5" s="613"/>
      <c r="AV5" s="613"/>
      <c r="AW5" s="613"/>
      <c r="AX5" s="613"/>
      <c r="AY5" s="613"/>
      <c r="AZ5" s="613"/>
      <c r="BA5" s="613"/>
      <c r="BB5" s="613"/>
      <c r="BC5" s="613"/>
      <c r="BD5" s="613"/>
      <c r="BE5" s="613"/>
      <c r="BF5" s="614"/>
      <c r="BG5" s="570">
        <v>12504970</v>
      </c>
      <c r="BH5" s="454"/>
      <c r="BI5" s="454"/>
      <c r="BJ5" s="454"/>
      <c r="BK5" s="454"/>
      <c r="BL5" s="454"/>
      <c r="BM5" s="454"/>
      <c r="BN5" s="583"/>
      <c r="BO5" s="603">
        <v>96.5</v>
      </c>
      <c r="BP5" s="603"/>
      <c r="BQ5" s="603"/>
      <c r="BR5" s="603"/>
      <c r="BS5" s="604">
        <v>244215</v>
      </c>
      <c r="BT5" s="604"/>
      <c r="BU5" s="604"/>
      <c r="BV5" s="604"/>
      <c r="BW5" s="604"/>
      <c r="BX5" s="604"/>
      <c r="BY5" s="604"/>
      <c r="BZ5" s="604"/>
      <c r="CA5" s="604"/>
      <c r="CB5" s="626"/>
      <c r="CD5" s="483" t="s">
        <v>314</v>
      </c>
      <c r="CE5" s="484"/>
      <c r="CF5" s="484"/>
      <c r="CG5" s="484"/>
      <c r="CH5" s="484"/>
      <c r="CI5" s="484"/>
      <c r="CJ5" s="484"/>
      <c r="CK5" s="484"/>
      <c r="CL5" s="484"/>
      <c r="CM5" s="484"/>
      <c r="CN5" s="484"/>
      <c r="CO5" s="484"/>
      <c r="CP5" s="484"/>
      <c r="CQ5" s="526"/>
      <c r="CR5" s="483" t="s">
        <v>321</v>
      </c>
      <c r="CS5" s="484"/>
      <c r="CT5" s="484"/>
      <c r="CU5" s="484"/>
      <c r="CV5" s="484"/>
      <c r="CW5" s="484"/>
      <c r="CX5" s="484"/>
      <c r="CY5" s="526"/>
      <c r="CZ5" s="483" t="s">
        <v>311</v>
      </c>
      <c r="DA5" s="484"/>
      <c r="DB5" s="484"/>
      <c r="DC5" s="526"/>
      <c r="DD5" s="483" t="s">
        <v>322</v>
      </c>
      <c r="DE5" s="484"/>
      <c r="DF5" s="484"/>
      <c r="DG5" s="484"/>
      <c r="DH5" s="484"/>
      <c r="DI5" s="484"/>
      <c r="DJ5" s="484"/>
      <c r="DK5" s="484"/>
      <c r="DL5" s="484"/>
      <c r="DM5" s="484"/>
      <c r="DN5" s="484"/>
      <c r="DO5" s="484"/>
      <c r="DP5" s="526"/>
      <c r="DQ5" s="483" t="s">
        <v>324</v>
      </c>
      <c r="DR5" s="484"/>
      <c r="DS5" s="484"/>
      <c r="DT5" s="484"/>
      <c r="DU5" s="484"/>
      <c r="DV5" s="484"/>
      <c r="DW5" s="484"/>
      <c r="DX5" s="484"/>
      <c r="DY5" s="484"/>
      <c r="DZ5" s="484"/>
      <c r="EA5" s="484"/>
      <c r="EB5" s="484"/>
      <c r="EC5" s="526"/>
    </row>
    <row r="6" spans="2:143" ht="11.25" customHeight="1" x14ac:dyDescent="0.25">
      <c r="B6" s="568" t="s">
        <v>325</v>
      </c>
      <c r="C6" s="357"/>
      <c r="D6" s="357"/>
      <c r="E6" s="357"/>
      <c r="F6" s="357"/>
      <c r="G6" s="357"/>
      <c r="H6" s="357"/>
      <c r="I6" s="357"/>
      <c r="J6" s="357"/>
      <c r="K6" s="357"/>
      <c r="L6" s="357"/>
      <c r="M6" s="357"/>
      <c r="N6" s="357"/>
      <c r="O6" s="357"/>
      <c r="P6" s="357"/>
      <c r="Q6" s="569"/>
      <c r="R6" s="570">
        <v>406077</v>
      </c>
      <c r="S6" s="454"/>
      <c r="T6" s="454"/>
      <c r="U6" s="454"/>
      <c r="V6" s="454"/>
      <c r="W6" s="454"/>
      <c r="X6" s="454"/>
      <c r="Y6" s="583"/>
      <c r="Z6" s="603">
        <v>0.7</v>
      </c>
      <c r="AA6" s="603"/>
      <c r="AB6" s="603"/>
      <c r="AC6" s="603"/>
      <c r="AD6" s="604">
        <v>406077</v>
      </c>
      <c r="AE6" s="604"/>
      <c r="AF6" s="604"/>
      <c r="AG6" s="604"/>
      <c r="AH6" s="604"/>
      <c r="AI6" s="604"/>
      <c r="AJ6" s="604"/>
      <c r="AK6" s="604"/>
      <c r="AL6" s="573">
        <v>1.5</v>
      </c>
      <c r="AM6" s="317"/>
      <c r="AN6" s="317"/>
      <c r="AO6" s="605"/>
      <c r="AP6" s="568" t="s">
        <v>103</v>
      </c>
      <c r="AQ6" s="357"/>
      <c r="AR6" s="357"/>
      <c r="AS6" s="357"/>
      <c r="AT6" s="357"/>
      <c r="AU6" s="357"/>
      <c r="AV6" s="357"/>
      <c r="AW6" s="357"/>
      <c r="AX6" s="357"/>
      <c r="AY6" s="357"/>
      <c r="AZ6" s="357"/>
      <c r="BA6" s="357"/>
      <c r="BB6" s="357"/>
      <c r="BC6" s="357"/>
      <c r="BD6" s="357"/>
      <c r="BE6" s="357"/>
      <c r="BF6" s="569"/>
      <c r="BG6" s="570">
        <v>12504970</v>
      </c>
      <c r="BH6" s="454"/>
      <c r="BI6" s="454"/>
      <c r="BJ6" s="454"/>
      <c r="BK6" s="454"/>
      <c r="BL6" s="454"/>
      <c r="BM6" s="454"/>
      <c r="BN6" s="583"/>
      <c r="BO6" s="603">
        <v>96.5</v>
      </c>
      <c r="BP6" s="603"/>
      <c r="BQ6" s="603"/>
      <c r="BR6" s="603"/>
      <c r="BS6" s="604">
        <v>244215</v>
      </c>
      <c r="BT6" s="604"/>
      <c r="BU6" s="604"/>
      <c r="BV6" s="604"/>
      <c r="BW6" s="604"/>
      <c r="BX6" s="604"/>
      <c r="BY6" s="604"/>
      <c r="BZ6" s="604"/>
      <c r="CA6" s="604"/>
      <c r="CB6" s="626"/>
      <c r="CD6" s="612" t="s">
        <v>326</v>
      </c>
      <c r="CE6" s="613"/>
      <c r="CF6" s="613"/>
      <c r="CG6" s="613"/>
      <c r="CH6" s="613"/>
      <c r="CI6" s="613"/>
      <c r="CJ6" s="613"/>
      <c r="CK6" s="613"/>
      <c r="CL6" s="613"/>
      <c r="CM6" s="613"/>
      <c r="CN6" s="613"/>
      <c r="CO6" s="613"/>
      <c r="CP6" s="613"/>
      <c r="CQ6" s="614"/>
      <c r="CR6" s="570">
        <v>244657</v>
      </c>
      <c r="CS6" s="454"/>
      <c r="CT6" s="454"/>
      <c r="CU6" s="454"/>
      <c r="CV6" s="454"/>
      <c r="CW6" s="454"/>
      <c r="CX6" s="454"/>
      <c r="CY6" s="583"/>
      <c r="CZ6" s="633">
        <v>0.4</v>
      </c>
      <c r="DA6" s="616"/>
      <c r="DB6" s="616"/>
      <c r="DC6" s="634"/>
      <c r="DD6" s="576" t="s">
        <v>195</v>
      </c>
      <c r="DE6" s="454"/>
      <c r="DF6" s="454"/>
      <c r="DG6" s="454"/>
      <c r="DH6" s="454"/>
      <c r="DI6" s="454"/>
      <c r="DJ6" s="454"/>
      <c r="DK6" s="454"/>
      <c r="DL6" s="454"/>
      <c r="DM6" s="454"/>
      <c r="DN6" s="454"/>
      <c r="DO6" s="454"/>
      <c r="DP6" s="583"/>
      <c r="DQ6" s="576">
        <v>244657</v>
      </c>
      <c r="DR6" s="454"/>
      <c r="DS6" s="454"/>
      <c r="DT6" s="454"/>
      <c r="DU6" s="454"/>
      <c r="DV6" s="454"/>
      <c r="DW6" s="454"/>
      <c r="DX6" s="454"/>
      <c r="DY6" s="454"/>
      <c r="DZ6" s="454"/>
      <c r="EA6" s="454"/>
      <c r="EB6" s="454"/>
      <c r="EC6" s="601"/>
    </row>
    <row r="7" spans="2:143" ht="11.25" customHeight="1" x14ac:dyDescent="0.25">
      <c r="B7" s="568" t="s">
        <v>42</v>
      </c>
      <c r="C7" s="357"/>
      <c r="D7" s="357"/>
      <c r="E7" s="357"/>
      <c r="F7" s="357"/>
      <c r="G7" s="357"/>
      <c r="H7" s="357"/>
      <c r="I7" s="357"/>
      <c r="J7" s="357"/>
      <c r="K7" s="357"/>
      <c r="L7" s="357"/>
      <c r="M7" s="357"/>
      <c r="N7" s="357"/>
      <c r="O7" s="357"/>
      <c r="P7" s="357"/>
      <c r="Q7" s="569"/>
      <c r="R7" s="570">
        <v>4502</v>
      </c>
      <c r="S7" s="454"/>
      <c r="T7" s="454"/>
      <c r="U7" s="454"/>
      <c r="V7" s="454"/>
      <c r="W7" s="454"/>
      <c r="X7" s="454"/>
      <c r="Y7" s="583"/>
      <c r="Z7" s="603">
        <v>0</v>
      </c>
      <c r="AA7" s="603"/>
      <c r="AB7" s="603"/>
      <c r="AC7" s="603"/>
      <c r="AD7" s="604">
        <v>4502</v>
      </c>
      <c r="AE7" s="604"/>
      <c r="AF7" s="604"/>
      <c r="AG7" s="604"/>
      <c r="AH7" s="604"/>
      <c r="AI7" s="604"/>
      <c r="AJ7" s="604"/>
      <c r="AK7" s="604"/>
      <c r="AL7" s="573">
        <v>0</v>
      </c>
      <c r="AM7" s="317"/>
      <c r="AN7" s="317"/>
      <c r="AO7" s="605"/>
      <c r="AP7" s="568" t="s">
        <v>327</v>
      </c>
      <c r="AQ7" s="357"/>
      <c r="AR7" s="357"/>
      <c r="AS7" s="357"/>
      <c r="AT7" s="357"/>
      <c r="AU7" s="357"/>
      <c r="AV7" s="357"/>
      <c r="AW7" s="357"/>
      <c r="AX7" s="357"/>
      <c r="AY7" s="357"/>
      <c r="AZ7" s="357"/>
      <c r="BA7" s="357"/>
      <c r="BB7" s="357"/>
      <c r="BC7" s="357"/>
      <c r="BD7" s="357"/>
      <c r="BE7" s="357"/>
      <c r="BF7" s="569"/>
      <c r="BG7" s="570">
        <v>5344374</v>
      </c>
      <c r="BH7" s="454"/>
      <c r="BI7" s="454"/>
      <c r="BJ7" s="454"/>
      <c r="BK7" s="454"/>
      <c r="BL7" s="454"/>
      <c r="BM7" s="454"/>
      <c r="BN7" s="583"/>
      <c r="BO7" s="603">
        <v>41.2</v>
      </c>
      <c r="BP7" s="603"/>
      <c r="BQ7" s="603"/>
      <c r="BR7" s="603"/>
      <c r="BS7" s="604">
        <v>244215</v>
      </c>
      <c r="BT7" s="604"/>
      <c r="BU7" s="604"/>
      <c r="BV7" s="604"/>
      <c r="BW7" s="604"/>
      <c r="BX7" s="604"/>
      <c r="BY7" s="604"/>
      <c r="BZ7" s="604"/>
      <c r="CA7" s="604"/>
      <c r="CB7" s="626"/>
      <c r="CD7" s="568" t="s">
        <v>329</v>
      </c>
      <c r="CE7" s="357"/>
      <c r="CF7" s="357"/>
      <c r="CG7" s="357"/>
      <c r="CH7" s="357"/>
      <c r="CI7" s="357"/>
      <c r="CJ7" s="357"/>
      <c r="CK7" s="357"/>
      <c r="CL7" s="357"/>
      <c r="CM7" s="357"/>
      <c r="CN7" s="357"/>
      <c r="CO7" s="357"/>
      <c r="CP7" s="357"/>
      <c r="CQ7" s="569"/>
      <c r="CR7" s="570">
        <v>12683131</v>
      </c>
      <c r="CS7" s="454"/>
      <c r="CT7" s="454"/>
      <c r="CU7" s="454"/>
      <c r="CV7" s="454"/>
      <c r="CW7" s="454"/>
      <c r="CX7" s="454"/>
      <c r="CY7" s="583"/>
      <c r="CZ7" s="603">
        <v>23</v>
      </c>
      <c r="DA7" s="603"/>
      <c r="DB7" s="603"/>
      <c r="DC7" s="603"/>
      <c r="DD7" s="576">
        <v>205742</v>
      </c>
      <c r="DE7" s="454"/>
      <c r="DF7" s="454"/>
      <c r="DG7" s="454"/>
      <c r="DH7" s="454"/>
      <c r="DI7" s="454"/>
      <c r="DJ7" s="454"/>
      <c r="DK7" s="454"/>
      <c r="DL7" s="454"/>
      <c r="DM7" s="454"/>
      <c r="DN7" s="454"/>
      <c r="DO7" s="454"/>
      <c r="DP7" s="583"/>
      <c r="DQ7" s="576">
        <v>7673400</v>
      </c>
      <c r="DR7" s="454"/>
      <c r="DS7" s="454"/>
      <c r="DT7" s="454"/>
      <c r="DU7" s="454"/>
      <c r="DV7" s="454"/>
      <c r="DW7" s="454"/>
      <c r="DX7" s="454"/>
      <c r="DY7" s="454"/>
      <c r="DZ7" s="454"/>
      <c r="EA7" s="454"/>
      <c r="EB7" s="454"/>
      <c r="EC7" s="601"/>
    </row>
    <row r="8" spans="2:143" ht="11.25" customHeight="1" x14ac:dyDescent="0.25">
      <c r="B8" s="568" t="s">
        <v>330</v>
      </c>
      <c r="C8" s="357"/>
      <c r="D8" s="357"/>
      <c r="E8" s="357"/>
      <c r="F8" s="357"/>
      <c r="G8" s="357"/>
      <c r="H8" s="357"/>
      <c r="I8" s="357"/>
      <c r="J8" s="357"/>
      <c r="K8" s="357"/>
      <c r="L8" s="357"/>
      <c r="M8" s="357"/>
      <c r="N8" s="357"/>
      <c r="O8" s="357"/>
      <c r="P8" s="357"/>
      <c r="Q8" s="569"/>
      <c r="R8" s="570">
        <v>97842</v>
      </c>
      <c r="S8" s="454"/>
      <c r="T8" s="454"/>
      <c r="U8" s="454"/>
      <c r="V8" s="454"/>
      <c r="W8" s="454"/>
      <c r="X8" s="454"/>
      <c r="Y8" s="583"/>
      <c r="Z8" s="603">
        <v>0.2</v>
      </c>
      <c r="AA8" s="603"/>
      <c r="AB8" s="603"/>
      <c r="AC8" s="603"/>
      <c r="AD8" s="604">
        <v>97842</v>
      </c>
      <c r="AE8" s="604"/>
      <c r="AF8" s="604"/>
      <c r="AG8" s="604"/>
      <c r="AH8" s="604"/>
      <c r="AI8" s="604"/>
      <c r="AJ8" s="604"/>
      <c r="AK8" s="604"/>
      <c r="AL8" s="573">
        <v>0.4</v>
      </c>
      <c r="AM8" s="317"/>
      <c r="AN8" s="317"/>
      <c r="AO8" s="605"/>
      <c r="AP8" s="568" t="s">
        <v>120</v>
      </c>
      <c r="AQ8" s="357"/>
      <c r="AR8" s="357"/>
      <c r="AS8" s="357"/>
      <c r="AT8" s="357"/>
      <c r="AU8" s="357"/>
      <c r="AV8" s="357"/>
      <c r="AW8" s="357"/>
      <c r="AX8" s="357"/>
      <c r="AY8" s="357"/>
      <c r="AZ8" s="357"/>
      <c r="BA8" s="357"/>
      <c r="BB8" s="357"/>
      <c r="BC8" s="357"/>
      <c r="BD8" s="357"/>
      <c r="BE8" s="357"/>
      <c r="BF8" s="569"/>
      <c r="BG8" s="570">
        <v>149194</v>
      </c>
      <c r="BH8" s="454"/>
      <c r="BI8" s="454"/>
      <c r="BJ8" s="454"/>
      <c r="BK8" s="454"/>
      <c r="BL8" s="454"/>
      <c r="BM8" s="454"/>
      <c r="BN8" s="583"/>
      <c r="BO8" s="603">
        <v>1.2</v>
      </c>
      <c r="BP8" s="603"/>
      <c r="BQ8" s="603"/>
      <c r="BR8" s="603"/>
      <c r="BS8" s="604" t="s">
        <v>195</v>
      </c>
      <c r="BT8" s="604"/>
      <c r="BU8" s="604"/>
      <c r="BV8" s="604"/>
      <c r="BW8" s="604"/>
      <c r="BX8" s="604"/>
      <c r="BY8" s="604"/>
      <c r="BZ8" s="604"/>
      <c r="CA8" s="604"/>
      <c r="CB8" s="626"/>
      <c r="CD8" s="568" t="s">
        <v>333</v>
      </c>
      <c r="CE8" s="357"/>
      <c r="CF8" s="357"/>
      <c r="CG8" s="357"/>
      <c r="CH8" s="357"/>
      <c r="CI8" s="357"/>
      <c r="CJ8" s="357"/>
      <c r="CK8" s="357"/>
      <c r="CL8" s="357"/>
      <c r="CM8" s="357"/>
      <c r="CN8" s="357"/>
      <c r="CO8" s="357"/>
      <c r="CP8" s="357"/>
      <c r="CQ8" s="569"/>
      <c r="CR8" s="570">
        <v>15937184</v>
      </c>
      <c r="CS8" s="454"/>
      <c r="CT8" s="454"/>
      <c r="CU8" s="454"/>
      <c r="CV8" s="454"/>
      <c r="CW8" s="454"/>
      <c r="CX8" s="454"/>
      <c r="CY8" s="583"/>
      <c r="CZ8" s="603">
        <v>28.9</v>
      </c>
      <c r="DA8" s="603"/>
      <c r="DB8" s="603"/>
      <c r="DC8" s="603"/>
      <c r="DD8" s="576">
        <v>443048</v>
      </c>
      <c r="DE8" s="454"/>
      <c r="DF8" s="454"/>
      <c r="DG8" s="454"/>
      <c r="DH8" s="454"/>
      <c r="DI8" s="454"/>
      <c r="DJ8" s="454"/>
      <c r="DK8" s="454"/>
      <c r="DL8" s="454"/>
      <c r="DM8" s="454"/>
      <c r="DN8" s="454"/>
      <c r="DO8" s="454"/>
      <c r="DP8" s="583"/>
      <c r="DQ8" s="576">
        <v>8701153</v>
      </c>
      <c r="DR8" s="454"/>
      <c r="DS8" s="454"/>
      <c r="DT8" s="454"/>
      <c r="DU8" s="454"/>
      <c r="DV8" s="454"/>
      <c r="DW8" s="454"/>
      <c r="DX8" s="454"/>
      <c r="DY8" s="454"/>
      <c r="DZ8" s="454"/>
      <c r="EA8" s="454"/>
      <c r="EB8" s="454"/>
      <c r="EC8" s="601"/>
    </row>
    <row r="9" spans="2:143" ht="11.25" customHeight="1" x14ac:dyDescent="0.25">
      <c r="B9" s="568" t="s">
        <v>332</v>
      </c>
      <c r="C9" s="357"/>
      <c r="D9" s="357"/>
      <c r="E9" s="357"/>
      <c r="F9" s="357"/>
      <c r="G9" s="357"/>
      <c r="H9" s="357"/>
      <c r="I9" s="357"/>
      <c r="J9" s="357"/>
      <c r="K9" s="357"/>
      <c r="L9" s="357"/>
      <c r="M9" s="357"/>
      <c r="N9" s="357"/>
      <c r="O9" s="357"/>
      <c r="P9" s="357"/>
      <c r="Q9" s="569"/>
      <c r="R9" s="570">
        <v>121243</v>
      </c>
      <c r="S9" s="454"/>
      <c r="T9" s="454"/>
      <c r="U9" s="454"/>
      <c r="V9" s="454"/>
      <c r="W9" s="454"/>
      <c r="X9" s="454"/>
      <c r="Y9" s="583"/>
      <c r="Z9" s="603">
        <v>0.2</v>
      </c>
      <c r="AA9" s="603"/>
      <c r="AB9" s="603"/>
      <c r="AC9" s="603"/>
      <c r="AD9" s="604">
        <v>121243</v>
      </c>
      <c r="AE9" s="604"/>
      <c r="AF9" s="604"/>
      <c r="AG9" s="604"/>
      <c r="AH9" s="604"/>
      <c r="AI9" s="604"/>
      <c r="AJ9" s="604"/>
      <c r="AK9" s="604"/>
      <c r="AL9" s="573">
        <v>0.4</v>
      </c>
      <c r="AM9" s="317"/>
      <c r="AN9" s="317"/>
      <c r="AO9" s="605"/>
      <c r="AP9" s="568" t="s">
        <v>334</v>
      </c>
      <c r="AQ9" s="357"/>
      <c r="AR9" s="357"/>
      <c r="AS9" s="357"/>
      <c r="AT9" s="357"/>
      <c r="AU9" s="357"/>
      <c r="AV9" s="357"/>
      <c r="AW9" s="357"/>
      <c r="AX9" s="357"/>
      <c r="AY9" s="357"/>
      <c r="AZ9" s="357"/>
      <c r="BA9" s="357"/>
      <c r="BB9" s="357"/>
      <c r="BC9" s="357"/>
      <c r="BD9" s="357"/>
      <c r="BE9" s="357"/>
      <c r="BF9" s="569"/>
      <c r="BG9" s="570">
        <v>4041241</v>
      </c>
      <c r="BH9" s="454"/>
      <c r="BI9" s="454"/>
      <c r="BJ9" s="454"/>
      <c r="BK9" s="454"/>
      <c r="BL9" s="454"/>
      <c r="BM9" s="454"/>
      <c r="BN9" s="583"/>
      <c r="BO9" s="603">
        <v>31.2</v>
      </c>
      <c r="BP9" s="603"/>
      <c r="BQ9" s="603"/>
      <c r="BR9" s="603"/>
      <c r="BS9" s="604" t="s">
        <v>195</v>
      </c>
      <c r="BT9" s="604"/>
      <c r="BU9" s="604"/>
      <c r="BV9" s="604"/>
      <c r="BW9" s="604"/>
      <c r="BX9" s="604"/>
      <c r="BY9" s="604"/>
      <c r="BZ9" s="604"/>
      <c r="CA9" s="604"/>
      <c r="CB9" s="626"/>
      <c r="CD9" s="568" t="s">
        <v>337</v>
      </c>
      <c r="CE9" s="357"/>
      <c r="CF9" s="357"/>
      <c r="CG9" s="357"/>
      <c r="CH9" s="357"/>
      <c r="CI9" s="357"/>
      <c r="CJ9" s="357"/>
      <c r="CK9" s="357"/>
      <c r="CL9" s="357"/>
      <c r="CM9" s="357"/>
      <c r="CN9" s="357"/>
      <c r="CO9" s="357"/>
      <c r="CP9" s="357"/>
      <c r="CQ9" s="569"/>
      <c r="CR9" s="570">
        <v>3560766</v>
      </c>
      <c r="CS9" s="454"/>
      <c r="CT9" s="454"/>
      <c r="CU9" s="454"/>
      <c r="CV9" s="454"/>
      <c r="CW9" s="454"/>
      <c r="CX9" s="454"/>
      <c r="CY9" s="583"/>
      <c r="CZ9" s="603">
        <v>6.5</v>
      </c>
      <c r="DA9" s="603"/>
      <c r="DB9" s="603"/>
      <c r="DC9" s="603"/>
      <c r="DD9" s="576">
        <v>83978</v>
      </c>
      <c r="DE9" s="454"/>
      <c r="DF9" s="454"/>
      <c r="DG9" s="454"/>
      <c r="DH9" s="454"/>
      <c r="DI9" s="454"/>
      <c r="DJ9" s="454"/>
      <c r="DK9" s="454"/>
      <c r="DL9" s="454"/>
      <c r="DM9" s="454"/>
      <c r="DN9" s="454"/>
      <c r="DO9" s="454"/>
      <c r="DP9" s="583"/>
      <c r="DQ9" s="576">
        <v>2579095</v>
      </c>
      <c r="DR9" s="454"/>
      <c r="DS9" s="454"/>
      <c r="DT9" s="454"/>
      <c r="DU9" s="454"/>
      <c r="DV9" s="454"/>
      <c r="DW9" s="454"/>
      <c r="DX9" s="454"/>
      <c r="DY9" s="454"/>
      <c r="DZ9" s="454"/>
      <c r="EA9" s="454"/>
      <c r="EB9" s="454"/>
      <c r="EC9" s="601"/>
    </row>
    <row r="10" spans="2:143" ht="11.25" customHeight="1" x14ac:dyDescent="0.25">
      <c r="B10" s="568" t="s">
        <v>127</v>
      </c>
      <c r="C10" s="357"/>
      <c r="D10" s="357"/>
      <c r="E10" s="357"/>
      <c r="F10" s="357"/>
      <c r="G10" s="357"/>
      <c r="H10" s="357"/>
      <c r="I10" s="357"/>
      <c r="J10" s="357"/>
      <c r="K10" s="357"/>
      <c r="L10" s="357"/>
      <c r="M10" s="357"/>
      <c r="N10" s="357"/>
      <c r="O10" s="357"/>
      <c r="P10" s="357"/>
      <c r="Q10" s="569"/>
      <c r="R10" s="570" t="s">
        <v>195</v>
      </c>
      <c r="S10" s="454"/>
      <c r="T10" s="454"/>
      <c r="U10" s="454"/>
      <c r="V10" s="454"/>
      <c r="W10" s="454"/>
      <c r="X10" s="454"/>
      <c r="Y10" s="583"/>
      <c r="Z10" s="603" t="s">
        <v>195</v>
      </c>
      <c r="AA10" s="603"/>
      <c r="AB10" s="603"/>
      <c r="AC10" s="603"/>
      <c r="AD10" s="604" t="s">
        <v>195</v>
      </c>
      <c r="AE10" s="604"/>
      <c r="AF10" s="604"/>
      <c r="AG10" s="604"/>
      <c r="AH10" s="604"/>
      <c r="AI10" s="604"/>
      <c r="AJ10" s="604"/>
      <c r="AK10" s="604"/>
      <c r="AL10" s="573" t="s">
        <v>195</v>
      </c>
      <c r="AM10" s="317"/>
      <c r="AN10" s="317"/>
      <c r="AO10" s="605"/>
      <c r="AP10" s="568" t="s">
        <v>187</v>
      </c>
      <c r="AQ10" s="357"/>
      <c r="AR10" s="357"/>
      <c r="AS10" s="357"/>
      <c r="AT10" s="357"/>
      <c r="AU10" s="357"/>
      <c r="AV10" s="357"/>
      <c r="AW10" s="357"/>
      <c r="AX10" s="357"/>
      <c r="AY10" s="357"/>
      <c r="AZ10" s="357"/>
      <c r="BA10" s="357"/>
      <c r="BB10" s="357"/>
      <c r="BC10" s="357"/>
      <c r="BD10" s="357"/>
      <c r="BE10" s="357"/>
      <c r="BF10" s="569"/>
      <c r="BG10" s="570">
        <v>307411</v>
      </c>
      <c r="BH10" s="454"/>
      <c r="BI10" s="454"/>
      <c r="BJ10" s="454"/>
      <c r="BK10" s="454"/>
      <c r="BL10" s="454"/>
      <c r="BM10" s="454"/>
      <c r="BN10" s="583"/>
      <c r="BO10" s="603">
        <v>2.4</v>
      </c>
      <c r="BP10" s="603"/>
      <c r="BQ10" s="603"/>
      <c r="BR10" s="603"/>
      <c r="BS10" s="604" t="s">
        <v>195</v>
      </c>
      <c r="BT10" s="604"/>
      <c r="BU10" s="604"/>
      <c r="BV10" s="604"/>
      <c r="BW10" s="604"/>
      <c r="BX10" s="604"/>
      <c r="BY10" s="604"/>
      <c r="BZ10" s="604"/>
      <c r="CA10" s="604"/>
      <c r="CB10" s="626"/>
      <c r="CD10" s="568" t="s">
        <v>221</v>
      </c>
      <c r="CE10" s="357"/>
      <c r="CF10" s="357"/>
      <c r="CG10" s="357"/>
      <c r="CH10" s="357"/>
      <c r="CI10" s="357"/>
      <c r="CJ10" s="357"/>
      <c r="CK10" s="357"/>
      <c r="CL10" s="357"/>
      <c r="CM10" s="357"/>
      <c r="CN10" s="357"/>
      <c r="CO10" s="357"/>
      <c r="CP10" s="357"/>
      <c r="CQ10" s="569"/>
      <c r="CR10" s="570">
        <v>210415</v>
      </c>
      <c r="CS10" s="454"/>
      <c r="CT10" s="454"/>
      <c r="CU10" s="454"/>
      <c r="CV10" s="454"/>
      <c r="CW10" s="454"/>
      <c r="CX10" s="454"/>
      <c r="CY10" s="583"/>
      <c r="CZ10" s="603">
        <v>0.4</v>
      </c>
      <c r="DA10" s="603"/>
      <c r="DB10" s="603"/>
      <c r="DC10" s="603"/>
      <c r="DD10" s="576">
        <v>664</v>
      </c>
      <c r="DE10" s="454"/>
      <c r="DF10" s="454"/>
      <c r="DG10" s="454"/>
      <c r="DH10" s="454"/>
      <c r="DI10" s="454"/>
      <c r="DJ10" s="454"/>
      <c r="DK10" s="454"/>
      <c r="DL10" s="454"/>
      <c r="DM10" s="454"/>
      <c r="DN10" s="454"/>
      <c r="DO10" s="454"/>
      <c r="DP10" s="583"/>
      <c r="DQ10" s="576">
        <v>58276</v>
      </c>
      <c r="DR10" s="454"/>
      <c r="DS10" s="454"/>
      <c r="DT10" s="454"/>
      <c r="DU10" s="454"/>
      <c r="DV10" s="454"/>
      <c r="DW10" s="454"/>
      <c r="DX10" s="454"/>
      <c r="DY10" s="454"/>
      <c r="DZ10" s="454"/>
      <c r="EA10" s="454"/>
      <c r="EB10" s="454"/>
      <c r="EC10" s="601"/>
    </row>
    <row r="11" spans="2:143" ht="11.25" customHeight="1" x14ac:dyDescent="0.25">
      <c r="B11" s="568" t="s">
        <v>101</v>
      </c>
      <c r="C11" s="357"/>
      <c r="D11" s="357"/>
      <c r="E11" s="357"/>
      <c r="F11" s="357"/>
      <c r="G11" s="357"/>
      <c r="H11" s="357"/>
      <c r="I11" s="357"/>
      <c r="J11" s="357"/>
      <c r="K11" s="357"/>
      <c r="L11" s="357"/>
      <c r="M11" s="357"/>
      <c r="N11" s="357"/>
      <c r="O11" s="357"/>
      <c r="P11" s="357"/>
      <c r="Q11" s="569"/>
      <c r="R11" s="570">
        <v>2613188</v>
      </c>
      <c r="S11" s="454"/>
      <c r="T11" s="454"/>
      <c r="U11" s="454"/>
      <c r="V11" s="454"/>
      <c r="W11" s="454"/>
      <c r="X11" s="454"/>
      <c r="Y11" s="583"/>
      <c r="Z11" s="573">
        <v>4.5999999999999996</v>
      </c>
      <c r="AA11" s="317"/>
      <c r="AB11" s="317"/>
      <c r="AC11" s="584"/>
      <c r="AD11" s="576">
        <v>2613188</v>
      </c>
      <c r="AE11" s="454"/>
      <c r="AF11" s="454"/>
      <c r="AG11" s="454"/>
      <c r="AH11" s="454"/>
      <c r="AI11" s="454"/>
      <c r="AJ11" s="454"/>
      <c r="AK11" s="583"/>
      <c r="AL11" s="573">
        <v>9.4</v>
      </c>
      <c r="AM11" s="317"/>
      <c r="AN11" s="317"/>
      <c r="AO11" s="605"/>
      <c r="AP11" s="568" t="s">
        <v>339</v>
      </c>
      <c r="AQ11" s="357"/>
      <c r="AR11" s="357"/>
      <c r="AS11" s="357"/>
      <c r="AT11" s="357"/>
      <c r="AU11" s="357"/>
      <c r="AV11" s="357"/>
      <c r="AW11" s="357"/>
      <c r="AX11" s="357"/>
      <c r="AY11" s="357"/>
      <c r="AZ11" s="357"/>
      <c r="BA11" s="357"/>
      <c r="BB11" s="357"/>
      <c r="BC11" s="357"/>
      <c r="BD11" s="357"/>
      <c r="BE11" s="357"/>
      <c r="BF11" s="569"/>
      <c r="BG11" s="570">
        <v>846528</v>
      </c>
      <c r="BH11" s="454"/>
      <c r="BI11" s="454"/>
      <c r="BJ11" s="454"/>
      <c r="BK11" s="454"/>
      <c r="BL11" s="454"/>
      <c r="BM11" s="454"/>
      <c r="BN11" s="583"/>
      <c r="BO11" s="603">
        <v>6.5</v>
      </c>
      <c r="BP11" s="603"/>
      <c r="BQ11" s="603"/>
      <c r="BR11" s="603"/>
      <c r="BS11" s="604">
        <v>244215</v>
      </c>
      <c r="BT11" s="604"/>
      <c r="BU11" s="604"/>
      <c r="BV11" s="604"/>
      <c r="BW11" s="604"/>
      <c r="BX11" s="604"/>
      <c r="BY11" s="604"/>
      <c r="BZ11" s="604"/>
      <c r="CA11" s="604"/>
      <c r="CB11" s="626"/>
      <c r="CD11" s="568" t="s">
        <v>342</v>
      </c>
      <c r="CE11" s="357"/>
      <c r="CF11" s="357"/>
      <c r="CG11" s="357"/>
      <c r="CH11" s="357"/>
      <c r="CI11" s="357"/>
      <c r="CJ11" s="357"/>
      <c r="CK11" s="357"/>
      <c r="CL11" s="357"/>
      <c r="CM11" s="357"/>
      <c r="CN11" s="357"/>
      <c r="CO11" s="357"/>
      <c r="CP11" s="357"/>
      <c r="CQ11" s="569"/>
      <c r="CR11" s="570">
        <v>866796</v>
      </c>
      <c r="CS11" s="454"/>
      <c r="CT11" s="454"/>
      <c r="CU11" s="454"/>
      <c r="CV11" s="454"/>
      <c r="CW11" s="454"/>
      <c r="CX11" s="454"/>
      <c r="CY11" s="583"/>
      <c r="CZ11" s="603">
        <v>1.6</v>
      </c>
      <c r="DA11" s="603"/>
      <c r="DB11" s="603"/>
      <c r="DC11" s="603"/>
      <c r="DD11" s="576">
        <v>116201</v>
      </c>
      <c r="DE11" s="454"/>
      <c r="DF11" s="454"/>
      <c r="DG11" s="454"/>
      <c r="DH11" s="454"/>
      <c r="DI11" s="454"/>
      <c r="DJ11" s="454"/>
      <c r="DK11" s="454"/>
      <c r="DL11" s="454"/>
      <c r="DM11" s="454"/>
      <c r="DN11" s="454"/>
      <c r="DO11" s="454"/>
      <c r="DP11" s="583"/>
      <c r="DQ11" s="576">
        <v>471287</v>
      </c>
      <c r="DR11" s="454"/>
      <c r="DS11" s="454"/>
      <c r="DT11" s="454"/>
      <c r="DU11" s="454"/>
      <c r="DV11" s="454"/>
      <c r="DW11" s="454"/>
      <c r="DX11" s="454"/>
      <c r="DY11" s="454"/>
      <c r="DZ11" s="454"/>
      <c r="EA11" s="454"/>
      <c r="EB11" s="454"/>
      <c r="EC11" s="601"/>
    </row>
    <row r="12" spans="2:143" ht="11.25" customHeight="1" x14ac:dyDescent="0.25">
      <c r="B12" s="568" t="s">
        <v>145</v>
      </c>
      <c r="C12" s="357"/>
      <c r="D12" s="357"/>
      <c r="E12" s="357"/>
      <c r="F12" s="357"/>
      <c r="G12" s="357"/>
      <c r="H12" s="357"/>
      <c r="I12" s="357"/>
      <c r="J12" s="357"/>
      <c r="K12" s="357"/>
      <c r="L12" s="357"/>
      <c r="M12" s="357"/>
      <c r="N12" s="357"/>
      <c r="O12" s="357"/>
      <c r="P12" s="357"/>
      <c r="Q12" s="569"/>
      <c r="R12" s="570">
        <v>11874</v>
      </c>
      <c r="S12" s="454"/>
      <c r="T12" s="454"/>
      <c r="U12" s="454"/>
      <c r="V12" s="454"/>
      <c r="W12" s="454"/>
      <c r="X12" s="454"/>
      <c r="Y12" s="583"/>
      <c r="Z12" s="603">
        <v>0</v>
      </c>
      <c r="AA12" s="603"/>
      <c r="AB12" s="603"/>
      <c r="AC12" s="603"/>
      <c r="AD12" s="604">
        <v>11874</v>
      </c>
      <c r="AE12" s="604"/>
      <c r="AF12" s="604"/>
      <c r="AG12" s="604"/>
      <c r="AH12" s="604"/>
      <c r="AI12" s="604"/>
      <c r="AJ12" s="604"/>
      <c r="AK12" s="604"/>
      <c r="AL12" s="573">
        <v>0</v>
      </c>
      <c r="AM12" s="317"/>
      <c r="AN12" s="317"/>
      <c r="AO12" s="605"/>
      <c r="AP12" s="568" t="s">
        <v>343</v>
      </c>
      <c r="AQ12" s="357"/>
      <c r="AR12" s="357"/>
      <c r="AS12" s="357"/>
      <c r="AT12" s="357"/>
      <c r="AU12" s="357"/>
      <c r="AV12" s="357"/>
      <c r="AW12" s="357"/>
      <c r="AX12" s="357"/>
      <c r="AY12" s="357"/>
      <c r="AZ12" s="357"/>
      <c r="BA12" s="357"/>
      <c r="BB12" s="357"/>
      <c r="BC12" s="357"/>
      <c r="BD12" s="357"/>
      <c r="BE12" s="357"/>
      <c r="BF12" s="569"/>
      <c r="BG12" s="570">
        <v>6096307</v>
      </c>
      <c r="BH12" s="454"/>
      <c r="BI12" s="454"/>
      <c r="BJ12" s="454"/>
      <c r="BK12" s="454"/>
      <c r="BL12" s="454"/>
      <c r="BM12" s="454"/>
      <c r="BN12" s="583"/>
      <c r="BO12" s="603">
        <v>47</v>
      </c>
      <c r="BP12" s="603"/>
      <c r="BQ12" s="603"/>
      <c r="BR12" s="603"/>
      <c r="BS12" s="604" t="s">
        <v>195</v>
      </c>
      <c r="BT12" s="604"/>
      <c r="BU12" s="604"/>
      <c r="BV12" s="604"/>
      <c r="BW12" s="604"/>
      <c r="BX12" s="604"/>
      <c r="BY12" s="604"/>
      <c r="BZ12" s="604"/>
      <c r="CA12" s="604"/>
      <c r="CB12" s="626"/>
      <c r="CD12" s="568" t="s">
        <v>86</v>
      </c>
      <c r="CE12" s="357"/>
      <c r="CF12" s="357"/>
      <c r="CG12" s="357"/>
      <c r="CH12" s="357"/>
      <c r="CI12" s="357"/>
      <c r="CJ12" s="357"/>
      <c r="CK12" s="357"/>
      <c r="CL12" s="357"/>
      <c r="CM12" s="357"/>
      <c r="CN12" s="357"/>
      <c r="CO12" s="357"/>
      <c r="CP12" s="357"/>
      <c r="CQ12" s="569"/>
      <c r="CR12" s="570">
        <v>1867763</v>
      </c>
      <c r="CS12" s="454"/>
      <c r="CT12" s="454"/>
      <c r="CU12" s="454"/>
      <c r="CV12" s="454"/>
      <c r="CW12" s="454"/>
      <c r="CX12" s="454"/>
      <c r="CY12" s="583"/>
      <c r="CZ12" s="603">
        <v>3.4</v>
      </c>
      <c r="DA12" s="603"/>
      <c r="DB12" s="603"/>
      <c r="DC12" s="603"/>
      <c r="DD12" s="576">
        <v>9088</v>
      </c>
      <c r="DE12" s="454"/>
      <c r="DF12" s="454"/>
      <c r="DG12" s="454"/>
      <c r="DH12" s="454"/>
      <c r="DI12" s="454"/>
      <c r="DJ12" s="454"/>
      <c r="DK12" s="454"/>
      <c r="DL12" s="454"/>
      <c r="DM12" s="454"/>
      <c r="DN12" s="454"/>
      <c r="DO12" s="454"/>
      <c r="DP12" s="583"/>
      <c r="DQ12" s="576">
        <v>704984</v>
      </c>
      <c r="DR12" s="454"/>
      <c r="DS12" s="454"/>
      <c r="DT12" s="454"/>
      <c r="DU12" s="454"/>
      <c r="DV12" s="454"/>
      <c r="DW12" s="454"/>
      <c r="DX12" s="454"/>
      <c r="DY12" s="454"/>
      <c r="DZ12" s="454"/>
      <c r="EA12" s="454"/>
      <c r="EB12" s="454"/>
      <c r="EC12" s="601"/>
    </row>
    <row r="13" spans="2:143" ht="11.25" customHeight="1" x14ac:dyDescent="0.25">
      <c r="B13" s="568" t="s">
        <v>345</v>
      </c>
      <c r="C13" s="357"/>
      <c r="D13" s="357"/>
      <c r="E13" s="357"/>
      <c r="F13" s="357"/>
      <c r="G13" s="357"/>
      <c r="H13" s="357"/>
      <c r="I13" s="357"/>
      <c r="J13" s="357"/>
      <c r="K13" s="357"/>
      <c r="L13" s="357"/>
      <c r="M13" s="357"/>
      <c r="N13" s="357"/>
      <c r="O13" s="357"/>
      <c r="P13" s="357"/>
      <c r="Q13" s="569"/>
      <c r="R13" s="570">
        <v>1</v>
      </c>
      <c r="S13" s="454"/>
      <c r="T13" s="454"/>
      <c r="U13" s="454"/>
      <c r="V13" s="454"/>
      <c r="W13" s="454"/>
      <c r="X13" s="454"/>
      <c r="Y13" s="583"/>
      <c r="Z13" s="603">
        <v>0</v>
      </c>
      <c r="AA13" s="603"/>
      <c r="AB13" s="603"/>
      <c r="AC13" s="603"/>
      <c r="AD13" s="604">
        <v>1</v>
      </c>
      <c r="AE13" s="604"/>
      <c r="AF13" s="604"/>
      <c r="AG13" s="604"/>
      <c r="AH13" s="604"/>
      <c r="AI13" s="604"/>
      <c r="AJ13" s="604"/>
      <c r="AK13" s="604"/>
      <c r="AL13" s="573">
        <v>0</v>
      </c>
      <c r="AM13" s="317"/>
      <c r="AN13" s="317"/>
      <c r="AO13" s="605"/>
      <c r="AP13" s="568" t="s">
        <v>347</v>
      </c>
      <c r="AQ13" s="357"/>
      <c r="AR13" s="357"/>
      <c r="AS13" s="357"/>
      <c r="AT13" s="357"/>
      <c r="AU13" s="357"/>
      <c r="AV13" s="357"/>
      <c r="AW13" s="357"/>
      <c r="AX13" s="357"/>
      <c r="AY13" s="357"/>
      <c r="AZ13" s="357"/>
      <c r="BA13" s="357"/>
      <c r="BB13" s="357"/>
      <c r="BC13" s="357"/>
      <c r="BD13" s="357"/>
      <c r="BE13" s="357"/>
      <c r="BF13" s="569"/>
      <c r="BG13" s="570">
        <v>6078240</v>
      </c>
      <c r="BH13" s="454"/>
      <c r="BI13" s="454"/>
      <c r="BJ13" s="454"/>
      <c r="BK13" s="454"/>
      <c r="BL13" s="454"/>
      <c r="BM13" s="454"/>
      <c r="BN13" s="583"/>
      <c r="BO13" s="603">
        <v>46.9</v>
      </c>
      <c r="BP13" s="603"/>
      <c r="BQ13" s="603"/>
      <c r="BR13" s="603"/>
      <c r="BS13" s="604" t="s">
        <v>195</v>
      </c>
      <c r="BT13" s="604"/>
      <c r="BU13" s="604"/>
      <c r="BV13" s="604"/>
      <c r="BW13" s="604"/>
      <c r="BX13" s="604"/>
      <c r="BY13" s="604"/>
      <c r="BZ13" s="604"/>
      <c r="CA13" s="604"/>
      <c r="CB13" s="626"/>
      <c r="CD13" s="568" t="s">
        <v>348</v>
      </c>
      <c r="CE13" s="357"/>
      <c r="CF13" s="357"/>
      <c r="CG13" s="357"/>
      <c r="CH13" s="357"/>
      <c r="CI13" s="357"/>
      <c r="CJ13" s="357"/>
      <c r="CK13" s="357"/>
      <c r="CL13" s="357"/>
      <c r="CM13" s="357"/>
      <c r="CN13" s="357"/>
      <c r="CO13" s="357"/>
      <c r="CP13" s="357"/>
      <c r="CQ13" s="569"/>
      <c r="CR13" s="570">
        <v>6344635</v>
      </c>
      <c r="CS13" s="454"/>
      <c r="CT13" s="454"/>
      <c r="CU13" s="454"/>
      <c r="CV13" s="454"/>
      <c r="CW13" s="454"/>
      <c r="CX13" s="454"/>
      <c r="CY13" s="583"/>
      <c r="CZ13" s="603">
        <v>11.5</v>
      </c>
      <c r="DA13" s="603"/>
      <c r="DB13" s="603"/>
      <c r="DC13" s="603"/>
      <c r="DD13" s="576">
        <v>2660756</v>
      </c>
      <c r="DE13" s="454"/>
      <c r="DF13" s="454"/>
      <c r="DG13" s="454"/>
      <c r="DH13" s="454"/>
      <c r="DI13" s="454"/>
      <c r="DJ13" s="454"/>
      <c r="DK13" s="454"/>
      <c r="DL13" s="454"/>
      <c r="DM13" s="454"/>
      <c r="DN13" s="454"/>
      <c r="DO13" s="454"/>
      <c r="DP13" s="583"/>
      <c r="DQ13" s="576">
        <v>3729073</v>
      </c>
      <c r="DR13" s="454"/>
      <c r="DS13" s="454"/>
      <c r="DT13" s="454"/>
      <c r="DU13" s="454"/>
      <c r="DV13" s="454"/>
      <c r="DW13" s="454"/>
      <c r="DX13" s="454"/>
      <c r="DY13" s="454"/>
      <c r="DZ13" s="454"/>
      <c r="EA13" s="454"/>
      <c r="EB13" s="454"/>
      <c r="EC13" s="601"/>
    </row>
    <row r="14" spans="2:143" ht="11.25" customHeight="1" x14ac:dyDescent="0.25">
      <c r="B14" s="568" t="s">
        <v>319</v>
      </c>
      <c r="C14" s="357"/>
      <c r="D14" s="357"/>
      <c r="E14" s="357"/>
      <c r="F14" s="357"/>
      <c r="G14" s="357"/>
      <c r="H14" s="357"/>
      <c r="I14" s="357"/>
      <c r="J14" s="357"/>
      <c r="K14" s="357"/>
      <c r="L14" s="357"/>
      <c r="M14" s="357"/>
      <c r="N14" s="357"/>
      <c r="O14" s="357"/>
      <c r="P14" s="357"/>
      <c r="Q14" s="569"/>
      <c r="R14" s="570" t="s">
        <v>195</v>
      </c>
      <c r="S14" s="454"/>
      <c r="T14" s="454"/>
      <c r="U14" s="454"/>
      <c r="V14" s="454"/>
      <c r="W14" s="454"/>
      <c r="X14" s="454"/>
      <c r="Y14" s="583"/>
      <c r="Z14" s="603" t="s">
        <v>195</v>
      </c>
      <c r="AA14" s="603"/>
      <c r="AB14" s="603"/>
      <c r="AC14" s="603"/>
      <c r="AD14" s="604" t="s">
        <v>195</v>
      </c>
      <c r="AE14" s="604"/>
      <c r="AF14" s="604"/>
      <c r="AG14" s="604"/>
      <c r="AH14" s="604"/>
      <c r="AI14" s="604"/>
      <c r="AJ14" s="604"/>
      <c r="AK14" s="604"/>
      <c r="AL14" s="573" t="s">
        <v>195</v>
      </c>
      <c r="AM14" s="317"/>
      <c r="AN14" s="317"/>
      <c r="AO14" s="605"/>
      <c r="AP14" s="568" t="s">
        <v>211</v>
      </c>
      <c r="AQ14" s="357"/>
      <c r="AR14" s="357"/>
      <c r="AS14" s="357"/>
      <c r="AT14" s="357"/>
      <c r="AU14" s="357"/>
      <c r="AV14" s="357"/>
      <c r="AW14" s="357"/>
      <c r="AX14" s="357"/>
      <c r="AY14" s="357"/>
      <c r="AZ14" s="357"/>
      <c r="BA14" s="357"/>
      <c r="BB14" s="357"/>
      <c r="BC14" s="357"/>
      <c r="BD14" s="357"/>
      <c r="BE14" s="357"/>
      <c r="BF14" s="569"/>
      <c r="BG14" s="570">
        <v>400489</v>
      </c>
      <c r="BH14" s="454"/>
      <c r="BI14" s="454"/>
      <c r="BJ14" s="454"/>
      <c r="BK14" s="454"/>
      <c r="BL14" s="454"/>
      <c r="BM14" s="454"/>
      <c r="BN14" s="583"/>
      <c r="BO14" s="603">
        <v>3.1</v>
      </c>
      <c r="BP14" s="603"/>
      <c r="BQ14" s="603"/>
      <c r="BR14" s="603"/>
      <c r="BS14" s="604" t="s">
        <v>195</v>
      </c>
      <c r="BT14" s="604"/>
      <c r="BU14" s="604"/>
      <c r="BV14" s="604"/>
      <c r="BW14" s="604"/>
      <c r="BX14" s="604"/>
      <c r="BY14" s="604"/>
      <c r="BZ14" s="604"/>
      <c r="CA14" s="604"/>
      <c r="CB14" s="626"/>
      <c r="CD14" s="568" t="s">
        <v>61</v>
      </c>
      <c r="CE14" s="357"/>
      <c r="CF14" s="357"/>
      <c r="CG14" s="357"/>
      <c r="CH14" s="357"/>
      <c r="CI14" s="357"/>
      <c r="CJ14" s="357"/>
      <c r="CK14" s="357"/>
      <c r="CL14" s="357"/>
      <c r="CM14" s="357"/>
      <c r="CN14" s="357"/>
      <c r="CO14" s="357"/>
      <c r="CP14" s="357"/>
      <c r="CQ14" s="569"/>
      <c r="CR14" s="570">
        <v>1546379</v>
      </c>
      <c r="CS14" s="454"/>
      <c r="CT14" s="454"/>
      <c r="CU14" s="454"/>
      <c r="CV14" s="454"/>
      <c r="CW14" s="454"/>
      <c r="CX14" s="454"/>
      <c r="CY14" s="583"/>
      <c r="CZ14" s="603">
        <v>2.8</v>
      </c>
      <c r="DA14" s="603"/>
      <c r="DB14" s="603"/>
      <c r="DC14" s="603"/>
      <c r="DD14" s="576">
        <v>69262</v>
      </c>
      <c r="DE14" s="454"/>
      <c r="DF14" s="454"/>
      <c r="DG14" s="454"/>
      <c r="DH14" s="454"/>
      <c r="DI14" s="454"/>
      <c r="DJ14" s="454"/>
      <c r="DK14" s="454"/>
      <c r="DL14" s="454"/>
      <c r="DM14" s="454"/>
      <c r="DN14" s="454"/>
      <c r="DO14" s="454"/>
      <c r="DP14" s="583"/>
      <c r="DQ14" s="576">
        <v>1479846</v>
      </c>
      <c r="DR14" s="454"/>
      <c r="DS14" s="454"/>
      <c r="DT14" s="454"/>
      <c r="DU14" s="454"/>
      <c r="DV14" s="454"/>
      <c r="DW14" s="454"/>
      <c r="DX14" s="454"/>
      <c r="DY14" s="454"/>
      <c r="DZ14" s="454"/>
      <c r="EA14" s="454"/>
      <c r="EB14" s="454"/>
      <c r="EC14" s="601"/>
    </row>
    <row r="15" spans="2:143" ht="11.25" customHeight="1" x14ac:dyDescent="0.25">
      <c r="B15" s="568" t="s">
        <v>349</v>
      </c>
      <c r="C15" s="357"/>
      <c r="D15" s="357"/>
      <c r="E15" s="357"/>
      <c r="F15" s="357"/>
      <c r="G15" s="357"/>
      <c r="H15" s="357"/>
      <c r="I15" s="357"/>
      <c r="J15" s="357"/>
      <c r="K15" s="357"/>
      <c r="L15" s="357"/>
      <c r="M15" s="357"/>
      <c r="N15" s="357"/>
      <c r="O15" s="357"/>
      <c r="P15" s="357"/>
      <c r="Q15" s="569"/>
      <c r="R15" s="570">
        <v>44068</v>
      </c>
      <c r="S15" s="454"/>
      <c r="T15" s="454"/>
      <c r="U15" s="454"/>
      <c r="V15" s="454"/>
      <c r="W15" s="454"/>
      <c r="X15" s="454"/>
      <c r="Y15" s="583"/>
      <c r="Z15" s="603">
        <v>0.1</v>
      </c>
      <c r="AA15" s="603"/>
      <c r="AB15" s="603"/>
      <c r="AC15" s="603"/>
      <c r="AD15" s="604">
        <v>44068</v>
      </c>
      <c r="AE15" s="604"/>
      <c r="AF15" s="604"/>
      <c r="AG15" s="604"/>
      <c r="AH15" s="604"/>
      <c r="AI15" s="604"/>
      <c r="AJ15" s="604"/>
      <c r="AK15" s="604"/>
      <c r="AL15" s="573">
        <v>0.2</v>
      </c>
      <c r="AM15" s="317"/>
      <c r="AN15" s="317"/>
      <c r="AO15" s="605"/>
      <c r="AP15" s="568" t="s">
        <v>350</v>
      </c>
      <c r="AQ15" s="357"/>
      <c r="AR15" s="357"/>
      <c r="AS15" s="357"/>
      <c r="AT15" s="357"/>
      <c r="AU15" s="357"/>
      <c r="AV15" s="357"/>
      <c r="AW15" s="357"/>
      <c r="AX15" s="357"/>
      <c r="AY15" s="357"/>
      <c r="AZ15" s="357"/>
      <c r="BA15" s="357"/>
      <c r="BB15" s="357"/>
      <c r="BC15" s="357"/>
      <c r="BD15" s="357"/>
      <c r="BE15" s="357"/>
      <c r="BF15" s="569"/>
      <c r="BG15" s="570">
        <v>663800</v>
      </c>
      <c r="BH15" s="454"/>
      <c r="BI15" s="454"/>
      <c r="BJ15" s="454"/>
      <c r="BK15" s="454"/>
      <c r="BL15" s="454"/>
      <c r="BM15" s="454"/>
      <c r="BN15" s="583"/>
      <c r="BO15" s="603">
        <v>5.0999999999999996</v>
      </c>
      <c r="BP15" s="603"/>
      <c r="BQ15" s="603"/>
      <c r="BR15" s="603"/>
      <c r="BS15" s="604" t="s">
        <v>195</v>
      </c>
      <c r="BT15" s="604"/>
      <c r="BU15" s="604"/>
      <c r="BV15" s="604"/>
      <c r="BW15" s="604"/>
      <c r="BX15" s="604"/>
      <c r="BY15" s="604"/>
      <c r="BZ15" s="604"/>
      <c r="CA15" s="604"/>
      <c r="CB15" s="626"/>
      <c r="CD15" s="568" t="s">
        <v>352</v>
      </c>
      <c r="CE15" s="357"/>
      <c r="CF15" s="357"/>
      <c r="CG15" s="357"/>
      <c r="CH15" s="357"/>
      <c r="CI15" s="357"/>
      <c r="CJ15" s="357"/>
      <c r="CK15" s="357"/>
      <c r="CL15" s="357"/>
      <c r="CM15" s="357"/>
      <c r="CN15" s="357"/>
      <c r="CO15" s="357"/>
      <c r="CP15" s="357"/>
      <c r="CQ15" s="569"/>
      <c r="CR15" s="570">
        <v>5321802</v>
      </c>
      <c r="CS15" s="454"/>
      <c r="CT15" s="454"/>
      <c r="CU15" s="454"/>
      <c r="CV15" s="454"/>
      <c r="CW15" s="454"/>
      <c r="CX15" s="454"/>
      <c r="CY15" s="583"/>
      <c r="CZ15" s="603">
        <v>9.6</v>
      </c>
      <c r="DA15" s="603"/>
      <c r="DB15" s="603"/>
      <c r="DC15" s="603"/>
      <c r="DD15" s="576">
        <v>1133386</v>
      </c>
      <c r="DE15" s="454"/>
      <c r="DF15" s="454"/>
      <c r="DG15" s="454"/>
      <c r="DH15" s="454"/>
      <c r="DI15" s="454"/>
      <c r="DJ15" s="454"/>
      <c r="DK15" s="454"/>
      <c r="DL15" s="454"/>
      <c r="DM15" s="454"/>
      <c r="DN15" s="454"/>
      <c r="DO15" s="454"/>
      <c r="DP15" s="583"/>
      <c r="DQ15" s="576">
        <v>4089647</v>
      </c>
      <c r="DR15" s="454"/>
      <c r="DS15" s="454"/>
      <c r="DT15" s="454"/>
      <c r="DU15" s="454"/>
      <c r="DV15" s="454"/>
      <c r="DW15" s="454"/>
      <c r="DX15" s="454"/>
      <c r="DY15" s="454"/>
      <c r="DZ15" s="454"/>
      <c r="EA15" s="454"/>
      <c r="EB15" s="454"/>
      <c r="EC15" s="601"/>
    </row>
    <row r="16" spans="2:143" ht="11.25" customHeight="1" x14ac:dyDescent="0.25">
      <c r="B16" s="568" t="s">
        <v>353</v>
      </c>
      <c r="C16" s="357"/>
      <c r="D16" s="357"/>
      <c r="E16" s="357"/>
      <c r="F16" s="357"/>
      <c r="G16" s="357"/>
      <c r="H16" s="357"/>
      <c r="I16" s="357"/>
      <c r="J16" s="357"/>
      <c r="K16" s="357"/>
      <c r="L16" s="357"/>
      <c r="M16" s="357"/>
      <c r="N16" s="357"/>
      <c r="O16" s="357"/>
      <c r="P16" s="357"/>
      <c r="Q16" s="569"/>
      <c r="R16" s="570">
        <v>283211</v>
      </c>
      <c r="S16" s="454"/>
      <c r="T16" s="454"/>
      <c r="U16" s="454"/>
      <c r="V16" s="454"/>
      <c r="W16" s="454"/>
      <c r="X16" s="454"/>
      <c r="Y16" s="583"/>
      <c r="Z16" s="603">
        <v>0.5</v>
      </c>
      <c r="AA16" s="603"/>
      <c r="AB16" s="603"/>
      <c r="AC16" s="603"/>
      <c r="AD16" s="604">
        <v>283211</v>
      </c>
      <c r="AE16" s="604"/>
      <c r="AF16" s="604"/>
      <c r="AG16" s="604"/>
      <c r="AH16" s="604"/>
      <c r="AI16" s="604"/>
      <c r="AJ16" s="604"/>
      <c r="AK16" s="604"/>
      <c r="AL16" s="573">
        <v>1</v>
      </c>
      <c r="AM16" s="317"/>
      <c r="AN16" s="317"/>
      <c r="AO16" s="605"/>
      <c r="AP16" s="568" t="s">
        <v>354</v>
      </c>
      <c r="AQ16" s="357"/>
      <c r="AR16" s="357"/>
      <c r="AS16" s="357"/>
      <c r="AT16" s="357"/>
      <c r="AU16" s="357"/>
      <c r="AV16" s="357"/>
      <c r="AW16" s="357"/>
      <c r="AX16" s="357"/>
      <c r="AY16" s="357"/>
      <c r="AZ16" s="357"/>
      <c r="BA16" s="357"/>
      <c r="BB16" s="357"/>
      <c r="BC16" s="357"/>
      <c r="BD16" s="357"/>
      <c r="BE16" s="357"/>
      <c r="BF16" s="569"/>
      <c r="BG16" s="570" t="s">
        <v>195</v>
      </c>
      <c r="BH16" s="454"/>
      <c r="BI16" s="454"/>
      <c r="BJ16" s="454"/>
      <c r="BK16" s="454"/>
      <c r="BL16" s="454"/>
      <c r="BM16" s="454"/>
      <c r="BN16" s="583"/>
      <c r="BO16" s="603" t="s">
        <v>195</v>
      </c>
      <c r="BP16" s="603"/>
      <c r="BQ16" s="603"/>
      <c r="BR16" s="603"/>
      <c r="BS16" s="604" t="s">
        <v>195</v>
      </c>
      <c r="BT16" s="604"/>
      <c r="BU16" s="604"/>
      <c r="BV16" s="604"/>
      <c r="BW16" s="604"/>
      <c r="BX16" s="604"/>
      <c r="BY16" s="604"/>
      <c r="BZ16" s="604"/>
      <c r="CA16" s="604"/>
      <c r="CB16" s="626"/>
      <c r="CD16" s="568" t="s">
        <v>355</v>
      </c>
      <c r="CE16" s="357"/>
      <c r="CF16" s="357"/>
      <c r="CG16" s="357"/>
      <c r="CH16" s="357"/>
      <c r="CI16" s="357"/>
      <c r="CJ16" s="357"/>
      <c r="CK16" s="357"/>
      <c r="CL16" s="357"/>
      <c r="CM16" s="357"/>
      <c r="CN16" s="357"/>
      <c r="CO16" s="357"/>
      <c r="CP16" s="357"/>
      <c r="CQ16" s="569"/>
      <c r="CR16" s="570">
        <v>32042</v>
      </c>
      <c r="CS16" s="454"/>
      <c r="CT16" s="454"/>
      <c r="CU16" s="454"/>
      <c r="CV16" s="454"/>
      <c r="CW16" s="454"/>
      <c r="CX16" s="454"/>
      <c r="CY16" s="583"/>
      <c r="CZ16" s="603">
        <v>0.1</v>
      </c>
      <c r="DA16" s="603"/>
      <c r="DB16" s="603"/>
      <c r="DC16" s="603"/>
      <c r="DD16" s="576" t="s">
        <v>195</v>
      </c>
      <c r="DE16" s="454"/>
      <c r="DF16" s="454"/>
      <c r="DG16" s="454"/>
      <c r="DH16" s="454"/>
      <c r="DI16" s="454"/>
      <c r="DJ16" s="454"/>
      <c r="DK16" s="454"/>
      <c r="DL16" s="454"/>
      <c r="DM16" s="454"/>
      <c r="DN16" s="454"/>
      <c r="DO16" s="454"/>
      <c r="DP16" s="583"/>
      <c r="DQ16" s="576">
        <v>1146</v>
      </c>
      <c r="DR16" s="454"/>
      <c r="DS16" s="454"/>
      <c r="DT16" s="454"/>
      <c r="DU16" s="454"/>
      <c r="DV16" s="454"/>
      <c r="DW16" s="454"/>
      <c r="DX16" s="454"/>
      <c r="DY16" s="454"/>
      <c r="DZ16" s="454"/>
      <c r="EA16" s="454"/>
      <c r="EB16" s="454"/>
      <c r="EC16" s="601"/>
    </row>
    <row r="17" spans="2:133" ht="11.25" customHeight="1" x14ac:dyDescent="0.25">
      <c r="B17" s="568" t="s">
        <v>356</v>
      </c>
      <c r="C17" s="357"/>
      <c r="D17" s="357"/>
      <c r="E17" s="357"/>
      <c r="F17" s="357"/>
      <c r="G17" s="357"/>
      <c r="H17" s="357"/>
      <c r="I17" s="357"/>
      <c r="J17" s="357"/>
      <c r="K17" s="357"/>
      <c r="L17" s="357"/>
      <c r="M17" s="357"/>
      <c r="N17" s="357"/>
      <c r="O17" s="357"/>
      <c r="P17" s="357"/>
      <c r="Q17" s="569"/>
      <c r="R17" s="570">
        <v>534328</v>
      </c>
      <c r="S17" s="454"/>
      <c r="T17" s="454"/>
      <c r="U17" s="454"/>
      <c r="V17" s="454"/>
      <c r="W17" s="454"/>
      <c r="X17" s="454"/>
      <c r="Y17" s="583"/>
      <c r="Z17" s="603">
        <v>0.9</v>
      </c>
      <c r="AA17" s="603"/>
      <c r="AB17" s="603"/>
      <c r="AC17" s="603"/>
      <c r="AD17" s="604">
        <v>534328</v>
      </c>
      <c r="AE17" s="604"/>
      <c r="AF17" s="604"/>
      <c r="AG17" s="604"/>
      <c r="AH17" s="604"/>
      <c r="AI17" s="604"/>
      <c r="AJ17" s="604"/>
      <c r="AK17" s="604"/>
      <c r="AL17" s="573">
        <v>1.9</v>
      </c>
      <c r="AM17" s="317"/>
      <c r="AN17" s="317"/>
      <c r="AO17" s="605"/>
      <c r="AP17" s="568" t="s">
        <v>357</v>
      </c>
      <c r="AQ17" s="357"/>
      <c r="AR17" s="357"/>
      <c r="AS17" s="357"/>
      <c r="AT17" s="357"/>
      <c r="AU17" s="357"/>
      <c r="AV17" s="357"/>
      <c r="AW17" s="357"/>
      <c r="AX17" s="357"/>
      <c r="AY17" s="357"/>
      <c r="AZ17" s="357"/>
      <c r="BA17" s="357"/>
      <c r="BB17" s="357"/>
      <c r="BC17" s="357"/>
      <c r="BD17" s="357"/>
      <c r="BE17" s="357"/>
      <c r="BF17" s="569"/>
      <c r="BG17" s="570" t="s">
        <v>195</v>
      </c>
      <c r="BH17" s="454"/>
      <c r="BI17" s="454"/>
      <c r="BJ17" s="454"/>
      <c r="BK17" s="454"/>
      <c r="BL17" s="454"/>
      <c r="BM17" s="454"/>
      <c r="BN17" s="583"/>
      <c r="BO17" s="603" t="s">
        <v>195</v>
      </c>
      <c r="BP17" s="603"/>
      <c r="BQ17" s="603"/>
      <c r="BR17" s="603"/>
      <c r="BS17" s="604" t="s">
        <v>195</v>
      </c>
      <c r="BT17" s="604"/>
      <c r="BU17" s="604"/>
      <c r="BV17" s="604"/>
      <c r="BW17" s="604"/>
      <c r="BX17" s="604"/>
      <c r="BY17" s="604"/>
      <c r="BZ17" s="604"/>
      <c r="CA17" s="604"/>
      <c r="CB17" s="626"/>
      <c r="CD17" s="568" t="s">
        <v>359</v>
      </c>
      <c r="CE17" s="357"/>
      <c r="CF17" s="357"/>
      <c r="CG17" s="357"/>
      <c r="CH17" s="357"/>
      <c r="CI17" s="357"/>
      <c r="CJ17" s="357"/>
      <c r="CK17" s="357"/>
      <c r="CL17" s="357"/>
      <c r="CM17" s="357"/>
      <c r="CN17" s="357"/>
      <c r="CO17" s="357"/>
      <c r="CP17" s="357"/>
      <c r="CQ17" s="569"/>
      <c r="CR17" s="570">
        <v>6570896</v>
      </c>
      <c r="CS17" s="454"/>
      <c r="CT17" s="454"/>
      <c r="CU17" s="454"/>
      <c r="CV17" s="454"/>
      <c r="CW17" s="454"/>
      <c r="CX17" s="454"/>
      <c r="CY17" s="583"/>
      <c r="CZ17" s="603">
        <v>11.9</v>
      </c>
      <c r="DA17" s="603"/>
      <c r="DB17" s="603"/>
      <c r="DC17" s="603"/>
      <c r="DD17" s="576" t="s">
        <v>195</v>
      </c>
      <c r="DE17" s="454"/>
      <c r="DF17" s="454"/>
      <c r="DG17" s="454"/>
      <c r="DH17" s="454"/>
      <c r="DI17" s="454"/>
      <c r="DJ17" s="454"/>
      <c r="DK17" s="454"/>
      <c r="DL17" s="454"/>
      <c r="DM17" s="454"/>
      <c r="DN17" s="454"/>
      <c r="DO17" s="454"/>
      <c r="DP17" s="583"/>
      <c r="DQ17" s="576">
        <v>6560696</v>
      </c>
      <c r="DR17" s="454"/>
      <c r="DS17" s="454"/>
      <c r="DT17" s="454"/>
      <c r="DU17" s="454"/>
      <c r="DV17" s="454"/>
      <c r="DW17" s="454"/>
      <c r="DX17" s="454"/>
      <c r="DY17" s="454"/>
      <c r="DZ17" s="454"/>
      <c r="EA17" s="454"/>
      <c r="EB17" s="454"/>
      <c r="EC17" s="601"/>
    </row>
    <row r="18" spans="2:133" ht="11.25" customHeight="1" x14ac:dyDescent="0.25">
      <c r="B18" s="568" t="s">
        <v>214</v>
      </c>
      <c r="C18" s="357"/>
      <c r="D18" s="357"/>
      <c r="E18" s="357"/>
      <c r="F18" s="357"/>
      <c r="G18" s="357"/>
      <c r="H18" s="357"/>
      <c r="I18" s="357"/>
      <c r="J18" s="357"/>
      <c r="K18" s="357"/>
      <c r="L18" s="357"/>
      <c r="M18" s="357"/>
      <c r="N18" s="357"/>
      <c r="O18" s="357"/>
      <c r="P18" s="357"/>
      <c r="Q18" s="569"/>
      <c r="R18" s="570">
        <v>97364</v>
      </c>
      <c r="S18" s="454"/>
      <c r="T18" s="454"/>
      <c r="U18" s="454"/>
      <c r="V18" s="454"/>
      <c r="W18" s="454"/>
      <c r="X18" s="454"/>
      <c r="Y18" s="583"/>
      <c r="Z18" s="603">
        <v>0.2</v>
      </c>
      <c r="AA18" s="603"/>
      <c r="AB18" s="603"/>
      <c r="AC18" s="603"/>
      <c r="AD18" s="604">
        <v>97364</v>
      </c>
      <c r="AE18" s="604"/>
      <c r="AF18" s="604"/>
      <c r="AG18" s="604"/>
      <c r="AH18" s="604"/>
      <c r="AI18" s="604"/>
      <c r="AJ18" s="604"/>
      <c r="AK18" s="604"/>
      <c r="AL18" s="573">
        <v>0.4</v>
      </c>
      <c r="AM18" s="317"/>
      <c r="AN18" s="317"/>
      <c r="AO18" s="605"/>
      <c r="AP18" s="568" t="s">
        <v>98</v>
      </c>
      <c r="AQ18" s="357"/>
      <c r="AR18" s="357"/>
      <c r="AS18" s="357"/>
      <c r="AT18" s="357"/>
      <c r="AU18" s="357"/>
      <c r="AV18" s="357"/>
      <c r="AW18" s="357"/>
      <c r="AX18" s="357"/>
      <c r="AY18" s="357"/>
      <c r="AZ18" s="357"/>
      <c r="BA18" s="357"/>
      <c r="BB18" s="357"/>
      <c r="BC18" s="357"/>
      <c r="BD18" s="357"/>
      <c r="BE18" s="357"/>
      <c r="BF18" s="569"/>
      <c r="BG18" s="570" t="s">
        <v>195</v>
      </c>
      <c r="BH18" s="454"/>
      <c r="BI18" s="454"/>
      <c r="BJ18" s="454"/>
      <c r="BK18" s="454"/>
      <c r="BL18" s="454"/>
      <c r="BM18" s="454"/>
      <c r="BN18" s="583"/>
      <c r="BO18" s="603" t="s">
        <v>195</v>
      </c>
      <c r="BP18" s="603"/>
      <c r="BQ18" s="603"/>
      <c r="BR18" s="603"/>
      <c r="BS18" s="604" t="s">
        <v>195</v>
      </c>
      <c r="BT18" s="604"/>
      <c r="BU18" s="604"/>
      <c r="BV18" s="604"/>
      <c r="BW18" s="604"/>
      <c r="BX18" s="604"/>
      <c r="BY18" s="604"/>
      <c r="BZ18" s="604"/>
      <c r="CA18" s="604"/>
      <c r="CB18" s="626"/>
      <c r="CD18" s="568" t="s">
        <v>360</v>
      </c>
      <c r="CE18" s="357"/>
      <c r="CF18" s="357"/>
      <c r="CG18" s="357"/>
      <c r="CH18" s="357"/>
      <c r="CI18" s="357"/>
      <c r="CJ18" s="357"/>
      <c r="CK18" s="357"/>
      <c r="CL18" s="357"/>
      <c r="CM18" s="357"/>
      <c r="CN18" s="357"/>
      <c r="CO18" s="357"/>
      <c r="CP18" s="357"/>
      <c r="CQ18" s="569"/>
      <c r="CR18" s="570">
        <v>1863</v>
      </c>
      <c r="CS18" s="454"/>
      <c r="CT18" s="454"/>
      <c r="CU18" s="454"/>
      <c r="CV18" s="454"/>
      <c r="CW18" s="454"/>
      <c r="CX18" s="454"/>
      <c r="CY18" s="583"/>
      <c r="CZ18" s="603">
        <v>0</v>
      </c>
      <c r="DA18" s="603"/>
      <c r="DB18" s="603"/>
      <c r="DC18" s="603"/>
      <c r="DD18" s="576" t="s">
        <v>195</v>
      </c>
      <c r="DE18" s="454"/>
      <c r="DF18" s="454"/>
      <c r="DG18" s="454"/>
      <c r="DH18" s="454"/>
      <c r="DI18" s="454"/>
      <c r="DJ18" s="454"/>
      <c r="DK18" s="454"/>
      <c r="DL18" s="454"/>
      <c r="DM18" s="454"/>
      <c r="DN18" s="454"/>
      <c r="DO18" s="454"/>
      <c r="DP18" s="583"/>
      <c r="DQ18" s="576" t="s">
        <v>195</v>
      </c>
      <c r="DR18" s="454"/>
      <c r="DS18" s="454"/>
      <c r="DT18" s="454"/>
      <c r="DU18" s="454"/>
      <c r="DV18" s="454"/>
      <c r="DW18" s="454"/>
      <c r="DX18" s="454"/>
      <c r="DY18" s="454"/>
      <c r="DZ18" s="454"/>
      <c r="EA18" s="454"/>
      <c r="EB18" s="454"/>
      <c r="EC18" s="601"/>
    </row>
    <row r="19" spans="2:133" ht="11.25" customHeight="1" x14ac:dyDescent="0.25">
      <c r="B19" s="568" t="s">
        <v>362</v>
      </c>
      <c r="C19" s="357"/>
      <c r="D19" s="357"/>
      <c r="E19" s="357"/>
      <c r="F19" s="357"/>
      <c r="G19" s="357"/>
      <c r="H19" s="357"/>
      <c r="I19" s="357"/>
      <c r="J19" s="357"/>
      <c r="K19" s="357"/>
      <c r="L19" s="357"/>
      <c r="M19" s="357"/>
      <c r="N19" s="357"/>
      <c r="O19" s="357"/>
      <c r="P19" s="357"/>
      <c r="Q19" s="569"/>
      <c r="R19" s="570">
        <v>400580</v>
      </c>
      <c r="S19" s="454"/>
      <c r="T19" s="454"/>
      <c r="U19" s="454"/>
      <c r="V19" s="454"/>
      <c r="W19" s="454"/>
      <c r="X19" s="454"/>
      <c r="Y19" s="583"/>
      <c r="Z19" s="603">
        <v>0.7</v>
      </c>
      <c r="AA19" s="603"/>
      <c r="AB19" s="603"/>
      <c r="AC19" s="603"/>
      <c r="AD19" s="604">
        <v>400580</v>
      </c>
      <c r="AE19" s="604"/>
      <c r="AF19" s="604"/>
      <c r="AG19" s="604"/>
      <c r="AH19" s="604"/>
      <c r="AI19" s="604"/>
      <c r="AJ19" s="604"/>
      <c r="AK19" s="604"/>
      <c r="AL19" s="573">
        <v>1.4</v>
      </c>
      <c r="AM19" s="317"/>
      <c r="AN19" s="317"/>
      <c r="AO19" s="605"/>
      <c r="AP19" s="568" t="s">
        <v>250</v>
      </c>
      <c r="AQ19" s="357"/>
      <c r="AR19" s="357"/>
      <c r="AS19" s="357"/>
      <c r="AT19" s="357"/>
      <c r="AU19" s="357"/>
      <c r="AV19" s="357"/>
      <c r="AW19" s="357"/>
      <c r="AX19" s="357"/>
      <c r="AY19" s="357"/>
      <c r="AZ19" s="357"/>
      <c r="BA19" s="357"/>
      <c r="BB19" s="357"/>
      <c r="BC19" s="357"/>
      <c r="BD19" s="357"/>
      <c r="BE19" s="357"/>
      <c r="BF19" s="569"/>
      <c r="BG19" s="570">
        <v>454704</v>
      </c>
      <c r="BH19" s="454"/>
      <c r="BI19" s="454"/>
      <c r="BJ19" s="454"/>
      <c r="BK19" s="454"/>
      <c r="BL19" s="454"/>
      <c r="BM19" s="454"/>
      <c r="BN19" s="583"/>
      <c r="BO19" s="603">
        <v>3.5</v>
      </c>
      <c r="BP19" s="603"/>
      <c r="BQ19" s="603"/>
      <c r="BR19" s="603"/>
      <c r="BS19" s="604" t="s">
        <v>195</v>
      </c>
      <c r="BT19" s="604"/>
      <c r="BU19" s="604"/>
      <c r="BV19" s="604"/>
      <c r="BW19" s="604"/>
      <c r="BX19" s="604"/>
      <c r="BY19" s="604"/>
      <c r="BZ19" s="604"/>
      <c r="CA19" s="604"/>
      <c r="CB19" s="626"/>
      <c r="CD19" s="568" t="s">
        <v>363</v>
      </c>
      <c r="CE19" s="357"/>
      <c r="CF19" s="357"/>
      <c r="CG19" s="357"/>
      <c r="CH19" s="357"/>
      <c r="CI19" s="357"/>
      <c r="CJ19" s="357"/>
      <c r="CK19" s="357"/>
      <c r="CL19" s="357"/>
      <c r="CM19" s="357"/>
      <c r="CN19" s="357"/>
      <c r="CO19" s="357"/>
      <c r="CP19" s="357"/>
      <c r="CQ19" s="569"/>
      <c r="CR19" s="570" t="s">
        <v>195</v>
      </c>
      <c r="CS19" s="454"/>
      <c r="CT19" s="454"/>
      <c r="CU19" s="454"/>
      <c r="CV19" s="454"/>
      <c r="CW19" s="454"/>
      <c r="CX19" s="454"/>
      <c r="CY19" s="583"/>
      <c r="CZ19" s="603" t="s">
        <v>195</v>
      </c>
      <c r="DA19" s="603"/>
      <c r="DB19" s="603"/>
      <c r="DC19" s="603"/>
      <c r="DD19" s="576" t="s">
        <v>195</v>
      </c>
      <c r="DE19" s="454"/>
      <c r="DF19" s="454"/>
      <c r="DG19" s="454"/>
      <c r="DH19" s="454"/>
      <c r="DI19" s="454"/>
      <c r="DJ19" s="454"/>
      <c r="DK19" s="454"/>
      <c r="DL19" s="454"/>
      <c r="DM19" s="454"/>
      <c r="DN19" s="454"/>
      <c r="DO19" s="454"/>
      <c r="DP19" s="583"/>
      <c r="DQ19" s="576" t="s">
        <v>195</v>
      </c>
      <c r="DR19" s="454"/>
      <c r="DS19" s="454"/>
      <c r="DT19" s="454"/>
      <c r="DU19" s="454"/>
      <c r="DV19" s="454"/>
      <c r="DW19" s="454"/>
      <c r="DX19" s="454"/>
      <c r="DY19" s="454"/>
      <c r="DZ19" s="454"/>
      <c r="EA19" s="454"/>
      <c r="EB19" s="454"/>
      <c r="EC19" s="601"/>
    </row>
    <row r="20" spans="2:133" ht="11.25" customHeight="1" x14ac:dyDescent="0.25">
      <c r="B20" s="620" t="s">
        <v>364</v>
      </c>
      <c r="C20" s="621"/>
      <c r="D20" s="621"/>
      <c r="E20" s="621"/>
      <c r="F20" s="621"/>
      <c r="G20" s="621"/>
      <c r="H20" s="621"/>
      <c r="I20" s="621"/>
      <c r="J20" s="621"/>
      <c r="K20" s="621"/>
      <c r="L20" s="621"/>
      <c r="M20" s="621"/>
      <c r="N20" s="621"/>
      <c r="O20" s="621"/>
      <c r="P20" s="621"/>
      <c r="Q20" s="622"/>
      <c r="R20" s="570">
        <v>36384</v>
      </c>
      <c r="S20" s="454"/>
      <c r="T20" s="454"/>
      <c r="U20" s="454"/>
      <c r="V20" s="454"/>
      <c r="W20" s="454"/>
      <c r="X20" s="454"/>
      <c r="Y20" s="583"/>
      <c r="Z20" s="603">
        <v>0.1</v>
      </c>
      <c r="AA20" s="603"/>
      <c r="AB20" s="603"/>
      <c r="AC20" s="603"/>
      <c r="AD20" s="604">
        <v>36384</v>
      </c>
      <c r="AE20" s="604"/>
      <c r="AF20" s="604"/>
      <c r="AG20" s="604"/>
      <c r="AH20" s="604"/>
      <c r="AI20" s="604"/>
      <c r="AJ20" s="604"/>
      <c r="AK20" s="604"/>
      <c r="AL20" s="573">
        <v>0.1</v>
      </c>
      <c r="AM20" s="317"/>
      <c r="AN20" s="317"/>
      <c r="AO20" s="605"/>
      <c r="AP20" s="568" t="s">
        <v>365</v>
      </c>
      <c r="AQ20" s="357"/>
      <c r="AR20" s="357"/>
      <c r="AS20" s="357"/>
      <c r="AT20" s="357"/>
      <c r="AU20" s="357"/>
      <c r="AV20" s="357"/>
      <c r="AW20" s="357"/>
      <c r="AX20" s="357"/>
      <c r="AY20" s="357"/>
      <c r="AZ20" s="357"/>
      <c r="BA20" s="357"/>
      <c r="BB20" s="357"/>
      <c r="BC20" s="357"/>
      <c r="BD20" s="357"/>
      <c r="BE20" s="357"/>
      <c r="BF20" s="569"/>
      <c r="BG20" s="570">
        <v>454704</v>
      </c>
      <c r="BH20" s="454"/>
      <c r="BI20" s="454"/>
      <c r="BJ20" s="454"/>
      <c r="BK20" s="454"/>
      <c r="BL20" s="454"/>
      <c r="BM20" s="454"/>
      <c r="BN20" s="583"/>
      <c r="BO20" s="603">
        <v>3.5</v>
      </c>
      <c r="BP20" s="603"/>
      <c r="BQ20" s="603"/>
      <c r="BR20" s="603"/>
      <c r="BS20" s="604" t="s">
        <v>195</v>
      </c>
      <c r="BT20" s="604"/>
      <c r="BU20" s="604"/>
      <c r="BV20" s="604"/>
      <c r="BW20" s="604"/>
      <c r="BX20" s="604"/>
      <c r="BY20" s="604"/>
      <c r="BZ20" s="604"/>
      <c r="CA20" s="604"/>
      <c r="CB20" s="626"/>
      <c r="CD20" s="568" t="s">
        <v>188</v>
      </c>
      <c r="CE20" s="357"/>
      <c r="CF20" s="357"/>
      <c r="CG20" s="357"/>
      <c r="CH20" s="357"/>
      <c r="CI20" s="357"/>
      <c r="CJ20" s="357"/>
      <c r="CK20" s="357"/>
      <c r="CL20" s="357"/>
      <c r="CM20" s="357"/>
      <c r="CN20" s="357"/>
      <c r="CO20" s="357"/>
      <c r="CP20" s="357"/>
      <c r="CQ20" s="569"/>
      <c r="CR20" s="570">
        <v>55188329</v>
      </c>
      <c r="CS20" s="454"/>
      <c r="CT20" s="454"/>
      <c r="CU20" s="454"/>
      <c r="CV20" s="454"/>
      <c r="CW20" s="454"/>
      <c r="CX20" s="454"/>
      <c r="CY20" s="583"/>
      <c r="CZ20" s="603">
        <v>100</v>
      </c>
      <c r="DA20" s="603"/>
      <c r="DB20" s="603"/>
      <c r="DC20" s="603"/>
      <c r="DD20" s="576">
        <v>4722125</v>
      </c>
      <c r="DE20" s="454"/>
      <c r="DF20" s="454"/>
      <c r="DG20" s="454"/>
      <c r="DH20" s="454"/>
      <c r="DI20" s="454"/>
      <c r="DJ20" s="454"/>
      <c r="DK20" s="454"/>
      <c r="DL20" s="454"/>
      <c r="DM20" s="454"/>
      <c r="DN20" s="454"/>
      <c r="DO20" s="454"/>
      <c r="DP20" s="583"/>
      <c r="DQ20" s="576">
        <v>36293260</v>
      </c>
      <c r="DR20" s="454"/>
      <c r="DS20" s="454"/>
      <c r="DT20" s="454"/>
      <c r="DU20" s="454"/>
      <c r="DV20" s="454"/>
      <c r="DW20" s="454"/>
      <c r="DX20" s="454"/>
      <c r="DY20" s="454"/>
      <c r="DZ20" s="454"/>
      <c r="EA20" s="454"/>
      <c r="EB20" s="454"/>
      <c r="EC20" s="601"/>
    </row>
    <row r="21" spans="2:133" ht="11.25" customHeight="1" x14ac:dyDescent="0.25">
      <c r="B21" s="568" t="s">
        <v>340</v>
      </c>
      <c r="C21" s="357"/>
      <c r="D21" s="357"/>
      <c r="E21" s="357"/>
      <c r="F21" s="357"/>
      <c r="G21" s="357"/>
      <c r="H21" s="357"/>
      <c r="I21" s="357"/>
      <c r="J21" s="357"/>
      <c r="K21" s="357"/>
      <c r="L21" s="357"/>
      <c r="M21" s="357"/>
      <c r="N21" s="357"/>
      <c r="O21" s="357"/>
      <c r="P21" s="357"/>
      <c r="Q21" s="569"/>
      <c r="R21" s="570">
        <v>12135161</v>
      </c>
      <c r="S21" s="454"/>
      <c r="T21" s="454"/>
      <c r="U21" s="454"/>
      <c r="V21" s="454"/>
      <c r="W21" s="454"/>
      <c r="X21" s="454"/>
      <c r="Y21" s="583"/>
      <c r="Z21" s="603">
        <v>21.4</v>
      </c>
      <c r="AA21" s="603"/>
      <c r="AB21" s="603"/>
      <c r="AC21" s="603"/>
      <c r="AD21" s="604">
        <v>10851269</v>
      </c>
      <c r="AE21" s="604"/>
      <c r="AF21" s="604"/>
      <c r="AG21" s="604"/>
      <c r="AH21" s="604"/>
      <c r="AI21" s="604"/>
      <c r="AJ21" s="604"/>
      <c r="AK21" s="604"/>
      <c r="AL21" s="573">
        <v>39.200000000000003</v>
      </c>
      <c r="AM21" s="317"/>
      <c r="AN21" s="317"/>
      <c r="AO21" s="605"/>
      <c r="AP21" s="568" t="s">
        <v>367</v>
      </c>
      <c r="AQ21" s="627"/>
      <c r="AR21" s="627"/>
      <c r="AS21" s="627"/>
      <c r="AT21" s="627"/>
      <c r="AU21" s="627"/>
      <c r="AV21" s="627"/>
      <c r="AW21" s="627"/>
      <c r="AX21" s="627"/>
      <c r="AY21" s="627"/>
      <c r="AZ21" s="627"/>
      <c r="BA21" s="627"/>
      <c r="BB21" s="627"/>
      <c r="BC21" s="627"/>
      <c r="BD21" s="627"/>
      <c r="BE21" s="627"/>
      <c r="BF21" s="628"/>
      <c r="BG21" s="570">
        <v>39561</v>
      </c>
      <c r="BH21" s="454"/>
      <c r="BI21" s="454"/>
      <c r="BJ21" s="454"/>
      <c r="BK21" s="454"/>
      <c r="BL21" s="454"/>
      <c r="BM21" s="454"/>
      <c r="BN21" s="583"/>
      <c r="BO21" s="603">
        <v>0.3</v>
      </c>
      <c r="BP21" s="603"/>
      <c r="BQ21" s="603"/>
      <c r="BR21" s="603"/>
      <c r="BS21" s="604" t="s">
        <v>195</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25">
      <c r="B22" s="568" t="s">
        <v>292</v>
      </c>
      <c r="C22" s="357"/>
      <c r="D22" s="357"/>
      <c r="E22" s="357"/>
      <c r="F22" s="357"/>
      <c r="G22" s="357"/>
      <c r="H22" s="357"/>
      <c r="I22" s="357"/>
      <c r="J22" s="357"/>
      <c r="K22" s="357"/>
      <c r="L22" s="357"/>
      <c r="M22" s="357"/>
      <c r="N22" s="357"/>
      <c r="O22" s="357"/>
      <c r="P22" s="357"/>
      <c r="Q22" s="569"/>
      <c r="R22" s="570">
        <v>10851269</v>
      </c>
      <c r="S22" s="454"/>
      <c r="T22" s="454"/>
      <c r="U22" s="454"/>
      <c r="V22" s="454"/>
      <c r="W22" s="454"/>
      <c r="X22" s="454"/>
      <c r="Y22" s="583"/>
      <c r="Z22" s="603">
        <v>19.2</v>
      </c>
      <c r="AA22" s="603"/>
      <c r="AB22" s="603"/>
      <c r="AC22" s="603"/>
      <c r="AD22" s="604">
        <v>10851269</v>
      </c>
      <c r="AE22" s="604"/>
      <c r="AF22" s="604"/>
      <c r="AG22" s="604"/>
      <c r="AH22" s="604"/>
      <c r="AI22" s="604"/>
      <c r="AJ22" s="604"/>
      <c r="AK22" s="604"/>
      <c r="AL22" s="573">
        <v>39.200000000000003</v>
      </c>
      <c r="AM22" s="317"/>
      <c r="AN22" s="317"/>
      <c r="AO22" s="605"/>
      <c r="AP22" s="568" t="s">
        <v>369</v>
      </c>
      <c r="AQ22" s="627"/>
      <c r="AR22" s="627"/>
      <c r="AS22" s="627"/>
      <c r="AT22" s="627"/>
      <c r="AU22" s="627"/>
      <c r="AV22" s="627"/>
      <c r="AW22" s="627"/>
      <c r="AX22" s="627"/>
      <c r="AY22" s="627"/>
      <c r="AZ22" s="627"/>
      <c r="BA22" s="627"/>
      <c r="BB22" s="627"/>
      <c r="BC22" s="627"/>
      <c r="BD22" s="627"/>
      <c r="BE22" s="627"/>
      <c r="BF22" s="628"/>
      <c r="BG22" s="570" t="s">
        <v>195</v>
      </c>
      <c r="BH22" s="454"/>
      <c r="BI22" s="454"/>
      <c r="BJ22" s="454"/>
      <c r="BK22" s="454"/>
      <c r="BL22" s="454"/>
      <c r="BM22" s="454"/>
      <c r="BN22" s="583"/>
      <c r="BO22" s="603" t="s">
        <v>195</v>
      </c>
      <c r="BP22" s="603"/>
      <c r="BQ22" s="603"/>
      <c r="BR22" s="603"/>
      <c r="BS22" s="604" t="s">
        <v>195</v>
      </c>
      <c r="BT22" s="604"/>
      <c r="BU22" s="604"/>
      <c r="BV22" s="604"/>
      <c r="BW22" s="604"/>
      <c r="BX22" s="604"/>
      <c r="BY22" s="604"/>
      <c r="BZ22" s="604"/>
      <c r="CA22" s="604"/>
      <c r="CB22" s="626"/>
      <c r="CD22" s="483" t="s">
        <v>370</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25">
      <c r="B23" s="568" t="s">
        <v>289</v>
      </c>
      <c r="C23" s="357"/>
      <c r="D23" s="357"/>
      <c r="E23" s="357"/>
      <c r="F23" s="357"/>
      <c r="G23" s="357"/>
      <c r="H23" s="357"/>
      <c r="I23" s="357"/>
      <c r="J23" s="357"/>
      <c r="K23" s="357"/>
      <c r="L23" s="357"/>
      <c r="M23" s="357"/>
      <c r="N23" s="357"/>
      <c r="O23" s="357"/>
      <c r="P23" s="357"/>
      <c r="Q23" s="569"/>
      <c r="R23" s="570">
        <v>1283806</v>
      </c>
      <c r="S23" s="454"/>
      <c r="T23" s="454"/>
      <c r="U23" s="454"/>
      <c r="V23" s="454"/>
      <c r="W23" s="454"/>
      <c r="X23" s="454"/>
      <c r="Y23" s="583"/>
      <c r="Z23" s="603">
        <v>2.2999999999999998</v>
      </c>
      <c r="AA23" s="603"/>
      <c r="AB23" s="603"/>
      <c r="AC23" s="603"/>
      <c r="AD23" s="604" t="s">
        <v>195</v>
      </c>
      <c r="AE23" s="604"/>
      <c r="AF23" s="604"/>
      <c r="AG23" s="604"/>
      <c r="AH23" s="604"/>
      <c r="AI23" s="604"/>
      <c r="AJ23" s="604"/>
      <c r="AK23" s="604"/>
      <c r="AL23" s="573" t="s">
        <v>195</v>
      </c>
      <c r="AM23" s="317"/>
      <c r="AN23" s="317"/>
      <c r="AO23" s="605"/>
      <c r="AP23" s="568" t="s">
        <v>118</v>
      </c>
      <c r="AQ23" s="627"/>
      <c r="AR23" s="627"/>
      <c r="AS23" s="627"/>
      <c r="AT23" s="627"/>
      <c r="AU23" s="627"/>
      <c r="AV23" s="627"/>
      <c r="AW23" s="627"/>
      <c r="AX23" s="627"/>
      <c r="AY23" s="627"/>
      <c r="AZ23" s="627"/>
      <c r="BA23" s="627"/>
      <c r="BB23" s="627"/>
      <c r="BC23" s="627"/>
      <c r="BD23" s="627"/>
      <c r="BE23" s="627"/>
      <c r="BF23" s="628"/>
      <c r="BG23" s="570">
        <v>415143</v>
      </c>
      <c r="BH23" s="454"/>
      <c r="BI23" s="454"/>
      <c r="BJ23" s="454"/>
      <c r="BK23" s="454"/>
      <c r="BL23" s="454"/>
      <c r="BM23" s="454"/>
      <c r="BN23" s="583"/>
      <c r="BO23" s="603">
        <v>3.2</v>
      </c>
      <c r="BP23" s="603"/>
      <c r="BQ23" s="603"/>
      <c r="BR23" s="603"/>
      <c r="BS23" s="604" t="s">
        <v>195</v>
      </c>
      <c r="BT23" s="604"/>
      <c r="BU23" s="604"/>
      <c r="BV23" s="604"/>
      <c r="BW23" s="604"/>
      <c r="BX23" s="604"/>
      <c r="BY23" s="604"/>
      <c r="BZ23" s="604"/>
      <c r="CA23" s="604"/>
      <c r="CB23" s="626"/>
      <c r="CD23" s="483" t="s">
        <v>314</v>
      </c>
      <c r="CE23" s="484"/>
      <c r="CF23" s="484"/>
      <c r="CG23" s="484"/>
      <c r="CH23" s="484"/>
      <c r="CI23" s="484"/>
      <c r="CJ23" s="484"/>
      <c r="CK23" s="484"/>
      <c r="CL23" s="484"/>
      <c r="CM23" s="484"/>
      <c r="CN23" s="484"/>
      <c r="CO23" s="484"/>
      <c r="CP23" s="484"/>
      <c r="CQ23" s="526"/>
      <c r="CR23" s="483" t="s">
        <v>371</v>
      </c>
      <c r="CS23" s="484"/>
      <c r="CT23" s="484"/>
      <c r="CU23" s="484"/>
      <c r="CV23" s="484"/>
      <c r="CW23" s="484"/>
      <c r="CX23" s="484"/>
      <c r="CY23" s="526"/>
      <c r="CZ23" s="483" t="s">
        <v>375</v>
      </c>
      <c r="DA23" s="484"/>
      <c r="DB23" s="484"/>
      <c r="DC23" s="526"/>
      <c r="DD23" s="483" t="s">
        <v>295</v>
      </c>
      <c r="DE23" s="484"/>
      <c r="DF23" s="484"/>
      <c r="DG23" s="484"/>
      <c r="DH23" s="484"/>
      <c r="DI23" s="484"/>
      <c r="DJ23" s="484"/>
      <c r="DK23" s="526"/>
      <c r="DL23" s="629" t="s">
        <v>377</v>
      </c>
      <c r="DM23" s="630"/>
      <c r="DN23" s="630"/>
      <c r="DO23" s="630"/>
      <c r="DP23" s="630"/>
      <c r="DQ23" s="630"/>
      <c r="DR23" s="630"/>
      <c r="DS23" s="630"/>
      <c r="DT23" s="630"/>
      <c r="DU23" s="630"/>
      <c r="DV23" s="631"/>
      <c r="DW23" s="483" t="s">
        <v>379</v>
      </c>
      <c r="DX23" s="484"/>
      <c r="DY23" s="484"/>
      <c r="DZ23" s="484"/>
      <c r="EA23" s="484"/>
      <c r="EB23" s="484"/>
      <c r="EC23" s="526"/>
    </row>
    <row r="24" spans="2:133" ht="11.25" customHeight="1" x14ac:dyDescent="0.25">
      <c r="B24" s="568" t="s">
        <v>380</v>
      </c>
      <c r="C24" s="357"/>
      <c r="D24" s="357"/>
      <c r="E24" s="357"/>
      <c r="F24" s="357"/>
      <c r="G24" s="357"/>
      <c r="H24" s="357"/>
      <c r="I24" s="357"/>
      <c r="J24" s="357"/>
      <c r="K24" s="357"/>
      <c r="L24" s="357"/>
      <c r="M24" s="357"/>
      <c r="N24" s="357"/>
      <c r="O24" s="357"/>
      <c r="P24" s="357"/>
      <c r="Q24" s="569"/>
      <c r="R24" s="570">
        <v>86</v>
      </c>
      <c r="S24" s="454"/>
      <c r="T24" s="454"/>
      <c r="U24" s="454"/>
      <c r="V24" s="454"/>
      <c r="W24" s="454"/>
      <c r="X24" s="454"/>
      <c r="Y24" s="583"/>
      <c r="Z24" s="603">
        <v>0</v>
      </c>
      <c r="AA24" s="603"/>
      <c r="AB24" s="603"/>
      <c r="AC24" s="603"/>
      <c r="AD24" s="604" t="s">
        <v>195</v>
      </c>
      <c r="AE24" s="604"/>
      <c r="AF24" s="604"/>
      <c r="AG24" s="604"/>
      <c r="AH24" s="604"/>
      <c r="AI24" s="604"/>
      <c r="AJ24" s="604"/>
      <c r="AK24" s="604"/>
      <c r="AL24" s="573" t="s">
        <v>195</v>
      </c>
      <c r="AM24" s="317"/>
      <c r="AN24" s="317"/>
      <c r="AO24" s="605"/>
      <c r="AP24" s="568" t="s">
        <v>381</v>
      </c>
      <c r="AQ24" s="627"/>
      <c r="AR24" s="627"/>
      <c r="AS24" s="627"/>
      <c r="AT24" s="627"/>
      <c r="AU24" s="627"/>
      <c r="AV24" s="627"/>
      <c r="AW24" s="627"/>
      <c r="AX24" s="627"/>
      <c r="AY24" s="627"/>
      <c r="AZ24" s="627"/>
      <c r="BA24" s="627"/>
      <c r="BB24" s="627"/>
      <c r="BC24" s="627"/>
      <c r="BD24" s="627"/>
      <c r="BE24" s="627"/>
      <c r="BF24" s="628"/>
      <c r="BG24" s="570" t="s">
        <v>195</v>
      </c>
      <c r="BH24" s="454"/>
      <c r="BI24" s="454"/>
      <c r="BJ24" s="454"/>
      <c r="BK24" s="454"/>
      <c r="BL24" s="454"/>
      <c r="BM24" s="454"/>
      <c r="BN24" s="583"/>
      <c r="BO24" s="603" t="s">
        <v>195</v>
      </c>
      <c r="BP24" s="603"/>
      <c r="BQ24" s="603"/>
      <c r="BR24" s="603"/>
      <c r="BS24" s="604" t="s">
        <v>195</v>
      </c>
      <c r="BT24" s="604"/>
      <c r="BU24" s="604"/>
      <c r="BV24" s="604"/>
      <c r="BW24" s="604"/>
      <c r="BX24" s="604"/>
      <c r="BY24" s="604"/>
      <c r="BZ24" s="604"/>
      <c r="CA24" s="604"/>
      <c r="CB24" s="626"/>
      <c r="CD24" s="612" t="s">
        <v>382</v>
      </c>
      <c r="CE24" s="613"/>
      <c r="CF24" s="613"/>
      <c r="CG24" s="613"/>
      <c r="CH24" s="613"/>
      <c r="CI24" s="613"/>
      <c r="CJ24" s="613"/>
      <c r="CK24" s="613"/>
      <c r="CL24" s="613"/>
      <c r="CM24" s="613"/>
      <c r="CN24" s="613"/>
      <c r="CO24" s="613"/>
      <c r="CP24" s="613"/>
      <c r="CQ24" s="614"/>
      <c r="CR24" s="609">
        <v>23696771</v>
      </c>
      <c r="CS24" s="610"/>
      <c r="CT24" s="610"/>
      <c r="CU24" s="610"/>
      <c r="CV24" s="610"/>
      <c r="CW24" s="610"/>
      <c r="CX24" s="610"/>
      <c r="CY24" s="632"/>
      <c r="CZ24" s="633">
        <v>42.9</v>
      </c>
      <c r="DA24" s="616"/>
      <c r="DB24" s="616"/>
      <c r="DC24" s="634"/>
      <c r="DD24" s="635">
        <v>17108803</v>
      </c>
      <c r="DE24" s="610"/>
      <c r="DF24" s="610"/>
      <c r="DG24" s="610"/>
      <c r="DH24" s="610"/>
      <c r="DI24" s="610"/>
      <c r="DJ24" s="610"/>
      <c r="DK24" s="632"/>
      <c r="DL24" s="635">
        <v>15816802</v>
      </c>
      <c r="DM24" s="610"/>
      <c r="DN24" s="610"/>
      <c r="DO24" s="610"/>
      <c r="DP24" s="610"/>
      <c r="DQ24" s="610"/>
      <c r="DR24" s="610"/>
      <c r="DS24" s="610"/>
      <c r="DT24" s="610"/>
      <c r="DU24" s="610"/>
      <c r="DV24" s="632"/>
      <c r="DW24" s="633">
        <v>57.1</v>
      </c>
      <c r="DX24" s="616"/>
      <c r="DY24" s="616"/>
      <c r="DZ24" s="616"/>
      <c r="EA24" s="616"/>
      <c r="EB24" s="616"/>
      <c r="EC24" s="636"/>
    </row>
    <row r="25" spans="2:133" ht="11.25" customHeight="1" x14ac:dyDescent="0.25">
      <c r="B25" s="568" t="s">
        <v>78</v>
      </c>
      <c r="C25" s="357"/>
      <c r="D25" s="357"/>
      <c r="E25" s="357"/>
      <c r="F25" s="357"/>
      <c r="G25" s="357"/>
      <c r="H25" s="357"/>
      <c r="I25" s="357"/>
      <c r="J25" s="357"/>
      <c r="K25" s="357"/>
      <c r="L25" s="357"/>
      <c r="M25" s="357"/>
      <c r="N25" s="357"/>
      <c r="O25" s="357"/>
      <c r="P25" s="357"/>
      <c r="Q25" s="569"/>
      <c r="R25" s="570">
        <v>29211169</v>
      </c>
      <c r="S25" s="454"/>
      <c r="T25" s="454"/>
      <c r="U25" s="454"/>
      <c r="V25" s="454"/>
      <c r="W25" s="454"/>
      <c r="X25" s="454"/>
      <c r="Y25" s="583"/>
      <c r="Z25" s="603">
        <v>51.6</v>
      </c>
      <c r="AA25" s="603"/>
      <c r="AB25" s="603"/>
      <c r="AC25" s="603"/>
      <c r="AD25" s="604">
        <v>27512134</v>
      </c>
      <c r="AE25" s="604"/>
      <c r="AF25" s="604"/>
      <c r="AG25" s="604"/>
      <c r="AH25" s="604"/>
      <c r="AI25" s="604"/>
      <c r="AJ25" s="604"/>
      <c r="AK25" s="604"/>
      <c r="AL25" s="573">
        <v>99.3</v>
      </c>
      <c r="AM25" s="317"/>
      <c r="AN25" s="317"/>
      <c r="AO25" s="605"/>
      <c r="AP25" s="568" t="s">
        <v>269</v>
      </c>
      <c r="AQ25" s="627"/>
      <c r="AR25" s="627"/>
      <c r="AS25" s="627"/>
      <c r="AT25" s="627"/>
      <c r="AU25" s="627"/>
      <c r="AV25" s="627"/>
      <c r="AW25" s="627"/>
      <c r="AX25" s="627"/>
      <c r="AY25" s="627"/>
      <c r="AZ25" s="627"/>
      <c r="BA25" s="627"/>
      <c r="BB25" s="627"/>
      <c r="BC25" s="627"/>
      <c r="BD25" s="627"/>
      <c r="BE25" s="627"/>
      <c r="BF25" s="628"/>
      <c r="BG25" s="570" t="s">
        <v>195</v>
      </c>
      <c r="BH25" s="454"/>
      <c r="BI25" s="454"/>
      <c r="BJ25" s="454"/>
      <c r="BK25" s="454"/>
      <c r="BL25" s="454"/>
      <c r="BM25" s="454"/>
      <c r="BN25" s="583"/>
      <c r="BO25" s="603" t="s">
        <v>195</v>
      </c>
      <c r="BP25" s="603"/>
      <c r="BQ25" s="603"/>
      <c r="BR25" s="603"/>
      <c r="BS25" s="604" t="s">
        <v>195</v>
      </c>
      <c r="BT25" s="604"/>
      <c r="BU25" s="604"/>
      <c r="BV25" s="604"/>
      <c r="BW25" s="604"/>
      <c r="BX25" s="604"/>
      <c r="BY25" s="604"/>
      <c r="BZ25" s="604"/>
      <c r="CA25" s="604"/>
      <c r="CB25" s="626"/>
      <c r="CD25" s="568" t="s">
        <v>193</v>
      </c>
      <c r="CE25" s="357"/>
      <c r="CF25" s="357"/>
      <c r="CG25" s="357"/>
      <c r="CH25" s="357"/>
      <c r="CI25" s="357"/>
      <c r="CJ25" s="357"/>
      <c r="CK25" s="357"/>
      <c r="CL25" s="357"/>
      <c r="CM25" s="357"/>
      <c r="CN25" s="357"/>
      <c r="CO25" s="357"/>
      <c r="CP25" s="357"/>
      <c r="CQ25" s="569"/>
      <c r="CR25" s="570">
        <v>7136443</v>
      </c>
      <c r="CS25" s="571"/>
      <c r="CT25" s="571"/>
      <c r="CU25" s="571"/>
      <c r="CV25" s="571"/>
      <c r="CW25" s="571"/>
      <c r="CX25" s="571"/>
      <c r="CY25" s="572"/>
      <c r="CZ25" s="573">
        <v>12.9</v>
      </c>
      <c r="DA25" s="574"/>
      <c r="DB25" s="574"/>
      <c r="DC25" s="575"/>
      <c r="DD25" s="576">
        <v>6538020</v>
      </c>
      <c r="DE25" s="571"/>
      <c r="DF25" s="571"/>
      <c r="DG25" s="571"/>
      <c r="DH25" s="571"/>
      <c r="DI25" s="571"/>
      <c r="DJ25" s="571"/>
      <c r="DK25" s="572"/>
      <c r="DL25" s="576">
        <v>6399043</v>
      </c>
      <c r="DM25" s="571"/>
      <c r="DN25" s="571"/>
      <c r="DO25" s="571"/>
      <c r="DP25" s="571"/>
      <c r="DQ25" s="571"/>
      <c r="DR25" s="571"/>
      <c r="DS25" s="571"/>
      <c r="DT25" s="571"/>
      <c r="DU25" s="571"/>
      <c r="DV25" s="572"/>
      <c r="DW25" s="573">
        <v>23.1</v>
      </c>
      <c r="DX25" s="574"/>
      <c r="DY25" s="574"/>
      <c r="DZ25" s="574"/>
      <c r="EA25" s="574"/>
      <c r="EB25" s="574"/>
      <c r="EC25" s="602"/>
    </row>
    <row r="26" spans="2:133" ht="11.25" customHeight="1" x14ac:dyDescent="0.25">
      <c r="B26" s="568" t="s">
        <v>385</v>
      </c>
      <c r="C26" s="357"/>
      <c r="D26" s="357"/>
      <c r="E26" s="357"/>
      <c r="F26" s="357"/>
      <c r="G26" s="357"/>
      <c r="H26" s="357"/>
      <c r="I26" s="357"/>
      <c r="J26" s="357"/>
      <c r="K26" s="357"/>
      <c r="L26" s="357"/>
      <c r="M26" s="357"/>
      <c r="N26" s="357"/>
      <c r="O26" s="357"/>
      <c r="P26" s="357"/>
      <c r="Q26" s="569"/>
      <c r="R26" s="570">
        <v>10145</v>
      </c>
      <c r="S26" s="454"/>
      <c r="T26" s="454"/>
      <c r="U26" s="454"/>
      <c r="V26" s="454"/>
      <c r="W26" s="454"/>
      <c r="X26" s="454"/>
      <c r="Y26" s="583"/>
      <c r="Z26" s="603">
        <v>0</v>
      </c>
      <c r="AA26" s="603"/>
      <c r="AB26" s="603"/>
      <c r="AC26" s="603"/>
      <c r="AD26" s="604">
        <v>10145</v>
      </c>
      <c r="AE26" s="604"/>
      <c r="AF26" s="604"/>
      <c r="AG26" s="604"/>
      <c r="AH26" s="604"/>
      <c r="AI26" s="604"/>
      <c r="AJ26" s="604"/>
      <c r="AK26" s="604"/>
      <c r="AL26" s="573">
        <v>0</v>
      </c>
      <c r="AM26" s="317"/>
      <c r="AN26" s="317"/>
      <c r="AO26" s="605"/>
      <c r="AP26" s="568" t="s">
        <v>389</v>
      </c>
      <c r="AQ26" s="627"/>
      <c r="AR26" s="627"/>
      <c r="AS26" s="627"/>
      <c r="AT26" s="627"/>
      <c r="AU26" s="627"/>
      <c r="AV26" s="627"/>
      <c r="AW26" s="627"/>
      <c r="AX26" s="627"/>
      <c r="AY26" s="627"/>
      <c r="AZ26" s="627"/>
      <c r="BA26" s="627"/>
      <c r="BB26" s="627"/>
      <c r="BC26" s="627"/>
      <c r="BD26" s="627"/>
      <c r="BE26" s="627"/>
      <c r="BF26" s="628"/>
      <c r="BG26" s="570" t="s">
        <v>195</v>
      </c>
      <c r="BH26" s="454"/>
      <c r="BI26" s="454"/>
      <c r="BJ26" s="454"/>
      <c r="BK26" s="454"/>
      <c r="BL26" s="454"/>
      <c r="BM26" s="454"/>
      <c r="BN26" s="583"/>
      <c r="BO26" s="603" t="s">
        <v>195</v>
      </c>
      <c r="BP26" s="603"/>
      <c r="BQ26" s="603"/>
      <c r="BR26" s="603"/>
      <c r="BS26" s="604" t="s">
        <v>195</v>
      </c>
      <c r="BT26" s="604"/>
      <c r="BU26" s="604"/>
      <c r="BV26" s="604"/>
      <c r="BW26" s="604"/>
      <c r="BX26" s="604"/>
      <c r="BY26" s="604"/>
      <c r="BZ26" s="604"/>
      <c r="CA26" s="604"/>
      <c r="CB26" s="626"/>
      <c r="CD26" s="568" t="s">
        <v>121</v>
      </c>
      <c r="CE26" s="357"/>
      <c r="CF26" s="357"/>
      <c r="CG26" s="357"/>
      <c r="CH26" s="357"/>
      <c r="CI26" s="357"/>
      <c r="CJ26" s="357"/>
      <c r="CK26" s="357"/>
      <c r="CL26" s="357"/>
      <c r="CM26" s="357"/>
      <c r="CN26" s="357"/>
      <c r="CO26" s="357"/>
      <c r="CP26" s="357"/>
      <c r="CQ26" s="569"/>
      <c r="CR26" s="570">
        <v>4011106</v>
      </c>
      <c r="CS26" s="454"/>
      <c r="CT26" s="454"/>
      <c r="CU26" s="454"/>
      <c r="CV26" s="454"/>
      <c r="CW26" s="454"/>
      <c r="CX26" s="454"/>
      <c r="CY26" s="583"/>
      <c r="CZ26" s="573">
        <v>7.3</v>
      </c>
      <c r="DA26" s="574"/>
      <c r="DB26" s="574"/>
      <c r="DC26" s="575"/>
      <c r="DD26" s="576">
        <v>3698099</v>
      </c>
      <c r="DE26" s="454"/>
      <c r="DF26" s="454"/>
      <c r="DG26" s="454"/>
      <c r="DH26" s="454"/>
      <c r="DI26" s="454"/>
      <c r="DJ26" s="454"/>
      <c r="DK26" s="583"/>
      <c r="DL26" s="576" t="s">
        <v>195</v>
      </c>
      <c r="DM26" s="454"/>
      <c r="DN26" s="454"/>
      <c r="DO26" s="454"/>
      <c r="DP26" s="454"/>
      <c r="DQ26" s="454"/>
      <c r="DR26" s="454"/>
      <c r="DS26" s="454"/>
      <c r="DT26" s="454"/>
      <c r="DU26" s="454"/>
      <c r="DV26" s="583"/>
      <c r="DW26" s="573" t="s">
        <v>195</v>
      </c>
      <c r="DX26" s="574"/>
      <c r="DY26" s="574"/>
      <c r="DZ26" s="574"/>
      <c r="EA26" s="574"/>
      <c r="EB26" s="574"/>
      <c r="EC26" s="602"/>
    </row>
    <row r="27" spans="2:133" ht="11.25" customHeight="1" x14ac:dyDescent="0.25">
      <c r="B27" s="568" t="s">
        <v>156</v>
      </c>
      <c r="C27" s="357"/>
      <c r="D27" s="357"/>
      <c r="E27" s="357"/>
      <c r="F27" s="357"/>
      <c r="G27" s="357"/>
      <c r="H27" s="357"/>
      <c r="I27" s="357"/>
      <c r="J27" s="357"/>
      <c r="K27" s="357"/>
      <c r="L27" s="357"/>
      <c r="M27" s="357"/>
      <c r="N27" s="357"/>
      <c r="O27" s="357"/>
      <c r="P27" s="357"/>
      <c r="Q27" s="569"/>
      <c r="R27" s="570">
        <v>261810</v>
      </c>
      <c r="S27" s="454"/>
      <c r="T27" s="454"/>
      <c r="U27" s="454"/>
      <c r="V27" s="454"/>
      <c r="W27" s="454"/>
      <c r="X27" s="454"/>
      <c r="Y27" s="583"/>
      <c r="Z27" s="603">
        <v>0.5</v>
      </c>
      <c r="AA27" s="603"/>
      <c r="AB27" s="603"/>
      <c r="AC27" s="603"/>
      <c r="AD27" s="604" t="s">
        <v>195</v>
      </c>
      <c r="AE27" s="604"/>
      <c r="AF27" s="604"/>
      <c r="AG27" s="604"/>
      <c r="AH27" s="604"/>
      <c r="AI27" s="604"/>
      <c r="AJ27" s="604"/>
      <c r="AK27" s="604"/>
      <c r="AL27" s="573" t="s">
        <v>195</v>
      </c>
      <c r="AM27" s="317"/>
      <c r="AN27" s="317"/>
      <c r="AO27" s="605"/>
      <c r="AP27" s="568" t="s">
        <v>390</v>
      </c>
      <c r="AQ27" s="357"/>
      <c r="AR27" s="357"/>
      <c r="AS27" s="357"/>
      <c r="AT27" s="357"/>
      <c r="AU27" s="357"/>
      <c r="AV27" s="357"/>
      <c r="AW27" s="357"/>
      <c r="AX27" s="357"/>
      <c r="AY27" s="357"/>
      <c r="AZ27" s="357"/>
      <c r="BA27" s="357"/>
      <c r="BB27" s="357"/>
      <c r="BC27" s="357"/>
      <c r="BD27" s="357"/>
      <c r="BE27" s="357"/>
      <c r="BF27" s="569"/>
      <c r="BG27" s="570">
        <v>12959674</v>
      </c>
      <c r="BH27" s="454"/>
      <c r="BI27" s="454"/>
      <c r="BJ27" s="454"/>
      <c r="BK27" s="454"/>
      <c r="BL27" s="454"/>
      <c r="BM27" s="454"/>
      <c r="BN27" s="583"/>
      <c r="BO27" s="603">
        <v>100</v>
      </c>
      <c r="BP27" s="603"/>
      <c r="BQ27" s="603"/>
      <c r="BR27" s="603"/>
      <c r="BS27" s="604">
        <v>244215</v>
      </c>
      <c r="BT27" s="604"/>
      <c r="BU27" s="604"/>
      <c r="BV27" s="604"/>
      <c r="BW27" s="604"/>
      <c r="BX27" s="604"/>
      <c r="BY27" s="604"/>
      <c r="BZ27" s="604"/>
      <c r="CA27" s="604"/>
      <c r="CB27" s="626"/>
      <c r="CD27" s="568" t="s">
        <v>216</v>
      </c>
      <c r="CE27" s="357"/>
      <c r="CF27" s="357"/>
      <c r="CG27" s="357"/>
      <c r="CH27" s="357"/>
      <c r="CI27" s="357"/>
      <c r="CJ27" s="357"/>
      <c r="CK27" s="357"/>
      <c r="CL27" s="357"/>
      <c r="CM27" s="357"/>
      <c r="CN27" s="357"/>
      <c r="CO27" s="357"/>
      <c r="CP27" s="357"/>
      <c r="CQ27" s="569"/>
      <c r="CR27" s="570">
        <v>9989432</v>
      </c>
      <c r="CS27" s="571"/>
      <c r="CT27" s="571"/>
      <c r="CU27" s="571"/>
      <c r="CV27" s="571"/>
      <c r="CW27" s="571"/>
      <c r="CX27" s="571"/>
      <c r="CY27" s="572"/>
      <c r="CZ27" s="573">
        <v>18.100000000000001</v>
      </c>
      <c r="DA27" s="574"/>
      <c r="DB27" s="574"/>
      <c r="DC27" s="575"/>
      <c r="DD27" s="576">
        <v>4010087</v>
      </c>
      <c r="DE27" s="571"/>
      <c r="DF27" s="571"/>
      <c r="DG27" s="571"/>
      <c r="DH27" s="571"/>
      <c r="DI27" s="571"/>
      <c r="DJ27" s="571"/>
      <c r="DK27" s="572"/>
      <c r="DL27" s="576">
        <v>2857063</v>
      </c>
      <c r="DM27" s="571"/>
      <c r="DN27" s="571"/>
      <c r="DO27" s="571"/>
      <c r="DP27" s="571"/>
      <c r="DQ27" s="571"/>
      <c r="DR27" s="571"/>
      <c r="DS27" s="571"/>
      <c r="DT27" s="571"/>
      <c r="DU27" s="571"/>
      <c r="DV27" s="572"/>
      <c r="DW27" s="573">
        <v>10.3</v>
      </c>
      <c r="DX27" s="574"/>
      <c r="DY27" s="574"/>
      <c r="DZ27" s="574"/>
      <c r="EA27" s="574"/>
      <c r="EB27" s="574"/>
      <c r="EC27" s="602"/>
    </row>
    <row r="28" spans="2:133" ht="11.25" customHeight="1" x14ac:dyDescent="0.25">
      <c r="B28" s="568" t="s">
        <v>312</v>
      </c>
      <c r="C28" s="357"/>
      <c r="D28" s="357"/>
      <c r="E28" s="357"/>
      <c r="F28" s="357"/>
      <c r="G28" s="357"/>
      <c r="H28" s="357"/>
      <c r="I28" s="357"/>
      <c r="J28" s="357"/>
      <c r="K28" s="357"/>
      <c r="L28" s="357"/>
      <c r="M28" s="357"/>
      <c r="N28" s="357"/>
      <c r="O28" s="357"/>
      <c r="P28" s="357"/>
      <c r="Q28" s="569"/>
      <c r="R28" s="570">
        <v>181288</v>
      </c>
      <c r="S28" s="454"/>
      <c r="T28" s="454"/>
      <c r="U28" s="454"/>
      <c r="V28" s="454"/>
      <c r="W28" s="454"/>
      <c r="X28" s="454"/>
      <c r="Y28" s="583"/>
      <c r="Z28" s="603">
        <v>0.3</v>
      </c>
      <c r="AA28" s="603"/>
      <c r="AB28" s="603"/>
      <c r="AC28" s="603"/>
      <c r="AD28" s="604">
        <v>71529</v>
      </c>
      <c r="AE28" s="604"/>
      <c r="AF28" s="604"/>
      <c r="AG28" s="604"/>
      <c r="AH28" s="604"/>
      <c r="AI28" s="604"/>
      <c r="AJ28" s="604"/>
      <c r="AK28" s="604"/>
      <c r="AL28" s="573">
        <v>0.3</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383</v>
      </c>
      <c r="CE28" s="357"/>
      <c r="CF28" s="357"/>
      <c r="CG28" s="357"/>
      <c r="CH28" s="357"/>
      <c r="CI28" s="357"/>
      <c r="CJ28" s="357"/>
      <c r="CK28" s="357"/>
      <c r="CL28" s="357"/>
      <c r="CM28" s="357"/>
      <c r="CN28" s="357"/>
      <c r="CO28" s="357"/>
      <c r="CP28" s="357"/>
      <c r="CQ28" s="569"/>
      <c r="CR28" s="570">
        <v>6570896</v>
      </c>
      <c r="CS28" s="454"/>
      <c r="CT28" s="454"/>
      <c r="CU28" s="454"/>
      <c r="CV28" s="454"/>
      <c r="CW28" s="454"/>
      <c r="CX28" s="454"/>
      <c r="CY28" s="583"/>
      <c r="CZ28" s="573">
        <v>11.9</v>
      </c>
      <c r="DA28" s="574"/>
      <c r="DB28" s="574"/>
      <c r="DC28" s="575"/>
      <c r="DD28" s="576">
        <v>6560696</v>
      </c>
      <c r="DE28" s="454"/>
      <c r="DF28" s="454"/>
      <c r="DG28" s="454"/>
      <c r="DH28" s="454"/>
      <c r="DI28" s="454"/>
      <c r="DJ28" s="454"/>
      <c r="DK28" s="583"/>
      <c r="DL28" s="576">
        <v>6560696</v>
      </c>
      <c r="DM28" s="454"/>
      <c r="DN28" s="454"/>
      <c r="DO28" s="454"/>
      <c r="DP28" s="454"/>
      <c r="DQ28" s="454"/>
      <c r="DR28" s="454"/>
      <c r="DS28" s="454"/>
      <c r="DT28" s="454"/>
      <c r="DU28" s="454"/>
      <c r="DV28" s="583"/>
      <c r="DW28" s="573">
        <v>23.7</v>
      </c>
      <c r="DX28" s="574"/>
      <c r="DY28" s="574"/>
      <c r="DZ28" s="574"/>
      <c r="EA28" s="574"/>
      <c r="EB28" s="574"/>
      <c r="EC28" s="602"/>
    </row>
    <row r="29" spans="2:133" ht="11.25" customHeight="1" x14ac:dyDescent="0.25">
      <c r="B29" s="568" t="s">
        <v>18</v>
      </c>
      <c r="C29" s="357"/>
      <c r="D29" s="357"/>
      <c r="E29" s="357"/>
      <c r="F29" s="357"/>
      <c r="G29" s="357"/>
      <c r="H29" s="357"/>
      <c r="I29" s="357"/>
      <c r="J29" s="357"/>
      <c r="K29" s="357"/>
      <c r="L29" s="357"/>
      <c r="M29" s="357"/>
      <c r="N29" s="357"/>
      <c r="O29" s="357"/>
      <c r="P29" s="357"/>
      <c r="Q29" s="569"/>
      <c r="R29" s="570">
        <v>343568</v>
      </c>
      <c r="S29" s="454"/>
      <c r="T29" s="454"/>
      <c r="U29" s="454"/>
      <c r="V29" s="454"/>
      <c r="W29" s="454"/>
      <c r="X29" s="454"/>
      <c r="Y29" s="583"/>
      <c r="Z29" s="603">
        <v>0.6</v>
      </c>
      <c r="AA29" s="603"/>
      <c r="AB29" s="603"/>
      <c r="AC29" s="603"/>
      <c r="AD29" s="604" t="s">
        <v>195</v>
      </c>
      <c r="AE29" s="604"/>
      <c r="AF29" s="604"/>
      <c r="AG29" s="604"/>
      <c r="AH29" s="604"/>
      <c r="AI29" s="604"/>
      <c r="AJ29" s="604"/>
      <c r="AK29" s="604"/>
      <c r="AL29" s="573" t="s">
        <v>195</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171</v>
      </c>
      <c r="CE29" s="350"/>
      <c r="CF29" s="568" t="s">
        <v>21</v>
      </c>
      <c r="CG29" s="357"/>
      <c r="CH29" s="357"/>
      <c r="CI29" s="357"/>
      <c r="CJ29" s="357"/>
      <c r="CK29" s="357"/>
      <c r="CL29" s="357"/>
      <c r="CM29" s="357"/>
      <c r="CN29" s="357"/>
      <c r="CO29" s="357"/>
      <c r="CP29" s="357"/>
      <c r="CQ29" s="569"/>
      <c r="CR29" s="570">
        <v>6564134</v>
      </c>
      <c r="CS29" s="571"/>
      <c r="CT29" s="571"/>
      <c r="CU29" s="571"/>
      <c r="CV29" s="571"/>
      <c r="CW29" s="571"/>
      <c r="CX29" s="571"/>
      <c r="CY29" s="572"/>
      <c r="CZ29" s="573">
        <v>11.9</v>
      </c>
      <c r="DA29" s="574"/>
      <c r="DB29" s="574"/>
      <c r="DC29" s="575"/>
      <c r="DD29" s="576">
        <v>6553934</v>
      </c>
      <c r="DE29" s="571"/>
      <c r="DF29" s="571"/>
      <c r="DG29" s="571"/>
      <c r="DH29" s="571"/>
      <c r="DI29" s="571"/>
      <c r="DJ29" s="571"/>
      <c r="DK29" s="572"/>
      <c r="DL29" s="576">
        <v>6553934</v>
      </c>
      <c r="DM29" s="571"/>
      <c r="DN29" s="571"/>
      <c r="DO29" s="571"/>
      <c r="DP29" s="571"/>
      <c r="DQ29" s="571"/>
      <c r="DR29" s="571"/>
      <c r="DS29" s="571"/>
      <c r="DT29" s="571"/>
      <c r="DU29" s="571"/>
      <c r="DV29" s="572"/>
      <c r="DW29" s="573">
        <v>23.7</v>
      </c>
      <c r="DX29" s="574"/>
      <c r="DY29" s="574"/>
      <c r="DZ29" s="574"/>
      <c r="EA29" s="574"/>
      <c r="EB29" s="574"/>
      <c r="EC29" s="602"/>
    </row>
    <row r="30" spans="2:133" ht="11.25" customHeight="1" x14ac:dyDescent="0.25">
      <c r="B30" s="568" t="s">
        <v>341</v>
      </c>
      <c r="C30" s="357"/>
      <c r="D30" s="357"/>
      <c r="E30" s="357"/>
      <c r="F30" s="357"/>
      <c r="G30" s="357"/>
      <c r="H30" s="357"/>
      <c r="I30" s="357"/>
      <c r="J30" s="357"/>
      <c r="K30" s="357"/>
      <c r="L30" s="357"/>
      <c r="M30" s="357"/>
      <c r="N30" s="357"/>
      <c r="O30" s="357"/>
      <c r="P30" s="357"/>
      <c r="Q30" s="569"/>
      <c r="R30" s="570">
        <v>7308920</v>
      </c>
      <c r="S30" s="454"/>
      <c r="T30" s="454"/>
      <c r="U30" s="454"/>
      <c r="V30" s="454"/>
      <c r="W30" s="454"/>
      <c r="X30" s="454"/>
      <c r="Y30" s="583"/>
      <c r="Z30" s="603">
        <v>12.9</v>
      </c>
      <c r="AA30" s="603"/>
      <c r="AB30" s="603"/>
      <c r="AC30" s="603"/>
      <c r="AD30" s="604" t="s">
        <v>195</v>
      </c>
      <c r="AE30" s="604"/>
      <c r="AF30" s="604"/>
      <c r="AG30" s="604"/>
      <c r="AH30" s="604"/>
      <c r="AI30" s="604"/>
      <c r="AJ30" s="604"/>
      <c r="AK30" s="604"/>
      <c r="AL30" s="573" t="s">
        <v>195</v>
      </c>
      <c r="AM30" s="317"/>
      <c r="AN30" s="317"/>
      <c r="AO30" s="605"/>
      <c r="AP30" s="483" t="s">
        <v>314</v>
      </c>
      <c r="AQ30" s="484"/>
      <c r="AR30" s="484"/>
      <c r="AS30" s="484"/>
      <c r="AT30" s="484"/>
      <c r="AU30" s="484"/>
      <c r="AV30" s="484"/>
      <c r="AW30" s="484"/>
      <c r="AX30" s="484"/>
      <c r="AY30" s="484"/>
      <c r="AZ30" s="484"/>
      <c r="BA30" s="484"/>
      <c r="BB30" s="484"/>
      <c r="BC30" s="484"/>
      <c r="BD30" s="484"/>
      <c r="BE30" s="484"/>
      <c r="BF30" s="526"/>
      <c r="BG30" s="483" t="s">
        <v>185</v>
      </c>
      <c r="BH30" s="624"/>
      <c r="BI30" s="624"/>
      <c r="BJ30" s="624"/>
      <c r="BK30" s="624"/>
      <c r="BL30" s="624"/>
      <c r="BM30" s="624"/>
      <c r="BN30" s="624"/>
      <c r="BO30" s="624"/>
      <c r="BP30" s="624"/>
      <c r="BQ30" s="625"/>
      <c r="BR30" s="483" t="s">
        <v>392</v>
      </c>
      <c r="BS30" s="624"/>
      <c r="BT30" s="624"/>
      <c r="BU30" s="624"/>
      <c r="BV30" s="624"/>
      <c r="BW30" s="624"/>
      <c r="BX30" s="624"/>
      <c r="BY30" s="624"/>
      <c r="BZ30" s="624"/>
      <c r="CA30" s="624"/>
      <c r="CB30" s="625"/>
      <c r="CD30" s="351"/>
      <c r="CE30" s="353"/>
      <c r="CF30" s="568" t="s">
        <v>393</v>
      </c>
      <c r="CG30" s="357"/>
      <c r="CH30" s="357"/>
      <c r="CI30" s="357"/>
      <c r="CJ30" s="357"/>
      <c r="CK30" s="357"/>
      <c r="CL30" s="357"/>
      <c r="CM30" s="357"/>
      <c r="CN30" s="357"/>
      <c r="CO30" s="357"/>
      <c r="CP30" s="357"/>
      <c r="CQ30" s="569"/>
      <c r="CR30" s="570">
        <v>6357181</v>
      </c>
      <c r="CS30" s="454"/>
      <c r="CT30" s="454"/>
      <c r="CU30" s="454"/>
      <c r="CV30" s="454"/>
      <c r="CW30" s="454"/>
      <c r="CX30" s="454"/>
      <c r="CY30" s="583"/>
      <c r="CZ30" s="573">
        <v>11.5</v>
      </c>
      <c r="DA30" s="574"/>
      <c r="DB30" s="574"/>
      <c r="DC30" s="575"/>
      <c r="DD30" s="576">
        <v>6346981</v>
      </c>
      <c r="DE30" s="454"/>
      <c r="DF30" s="454"/>
      <c r="DG30" s="454"/>
      <c r="DH30" s="454"/>
      <c r="DI30" s="454"/>
      <c r="DJ30" s="454"/>
      <c r="DK30" s="583"/>
      <c r="DL30" s="576">
        <v>6346981</v>
      </c>
      <c r="DM30" s="454"/>
      <c r="DN30" s="454"/>
      <c r="DO30" s="454"/>
      <c r="DP30" s="454"/>
      <c r="DQ30" s="454"/>
      <c r="DR30" s="454"/>
      <c r="DS30" s="454"/>
      <c r="DT30" s="454"/>
      <c r="DU30" s="454"/>
      <c r="DV30" s="583"/>
      <c r="DW30" s="573">
        <v>22.9</v>
      </c>
      <c r="DX30" s="574"/>
      <c r="DY30" s="574"/>
      <c r="DZ30" s="574"/>
      <c r="EA30" s="574"/>
      <c r="EB30" s="574"/>
      <c r="EC30" s="602"/>
    </row>
    <row r="31" spans="2:133" ht="11.25" customHeight="1" x14ac:dyDescent="0.25">
      <c r="B31" s="620" t="s">
        <v>52</v>
      </c>
      <c r="C31" s="621"/>
      <c r="D31" s="621"/>
      <c r="E31" s="621"/>
      <c r="F31" s="621"/>
      <c r="G31" s="621"/>
      <c r="H31" s="621"/>
      <c r="I31" s="621"/>
      <c r="J31" s="621"/>
      <c r="K31" s="621"/>
      <c r="L31" s="621"/>
      <c r="M31" s="621"/>
      <c r="N31" s="621"/>
      <c r="O31" s="621"/>
      <c r="P31" s="621"/>
      <c r="Q31" s="622"/>
      <c r="R31" s="570" t="s">
        <v>195</v>
      </c>
      <c r="S31" s="454"/>
      <c r="T31" s="454"/>
      <c r="U31" s="454"/>
      <c r="V31" s="454"/>
      <c r="W31" s="454"/>
      <c r="X31" s="454"/>
      <c r="Y31" s="583"/>
      <c r="Z31" s="603" t="s">
        <v>195</v>
      </c>
      <c r="AA31" s="603"/>
      <c r="AB31" s="603"/>
      <c r="AC31" s="603"/>
      <c r="AD31" s="604" t="s">
        <v>195</v>
      </c>
      <c r="AE31" s="604"/>
      <c r="AF31" s="604"/>
      <c r="AG31" s="604"/>
      <c r="AH31" s="604"/>
      <c r="AI31" s="604"/>
      <c r="AJ31" s="604"/>
      <c r="AK31" s="604"/>
      <c r="AL31" s="573" t="s">
        <v>195</v>
      </c>
      <c r="AM31" s="317"/>
      <c r="AN31" s="317"/>
      <c r="AO31" s="605"/>
      <c r="AP31" s="340" t="s">
        <v>8</v>
      </c>
      <c r="AQ31" s="341"/>
      <c r="AR31" s="341"/>
      <c r="AS31" s="341"/>
      <c r="AT31" s="565" t="s">
        <v>224</v>
      </c>
      <c r="AU31" s="42"/>
      <c r="AV31" s="42"/>
      <c r="AW31" s="42"/>
      <c r="AX31" s="612" t="s">
        <v>270</v>
      </c>
      <c r="AY31" s="613"/>
      <c r="AZ31" s="613"/>
      <c r="BA31" s="613"/>
      <c r="BB31" s="613"/>
      <c r="BC31" s="613"/>
      <c r="BD31" s="613"/>
      <c r="BE31" s="613"/>
      <c r="BF31" s="614"/>
      <c r="BG31" s="623">
        <v>99.8</v>
      </c>
      <c r="BH31" s="617"/>
      <c r="BI31" s="617"/>
      <c r="BJ31" s="617"/>
      <c r="BK31" s="617"/>
      <c r="BL31" s="617"/>
      <c r="BM31" s="616">
        <v>98.9</v>
      </c>
      <c r="BN31" s="617"/>
      <c r="BO31" s="617"/>
      <c r="BP31" s="617"/>
      <c r="BQ31" s="618"/>
      <c r="BR31" s="623">
        <v>99.7</v>
      </c>
      <c r="BS31" s="617"/>
      <c r="BT31" s="617"/>
      <c r="BU31" s="617"/>
      <c r="BV31" s="617"/>
      <c r="BW31" s="617"/>
      <c r="BX31" s="616">
        <v>98.8</v>
      </c>
      <c r="BY31" s="617"/>
      <c r="BZ31" s="617"/>
      <c r="CA31" s="617"/>
      <c r="CB31" s="618"/>
      <c r="CD31" s="351"/>
      <c r="CE31" s="353"/>
      <c r="CF31" s="568" t="s">
        <v>313</v>
      </c>
      <c r="CG31" s="357"/>
      <c r="CH31" s="357"/>
      <c r="CI31" s="357"/>
      <c r="CJ31" s="357"/>
      <c r="CK31" s="357"/>
      <c r="CL31" s="357"/>
      <c r="CM31" s="357"/>
      <c r="CN31" s="357"/>
      <c r="CO31" s="357"/>
      <c r="CP31" s="357"/>
      <c r="CQ31" s="569"/>
      <c r="CR31" s="570">
        <v>206953</v>
      </c>
      <c r="CS31" s="571"/>
      <c r="CT31" s="571"/>
      <c r="CU31" s="571"/>
      <c r="CV31" s="571"/>
      <c r="CW31" s="571"/>
      <c r="CX31" s="571"/>
      <c r="CY31" s="572"/>
      <c r="CZ31" s="573">
        <v>0.4</v>
      </c>
      <c r="DA31" s="574"/>
      <c r="DB31" s="574"/>
      <c r="DC31" s="575"/>
      <c r="DD31" s="576">
        <v>206953</v>
      </c>
      <c r="DE31" s="571"/>
      <c r="DF31" s="571"/>
      <c r="DG31" s="571"/>
      <c r="DH31" s="571"/>
      <c r="DI31" s="571"/>
      <c r="DJ31" s="571"/>
      <c r="DK31" s="572"/>
      <c r="DL31" s="576">
        <v>206953</v>
      </c>
      <c r="DM31" s="571"/>
      <c r="DN31" s="571"/>
      <c r="DO31" s="571"/>
      <c r="DP31" s="571"/>
      <c r="DQ31" s="571"/>
      <c r="DR31" s="571"/>
      <c r="DS31" s="571"/>
      <c r="DT31" s="571"/>
      <c r="DU31" s="571"/>
      <c r="DV31" s="572"/>
      <c r="DW31" s="573">
        <v>0.7</v>
      </c>
      <c r="DX31" s="574"/>
      <c r="DY31" s="574"/>
      <c r="DZ31" s="574"/>
      <c r="EA31" s="574"/>
      <c r="EB31" s="574"/>
      <c r="EC31" s="602"/>
    </row>
    <row r="32" spans="2:133" ht="11.25" customHeight="1" x14ac:dyDescent="0.25">
      <c r="B32" s="568" t="s">
        <v>394</v>
      </c>
      <c r="C32" s="357"/>
      <c r="D32" s="357"/>
      <c r="E32" s="357"/>
      <c r="F32" s="357"/>
      <c r="G32" s="357"/>
      <c r="H32" s="357"/>
      <c r="I32" s="357"/>
      <c r="J32" s="357"/>
      <c r="K32" s="357"/>
      <c r="L32" s="357"/>
      <c r="M32" s="357"/>
      <c r="N32" s="357"/>
      <c r="O32" s="357"/>
      <c r="P32" s="357"/>
      <c r="Q32" s="569"/>
      <c r="R32" s="570">
        <v>3173145</v>
      </c>
      <c r="S32" s="454"/>
      <c r="T32" s="454"/>
      <c r="U32" s="454"/>
      <c r="V32" s="454"/>
      <c r="W32" s="454"/>
      <c r="X32" s="454"/>
      <c r="Y32" s="583"/>
      <c r="Z32" s="603">
        <v>5.6</v>
      </c>
      <c r="AA32" s="603"/>
      <c r="AB32" s="603"/>
      <c r="AC32" s="603"/>
      <c r="AD32" s="604" t="s">
        <v>195</v>
      </c>
      <c r="AE32" s="604"/>
      <c r="AF32" s="604"/>
      <c r="AG32" s="604"/>
      <c r="AH32" s="604"/>
      <c r="AI32" s="604"/>
      <c r="AJ32" s="604"/>
      <c r="AK32" s="604"/>
      <c r="AL32" s="573" t="s">
        <v>195</v>
      </c>
      <c r="AM32" s="317"/>
      <c r="AN32" s="317"/>
      <c r="AO32" s="605"/>
      <c r="AP32" s="564"/>
      <c r="AQ32" s="406"/>
      <c r="AR32" s="406"/>
      <c r="AS32" s="406"/>
      <c r="AT32" s="566"/>
      <c r="AU32" s="1" t="s">
        <v>246</v>
      </c>
      <c r="AX32" s="568" t="s">
        <v>372</v>
      </c>
      <c r="AY32" s="357"/>
      <c r="AZ32" s="357"/>
      <c r="BA32" s="357"/>
      <c r="BB32" s="357"/>
      <c r="BC32" s="357"/>
      <c r="BD32" s="357"/>
      <c r="BE32" s="357"/>
      <c r="BF32" s="569"/>
      <c r="BG32" s="619">
        <v>100</v>
      </c>
      <c r="BH32" s="571"/>
      <c r="BI32" s="571"/>
      <c r="BJ32" s="571"/>
      <c r="BK32" s="571"/>
      <c r="BL32" s="571"/>
      <c r="BM32" s="317">
        <v>99.3</v>
      </c>
      <c r="BN32" s="571"/>
      <c r="BO32" s="571"/>
      <c r="BP32" s="571"/>
      <c r="BQ32" s="600"/>
      <c r="BR32" s="619">
        <v>99.7</v>
      </c>
      <c r="BS32" s="571"/>
      <c r="BT32" s="571"/>
      <c r="BU32" s="571"/>
      <c r="BV32" s="571"/>
      <c r="BW32" s="571"/>
      <c r="BX32" s="317">
        <v>99.2</v>
      </c>
      <c r="BY32" s="571"/>
      <c r="BZ32" s="571"/>
      <c r="CA32" s="571"/>
      <c r="CB32" s="600"/>
      <c r="CD32" s="354"/>
      <c r="CE32" s="356"/>
      <c r="CF32" s="568" t="s">
        <v>396</v>
      </c>
      <c r="CG32" s="357"/>
      <c r="CH32" s="357"/>
      <c r="CI32" s="357"/>
      <c r="CJ32" s="357"/>
      <c r="CK32" s="357"/>
      <c r="CL32" s="357"/>
      <c r="CM32" s="357"/>
      <c r="CN32" s="357"/>
      <c r="CO32" s="357"/>
      <c r="CP32" s="357"/>
      <c r="CQ32" s="569"/>
      <c r="CR32" s="570">
        <v>6762</v>
      </c>
      <c r="CS32" s="454"/>
      <c r="CT32" s="454"/>
      <c r="CU32" s="454"/>
      <c r="CV32" s="454"/>
      <c r="CW32" s="454"/>
      <c r="CX32" s="454"/>
      <c r="CY32" s="583"/>
      <c r="CZ32" s="573">
        <v>0</v>
      </c>
      <c r="DA32" s="574"/>
      <c r="DB32" s="574"/>
      <c r="DC32" s="575"/>
      <c r="DD32" s="576">
        <v>6762</v>
      </c>
      <c r="DE32" s="454"/>
      <c r="DF32" s="454"/>
      <c r="DG32" s="454"/>
      <c r="DH32" s="454"/>
      <c r="DI32" s="454"/>
      <c r="DJ32" s="454"/>
      <c r="DK32" s="583"/>
      <c r="DL32" s="576">
        <v>6762</v>
      </c>
      <c r="DM32" s="454"/>
      <c r="DN32" s="454"/>
      <c r="DO32" s="454"/>
      <c r="DP32" s="454"/>
      <c r="DQ32" s="454"/>
      <c r="DR32" s="454"/>
      <c r="DS32" s="454"/>
      <c r="DT32" s="454"/>
      <c r="DU32" s="454"/>
      <c r="DV32" s="583"/>
      <c r="DW32" s="573">
        <v>0</v>
      </c>
      <c r="DX32" s="574"/>
      <c r="DY32" s="574"/>
      <c r="DZ32" s="574"/>
      <c r="EA32" s="574"/>
      <c r="EB32" s="574"/>
      <c r="EC32" s="602"/>
    </row>
    <row r="33" spans="2:133" ht="11.25" customHeight="1" x14ac:dyDescent="0.25">
      <c r="B33" s="568" t="s">
        <v>231</v>
      </c>
      <c r="C33" s="357"/>
      <c r="D33" s="357"/>
      <c r="E33" s="357"/>
      <c r="F33" s="357"/>
      <c r="G33" s="357"/>
      <c r="H33" s="357"/>
      <c r="I33" s="357"/>
      <c r="J33" s="357"/>
      <c r="K33" s="357"/>
      <c r="L33" s="357"/>
      <c r="M33" s="357"/>
      <c r="N33" s="357"/>
      <c r="O33" s="357"/>
      <c r="P33" s="357"/>
      <c r="Q33" s="569"/>
      <c r="R33" s="570">
        <v>63446</v>
      </c>
      <c r="S33" s="454"/>
      <c r="T33" s="454"/>
      <c r="U33" s="454"/>
      <c r="V33" s="454"/>
      <c r="W33" s="454"/>
      <c r="X33" s="454"/>
      <c r="Y33" s="583"/>
      <c r="Z33" s="603">
        <v>0.1</v>
      </c>
      <c r="AA33" s="603"/>
      <c r="AB33" s="603"/>
      <c r="AC33" s="603"/>
      <c r="AD33" s="604">
        <v>41552</v>
      </c>
      <c r="AE33" s="604"/>
      <c r="AF33" s="604"/>
      <c r="AG33" s="604"/>
      <c r="AH33" s="604"/>
      <c r="AI33" s="604"/>
      <c r="AJ33" s="604"/>
      <c r="AK33" s="604"/>
      <c r="AL33" s="573">
        <v>0.2</v>
      </c>
      <c r="AM33" s="317"/>
      <c r="AN33" s="317"/>
      <c r="AO33" s="605"/>
      <c r="AP33" s="343"/>
      <c r="AQ33" s="344"/>
      <c r="AR33" s="344"/>
      <c r="AS33" s="344"/>
      <c r="AT33" s="567"/>
      <c r="AU33" s="43"/>
      <c r="AV33" s="43"/>
      <c r="AW33" s="43"/>
      <c r="AX33" s="548" t="s">
        <v>160</v>
      </c>
      <c r="AY33" s="549"/>
      <c r="AZ33" s="549"/>
      <c r="BA33" s="549"/>
      <c r="BB33" s="549"/>
      <c r="BC33" s="549"/>
      <c r="BD33" s="549"/>
      <c r="BE33" s="549"/>
      <c r="BF33" s="550"/>
      <c r="BG33" s="615">
        <v>99.6</v>
      </c>
      <c r="BH33" s="552"/>
      <c r="BI33" s="552"/>
      <c r="BJ33" s="552"/>
      <c r="BK33" s="552"/>
      <c r="BL33" s="552"/>
      <c r="BM33" s="596">
        <v>98.5</v>
      </c>
      <c r="BN33" s="552"/>
      <c r="BO33" s="552"/>
      <c r="BP33" s="552"/>
      <c r="BQ33" s="591"/>
      <c r="BR33" s="615">
        <v>99.6</v>
      </c>
      <c r="BS33" s="552"/>
      <c r="BT33" s="552"/>
      <c r="BU33" s="552"/>
      <c r="BV33" s="552"/>
      <c r="BW33" s="552"/>
      <c r="BX33" s="596">
        <v>98.3</v>
      </c>
      <c r="BY33" s="552"/>
      <c r="BZ33" s="552"/>
      <c r="CA33" s="552"/>
      <c r="CB33" s="591"/>
      <c r="CD33" s="568" t="s">
        <v>397</v>
      </c>
      <c r="CE33" s="357"/>
      <c r="CF33" s="357"/>
      <c r="CG33" s="357"/>
      <c r="CH33" s="357"/>
      <c r="CI33" s="357"/>
      <c r="CJ33" s="357"/>
      <c r="CK33" s="357"/>
      <c r="CL33" s="357"/>
      <c r="CM33" s="357"/>
      <c r="CN33" s="357"/>
      <c r="CO33" s="357"/>
      <c r="CP33" s="357"/>
      <c r="CQ33" s="569"/>
      <c r="CR33" s="570">
        <v>26737391</v>
      </c>
      <c r="CS33" s="571"/>
      <c r="CT33" s="571"/>
      <c r="CU33" s="571"/>
      <c r="CV33" s="571"/>
      <c r="CW33" s="571"/>
      <c r="CX33" s="571"/>
      <c r="CY33" s="572"/>
      <c r="CZ33" s="573">
        <v>48.4</v>
      </c>
      <c r="DA33" s="574"/>
      <c r="DB33" s="574"/>
      <c r="DC33" s="575"/>
      <c r="DD33" s="576">
        <v>18351037</v>
      </c>
      <c r="DE33" s="571"/>
      <c r="DF33" s="571"/>
      <c r="DG33" s="571"/>
      <c r="DH33" s="571"/>
      <c r="DI33" s="571"/>
      <c r="DJ33" s="571"/>
      <c r="DK33" s="572"/>
      <c r="DL33" s="576">
        <v>11482662</v>
      </c>
      <c r="DM33" s="571"/>
      <c r="DN33" s="571"/>
      <c r="DO33" s="571"/>
      <c r="DP33" s="571"/>
      <c r="DQ33" s="571"/>
      <c r="DR33" s="571"/>
      <c r="DS33" s="571"/>
      <c r="DT33" s="571"/>
      <c r="DU33" s="571"/>
      <c r="DV33" s="572"/>
      <c r="DW33" s="573">
        <v>41.5</v>
      </c>
      <c r="DX33" s="574"/>
      <c r="DY33" s="574"/>
      <c r="DZ33" s="574"/>
      <c r="EA33" s="574"/>
      <c r="EB33" s="574"/>
      <c r="EC33" s="602"/>
    </row>
    <row r="34" spans="2:133" ht="11.25" customHeight="1" x14ac:dyDescent="0.25">
      <c r="B34" s="568" t="s">
        <v>146</v>
      </c>
      <c r="C34" s="357"/>
      <c r="D34" s="357"/>
      <c r="E34" s="357"/>
      <c r="F34" s="357"/>
      <c r="G34" s="357"/>
      <c r="H34" s="357"/>
      <c r="I34" s="357"/>
      <c r="J34" s="357"/>
      <c r="K34" s="357"/>
      <c r="L34" s="357"/>
      <c r="M34" s="357"/>
      <c r="N34" s="357"/>
      <c r="O34" s="357"/>
      <c r="P34" s="357"/>
      <c r="Q34" s="569"/>
      <c r="R34" s="570">
        <v>4553156</v>
      </c>
      <c r="S34" s="454"/>
      <c r="T34" s="454"/>
      <c r="U34" s="454"/>
      <c r="V34" s="454"/>
      <c r="W34" s="454"/>
      <c r="X34" s="454"/>
      <c r="Y34" s="583"/>
      <c r="Z34" s="603">
        <v>8</v>
      </c>
      <c r="AA34" s="603"/>
      <c r="AB34" s="603"/>
      <c r="AC34" s="603"/>
      <c r="AD34" s="604" t="s">
        <v>195</v>
      </c>
      <c r="AE34" s="604"/>
      <c r="AF34" s="604"/>
      <c r="AG34" s="604"/>
      <c r="AH34" s="604"/>
      <c r="AI34" s="604"/>
      <c r="AJ34" s="604"/>
      <c r="AK34" s="604"/>
      <c r="AL34" s="573" t="s">
        <v>195</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400</v>
      </c>
      <c r="CE34" s="357"/>
      <c r="CF34" s="357"/>
      <c r="CG34" s="357"/>
      <c r="CH34" s="357"/>
      <c r="CI34" s="357"/>
      <c r="CJ34" s="357"/>
      <c r="CK34" s="357"/>
      <c r="CL34" s="357"/>
      <c r="CM34" s="357"/>
      <c r="CN34" s="357"/>
      <c r="CO34" s="357"/>
      <c r="CP34" s="357"/>
      <c r="CQ34" s="569"/>
      <c r="CR34" s="570">
        <v>7152608</v>
      </c>
      <c r="CS34" s="454"/>
      <c r="CT34" s="454"/>
      <c r="CU34" s="454"/>
      <c r="CV34" s="454"/>
      <c r="CW34" s="454"/>
      <c r="CX34" s="454"/>
      <c r="CY34" s="583"/>
      <c r="CZ34" s="573">
        <v>13</v>
      </c>
      <c r="DA34" s="574"/>
      <c r="DB34" s="574"/>
      <c r="DC34" s="575"/>
      <c r="DD34" s="576">
        <v>6241594</v>
      </c>
      <c r="DE34" s="454"/>
      <c r="DF34" s="454"/>
      <c r="DG34" s="454"/>
      <c r="DH34" s="454"/>
      <c r="DI34" s="454"/>
      <c r="DJ34" s="454"/>
      <c r="DK34" s="583"/>
      <c r="DL34" s="576">
        <v>4928863</v>
      </c>
      <c r="DM34" s="454"/>
      <c r="DN34" s="454"/>
      <c r="DO34" s="454"/>
      <c r="DP34" s="454"/>
      <c r="DQ34" s="454"/>
      <c r="DR34" s="454"/>
      <c r="DS34" s="454"/>
      <c r="DT34" s="454"/>
      <c r="DU34" s="454"/>
      <c r="DV34" s="583"/>
      <c r="DW34" s="573">
        <v>17.8</v>
      </c>
      <c r="DX34" s="574"/>
      <c r="DY34" s="574"/>
      <c r="DZ34" s="574"/>
      <c r="EA34" s="574"/>
      <c r="EB34" s="574"/>
      <c r="EC34" s="602"/>
    </row>
    <row r="35" spans="2:133" ht="11.25" customHeight="1" x14ac:dyDescent="0.25">
      <c r="B35" s="568" t="s">
        <v>402</v>
      </c>
      <c r="C35" s="357"/>
      <c r="D35" s="357"/>
      <c r="E35" s="357"/>
      <c r="F35" s="357"/>
      <c r="G35" s="357"/>
      <c r="H35" s="357"/>
      <c r="I35" s="357"/>
      <c r="J35" s="357"/>
      <c r="K35" s="357"/>
      <c r="L35" s="357"/>
      <c r="M35" s="357"/>
      <c r="N35" s="357"/>
      <c r="O35" s="357"/>
      <c r="P35" s="357"/>
      <c r="Q35" s="569"/>
      <c r="R35" s="570">
        <v>6458368</v>
      </c>
      <c r="S35" s="454"/>
      <c r="T35" s="454"/>
      <c r="U35" s="454"/>
      <c r="V35" s="454"/>
      <c r="W35" s="454"/>
      <c r="X35" s="454"/>
      <c r="Y35" s="583"/>
      <c r="Z35" s="603">
        <v>11.4</v>
      </c>
      <c r="AA35" s="603"/>
      <c r="AB35" s="603"/>
      <c r="AC35" s="603"/>
      <c r="AD35" s="604" t="s">
        <v>195</v>
      </c>
      <c r="AE35" s="604"/>
      <c r="AF35" s="604"/>
      <c r="AG35" s="604"/>
      <c r="AH35" s="604"/>
      <c r="AI35" s="604"/>
      <c r="AJ35" s="604"/>
      <c r="AK35" s="604"/>
      <c r="AL35" s="573" t="s">
        <v>195</v>
      </c>
      <c r="AM35" s="317"/>
      <c r="AN35" s="317"/>
      <c r="AO35" s="605"/>
      <c r="AP35" s="16"/>
      <c r="AQ35" s="483" t="s">
        <v>403</v>
      </c>
      <c r="AR35" s="484"/>
      <c r="AS35" s="484"/>
      <c r="AT35" s="484"/>
      <c r="AU35" s="484"/>
      <c r="AV35" s="484"/>
      <c r="AW35" s="484"/>
      <c r="AX35" s="484"/>
      <c r="AY35" s="484"/>
      <c r="AZ35" s="484"/>
      <c r="BA35" s="484"/>
      <c r="BB35" s="484"/>
      <c r="BC35" s="484"/>
      <c r="BD35" s="484"/>
      <c r="BE35" s="484"/>
      <c r="BF35" s="526"/>
      <c r="BG35" s="483" t="s">
        <v>203</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404</v>
      </c>
      <c r="CE35" s="357"/>
      <c r="CF35" s="357"/>
      <c r="CG35" s="357"/>
      <c r="CH35" s="357"/>
      <c r="CI35" s="357"/>
      <c r="CJ35" s="357"/>
      <c r="CK35" s="357"/>
      <c r="CL35" s="357"/>
      <c r="CM35" s="357"/>
      <c r="CN35" s="357"/>
      <c r="CO35" s="357"/>
      <c r="CP35" s="357"/>
      <c r="CQ35" s="569"/>
      <c r="CR35" s="570">
        <v>1865596</v>
      </c>
      <c r="CS35" s="571"/>
      <c r="CT35" s="571"/>
      <c r="CU35" s="571"/>
      <c r="CV35" s="571"/>
      <c r="CW35" s="571"/>
      <c r="CX35" s="571"/>
      <c r="CY35" s="572"/>
      <c r="CZ35" s="573">
        <v>3.4</v>
      </c>
      <c r="DA35" s="574"/>
      <c r="DB35" s="574"/>
      <c r="DC35" s="575"/>
      <c r="DD35" s="576">
        <v>1715707</v>
      </c>
      <c r="DE35" s="571"/>
      <c r="DF35" s="571"/>
      <c r="DG35" s="571"/>
      <c r="DH35" s="571"/>
      <c r="DI35" s="571"/>
      <c r="DJ35" s="571"/>
      <c r="DK35" s="572"/>
      <c r="DL35" s="576">
        <v>1646466</v>
      </c>
      <c r="DM35" s="571"/>
      <c r="DN35" s="571"/>
      <c r="DO35" s="571"/>
      <c r="DP35" s="571"/>
      <c r="DQ35" s="571"/>
      <c r="DR35" s="571"/>
      <c r="DS35" s="571"/>
      <c r="DT35" s="571"/>
      <c r="DU35" s="571"/>
      <c r="DV35" s="572"/>
      <c r="DW35" s="573">
        <v>5.9</v>
      </c>
      <c r="DX35" s="574"/>
      <c r="DY35" s="574"/>
      <c r="DZ35" s="574"/>
      <c r="EA35" s="574"/>
      <c r="EB35" s="574"/>
      <c r="EC35" s="602"/>
    </row>
    <row r="36" spans="2:133" ht="11.25" customHeight="1" x14ac:dyDescent="0.25">
      <c r="B36" s="568" t="s">
        <v>373</v>
      </c>
      <c r="C36" s="357"/>
      <c r="D36" s="357"/>
      <c r="E36" s="357"/>
      <c r="F36" s="357"/>
      <c r="G36" s="357"/>
      <c r="H36" s="357"/>
      <c r="I36" s="357"/>
      <c r="J36" s="357"/>
      <c r="K36" s="357"/>
      <c r="L36" s="357"/>
      <c r="M36" s="357"/>
      <c r="N36" s="357"/>
      <c r="O36" s="357"/>
      <c r="P36" s="357"/>
      <c r="Q36" s="569"/>
      <c r="R36" s="570">
        <v>298636</v>
      </c>
      <c r="S36" s="454"/>
      <c r="T36" s="454"/>
      <c r="U36" s="454"/>
      <c r="V36" s="454"/>
      <c r="W36" s="454"/>
      <c r="X36" s="454"/>
      <c r="Y36" s="583"/>
      <c r="Z36" s="603">
        <v>0.5</v>
      </c>
      <c r="AA36" s="603"/>
      <c r="AB36" s="603"/>
      <c r="AC36" s="603"/>
      <c r="AD36" s="604" t="s">
        <v>195</v>
      </c>
      <c r="AE36" s="604"/>
      <c r="AF36" s="604"/>
      <c r="AG36" s="604"/>
      <c r="AH36" s="604"/>
      <c r="AI36" s="604"/>
      <c r="AJ36" s="604"/>
      <c r="AK36" s="604"/>
      <c r="AL36" s="573" t="s">
        <v>195</v>
      </c>
      <c r="AM36" s="317"/>
      <c r="AN36" s="317"/>
      <c r="AO36" s="605"/>
      <c r="AP36" s="16"/>
      <c r="AQ36" s="606" t="s">
        <v>390</v>
      </c>
      <c r="AR36" s="607"/>
      <c r="AS36" s="607"/>
      <c r="AT36" s="607"/>
      <c r="AU36" s="607"/>
      <c r="AV36" s="607"/>
      <c r="AW36" s="607"/>
      <c r="AX36" s="607"/>
      <c r="AY36" s="608"/>
      <c r="AZ36" s="609">
        <v>5507476</v>
      </c>
      <c r="BA36" s="610"/>
      <c r="BB36" s="610"/>
      <c r="BC36" s="610"/>
      <c r="BD36" s="610"/>
      <c r="BE36" s="610"/>
      <c r="BF36" s="611"/>
      <c r="BG36" s="612" t="s">
        <v>408</v>
      </c>
      <c r="BH36" s="613"/>
      <c r="BI36" s="613"/>
      <c r="BJ36" s="613"/>
      <c r="BK36" s="613"/>
      <c r="BL36" s="613"/>
      <c r="BM36" s="613"/>
      <c r="BN36" s="613"/>
      <c r="BO36" s="613"/>
      <c r="BP36" s="613"/>
      <c r="BQ36" s="613"/>
      <c r="BR36" s="613"/>
      <c r="BS36" s="613"/>
      <c r="BT36" s="613"/>
      <c r="BU36" s="614"/>
      <c r="BV36" s="609">
        <v>31632</v>
      </c>
      <c r="BW36" s="610"/>
      <c r="BX36" s="610"/>
      <c r="BY36" s="610"/>
      <c r="BZ36" s="610"/>
      <c r="CA36" s="610"/>
      <c r="CB36" s="611"/>
      <c r="CD36" s="568" t="s">
        <v>29</v>
      </c>
      <c r="CE36" s="357"/>
      <c r="CF36" s="357"/>
      <c r="CG36" s="357"/>
      <c r="CH36" s="357"/>
      <c r="CI36" s="357"/>
      <c r="CJ36" s="357"/>
      <c r="CK36" s="357"/>
      <c r="CL36" s="357"/>
      <c r="CM36" s="357"/>
      <c r="CN36" s="357"/>
      <c r="CO36" s="357"/>
      <c r="CP36" s="357"/>
      <c r="CQ36" s="569"/>
      <c r="CR36" s="570">
        <v>5880249</v>
      </c>
      <c r="CS36" s="454"/>
      <c r="CT36" s="454"/>
      <c r="CU36" s="454"/>
      <c r="CV36" s="454"/>
      <c r="CW36" s="454"/>
      <c r="CX36" s="454"/>
      <c r="CY36" s="583"/>
      <c r="CZ36" s="573">
        <v>10.7</v>
      </c>
      <c r="DA36" s="574"/>
      <c r="DB36" s="574"/>
      <c r="DC36" s="575"/>
      <c r="DD36" s="576">
        <v>5353855</v>
      </c>
      <c r="DE36" s="454"/>
      <c r="DF36" s="454"/>
      <c r="DG36" s="454"/>
      <c r="DH36" s="454"/>
      <c r="DI36" s="454"/>
      <c r="DJ36" s="454"/>
      <c r="DK36" s="583"/>
      <c r="DL36" s="576">
        <v>2134112</v>
      </c>
      <c r="DM36" s="454"/>
      <c r="DN36" s="454"/>
      <c r="DO36" s="454"/>
      <c r="DP36" s="454"/>
      <c r="DQ36" s="454"/>
      <c r="DR36" s="454"/>
      <c r="DS36" s="454"/>
      <c r="DT36" s="454"/>
      <c r="DU36" s="454"/>
      <c r="DV36" s="583"/>
      <c r="DW36" s="573">
        <v>7.7</v>
      </c>
      <c r="DX36" s="574"/>
      <c r="DY36" s="574"/>
      <c r="DZ36" s="574"/>
      <c r="EA36" s="574"/>
      <c r="EB36" s="574"/>
      <c r="EC36" s="602"/>
    </row>
    <row r="37" spans="2:133" ht="11.25" customHeight="1" x14ac:dyDescent="0.25">
      <c r="B37" s="568" t="s">
        <v>398</v>
      </c>
      <c r="C37" s="357"/>
      <c r="D37" s="357"/>
      <c r="E37" s="357"/>
      <c r="F37" s="357"/>
      <c r="G37" s="357"/>
      <c r="H37" s="357"/>
      <c r="I37" s="357"/>
      <c r="J37" s="357"/>
      <c r="K37" s="357"/>
      <c r="L37" s="357"/>
      <c r="M37" s="357"/>
      <c r="N37" s="357"/>
      <c r="O37" s="357"/>
      <c r="P37" s="357"/>
      <c r="Q37" s="569"/>
      <c r="R37" s="570">
        <v>1846063</v>
      </c>
      <c r="S37" s="454"/>
      <c r="T37" s="454"/>
      <c r="U37" s="454"/>
      <c r="V37" s="454"/>
      <c r="W37" s="454"/>
      <c r="X37" s="454"/>
      <c r="Y37" s="583"/>
      <c r="Z37" s="603">
        <v>3.3</v>
      </c>
      <c r="AA37" s="603"/>
      <c r="AB37" s="603"/>
      <c r="AC37" s="603"/>
      <c r="AD37" s="604">
        <v>62620</v>
      </c>
      <c r="AE37" s="604"/>
      <c r="AF37" s="604"/>
      <c r="AG37" s="604"/>
      <c r="AH37" s="604"/>
      <c r="AI37" s="604"/>
      <c r="AJ37" s="604"/>
      <c r="AK37" s="604"/>
      <c r="AL37" s="573">
        <v>0.2</v>
      </c>
      <c r="AM37" s="317"/>
      <c r="AN37" s="317"/>
      <c r="AO37" s="605"/>
      <c r="AQ37" s="598" t="s">
        <v>409</v>
      </c>
      <c r="AR37" s="415"/>
      <c r="AS37" s="415"/>
      <c r="AT37" s="415"/>
      <c r="AU37" s="415"/>
      <c r="AV37" s="415"/>
      <c r="AW37" s="415"/>
      <c r="AX37" s="415"/>
      <c r="AY37" s="599"/>
      <c r="AZ37" s="570">
        <v>1676230</v>
      </c>
      <c r="BA37" s="454"/>
      <c r="BB37" s="454"/>
      <c r="BC37" s="454"/>
      <c r="BD37" s="571"/>
      <c r="BE37" s="571"/>
      <c r="BF37" s="600"/>
      <c r="BG37" s="568" t="s">
        <v>411</v>
      </c>
      <c r="BH37" s="357"/>
      <c r="BI37" s="357"/>
      <c r="BJ37" s="357"/>
      <c r="BK37" s="357"/>
      <c r="BL37" s="357"/>
      <c r="BM37" s="357"/>
      <c r="BN37" s="357"/>
      <c r="BO37" s="357"/>
      <c r="BP37" s="357"/>
      <c r="BQ37" s="357"/>
      <c r="BR37" s="357"/>
      <c r="BS37" s="357"/>
      <c r="BT37" s="357"/>
      <c r="BU37" s="569"/>
      <c r="BV37" s="570">
        <v>-61628</v>
      </c>
      <c r="BW37" s="454"/>
      <c r="BX37" s="454"/>
      <c r="BY37" s="454"/>
      <c r="BZ37" s="454"/>
      <c r="CA37" s="454"/>
      <c r="CB37" s="601"/>
      <c r="CD37" s="568" t="s">
        <v>159</v>
      </c>
      <c r="CE37" s="357"/>
      <c r="CF37" s="357"/>
      <c r="CG37" s="357"/>
      <c r="CH37" s="357"/>
      <c r="CI37" s="357"/>
      <c r="CJ37" s="357"/>
      <c r="CK37" s="357"/>
      <c r="CL37" s="357"/>
      <c r="CM37" s="357"/>
      <c r="CN37" s="357"/>
      <c r="CO37" s="357"/>
      <c r="CP37" s="357"/>
      <c r="CQ37" s="569"/>
      <c r="CR37" s="570">
        <v>191311</v>
      </c>
      <c r="CS37" s="571"/>
      <c r="CT37" s="571"/>
      <c r="CU37" s="571"/>
      <c r="CV37" s="571"/>
      <c r="CW37" s="571"/>
      <c r="CX37" s="571"/>
      <c r="CY37" s="572"/>
      <c r="CZ37" s="573">
        <v>0.3</v>
      </c>
      <c r="DA37" s="574"/>
      <c r="DB37" s="574"/>
      <c r="DC37" s="575"/>
      <c r="DD37" s="576">
        <v>168081</v>
      </c>
      <c r="DE37" s="571"/>
      <c r="DF37" s="571"/>
      <c r="DG37" s="571"/>
      <c r="DH37" s="571"/>
      <c r="DI37" s="571"/>
      <c r="DJ37" s="571"/>
      <c r="DK37" s="572"/>
      <c r="DL37" s="576">
        <v>123945</v>
      </c>
      <c r="DM37" s="571"/>
      <c r="DN37" s="571"/>
      <c r="DO37" s="571"/>
      <c r="DP37" s="571"/>
      <c r="DQ37" s="571"/>
      <c r="DR37" s="571"/>
      <c r="DS37" s="571"/>
      <c r="DT37" s="571"/>
      <c r="DU37" s="571"/>
      <c r="DV37" s="572"/>
      <c r="DW37" s="573">
        <v>0.4</v>
      </c>
      <c r="DX37" s="574"/>
      <c r="DY37" s="574"/>
      <c r="DZ37" s="574"/>
      <c r="EA37" s="574"/>
      <c r="EB37" s="574"/>
      <c r="EC37" s="602"/>
    </row>
    <row r="38" spans="2:133" ht="11.25" customHeight="1" x14ac:dyDescent="0.25">
      <c r="B38" s="568" t="s">
        <v>412</v>
      </c>
      <c r="C38" s="357"/>
      <c r="D38" s="357"/>
      <c r="E38" s="357"/>
      <c r="F38" s="357"/>
      <c r="G38" s="357"/>
      <c r="H38" s="357"/>
      <c r="I38" s="357"/>
      <c r="J38" s="357"/>
      <c r="K38" s="357"/>
      <c r="L38" s="357"/>
      <c r="M38" s="357"/>
      <c r="N38" s="357"/>
      <c r="O38" s="357"/>
      <c r="P38" s="357"/>
      <c r="Q38" s="569"/>
      <c r="R38" s="570">
        <v>2900700</v>
      </c>
      <c r="S38" s="454"/>
      <c r="T38" s="454"/>
      <c r="U38" s="454"/>
      <c r="V38" s="454"/>
      <c r="W38" s="454"/>
      <c r="X38" s="454"/>
      <c r="Y38" s="583"/>
      <c r="Z38" s="603">
        <v>5.0999999999999996</v>
      </c>
      <c r="AA38" s="603"/>
      <c r="AB38" s="603"/>
      <c r="AC38" s="603"/>
      <c r="AD38" s="604" t="s">
        <v>195</v>
      </c>
      <c r="AE38" s="604"/>
      <c r="AF38" s="604"/>
      <c r="AG38" s="604"/>
      <c r="AH38" s="604"/>
      <c r="AI38" s="604"/>
      <c r="AJ38" s="604"/>
      <c r="AK38" s="604"/>
      <c r="AL38" s="573" t="s">
        <v>195</v>
      </c>
      <c r="AM38" s="317"/>
      <c r="AN38" s="317"/>
      <c r="AO38" s="605"/>
      <c r="AQ38" s="598" t="s">
        <v>306</v>
      </c>
      <c r="AR38" s="415"/>
      <c r="AS38" s="415"/>
      <c r="AT38" s="415"/>
      <c r="AU38" s="415"/>
      <c r="AV38" s="415"/>
      <c r="AW38" s="415"/>
      <c r="AX38" s="415"/>
      <c r="AY38" s="599"/>
      <c r="AZ38" s="570">
        <v>333758</v>
      </c>
      <c r="BA38" s="454"/>
      <c r="BB38" s="454"/>
      <c r="BC38" s="454"/>
      <c r="BD38" s="571"/>
      <c r="BE38" s="571"/>
      <c r="BF38" s="600"/>
      <c r="BG38" s="568" t="s">
        <v>413</v>
      </c>
      <c r="BH38" s="357"/>
      <c r="BI38" s="357"/>
      <c r="BJ38" s="357"/>
      <c r="BK38" s="357"/>
      <c r="BL38" s="357"/>
      <c r="BM38" s="357"/>
      <c r="BN38" s="357"/>
      <c r="BO38" s="357"/>
      <c r="BP38" s="357"/>
      <c r="BQ38" s="357"/>
      <c r="BR38" s="357"/>
      <c r="BS38" s="357"/>
      <c r="BT38" s="357"/>
      <c r="BU38" s="569"/>
      <c r="BV38" s="570">
        <v>10833</v>
      </c>
      <c r="BW38" s="454"/>
      <c r="BX38" s="454"/>
      <c r="BY38" s="454"/>
      <c r="BZ38" s="454"/>
      <c r="CA38" s="454"/>
      <c r="CB38" s="601"/>
      <c r="CD38" s="568" t="s">
        <v>414</v>
      </c>
      <c r="CE38" s="357"/>
      <c r="CF38" s="357"/>
      <c r="CG38" s="357"/>
      <c r="CH38" s="357"/>
      <c r="CI38" s="357"/>
      <c r="CJ38" s="357"/>
      <c r="CK38" s="357"/>
      <c r="CL38" s="357"/>
      <c r="CM38" s="357"/>
      <c r="CN38" s="357"/>
      <c r="CO38" s="357"/>
      <c r="CP38" s="357"/>
      <c r="CQ38" s="569"/>
      <c r="CR38" s="570">
        <v>3497488</v>
      </c>
      <c r="CS38" s="454"/>
      <c r="CT38" s="454"/>
      <c r="CU38" s="454"/>
      <c r="CV38" s="454"/>
      <c r="CW38" s="454"/>
      <c r="CX38" s="454"/>
      <c r="CY38" s="583"/>
      <c r="CZ38" s="573">
        <v>6.3</v>
      </c>
      <c r="DA38" s="574"/>
      <c r="DB38" s="574"/>
      <c r="DC38" s="575"/>
      <c r="DD38" s="576">
        <v>2871567</v>
      </c>
      <c r="DE38" s="454"/>
      <c r="DF38" s="454"/>
      <c r="DG38" s="454"/>
      <c r="DH38" s="454"/>
      <c r="DI38" s="454"/>
      <c r="DJ38" s="454"/>
      <c r="DK38" s="583"/>
      <c r="DL38" s="576">
        <v>2773221</v>
      </c>
      <c r="DM38" s="454"/>
      <c r="DN38" s="454"/>
      <c r="DO38" s="454"/>
      <c r="DP38" s="454"/>
      <c r="DQ38" s="454"/>
      <c r="DR38" s="454"/>
      <c r="DS38" s="454"/>
      <c r="DT38" s="454"/>
      <c r="DU38" s="454"/>
      <c r="DV38" s="583"/>
      <c r="DW38" s="573">
        <v>10</v>
      </c>
      <c r="DX38" s="574"/>
      <c r="DY38" s="574"/>
      <c r="DZ38" s="574"/>
      <c r="EA38" s="574"/>
      <c r="EB38" s="574"/>
      <c r="EC38" s="602"/>
    </row>
    <row r="39" spans="2:133" ht="11.25" customHeight="1" x14ac:dyDescent="0.25">
      <c r="B39" s="568" t="s">
        <v>415</v>
      </c>
      <c r="C39" s="357"/>
      <c r="D39" s="357"/>
      <c r="E39" s="357"/>
      <c r="F39" s="357"/>
      <c r="G39" s="357"/>
      <c r="H39" s="357"/>
      <c r="I39" s="357"/>
      <c r="J39" s="357"/>
      <c r="K39" s="357"/>
      <c r="L39" s="357"/>
      <c r="M39" s="357"/>
      <c r="N39" s="357"/>
      <c r="O39" s="357"/>
      <c r="P39" s="357"/>
      <c r="Q39" s="569"/>
      <c r="R39" s="570" t="s">
        <v>195</v>
      </c>
      <c r="S39" s="454"/>
      <c r="T39" s="454"/>
      <c r="U39" s="454"/>
      <c r="V39" s="454"/>
      <c r="W39" s="454"/>
      <c r="X39" s="454"/>
      <c r="Y39" s="583"/>
      <c r="Z39" s="603" t="s">
        <v>195</v>
      </c>
      <c r="AA39" s="603"/>
      <c r="AB39" s="603"/>
      <c r="AC39" s="603"/>
      <c r="AD39" s="604" t="s">
        <v>195</v>
      </c>
      <c r="AE39" s="604"/>
      <c r="AF39" s="604"/>
      <c r="AG39" s="604"/>
      <c r="AH39" s="604"/>
      <c r="AI39" s="604"/>
      <c r="AJ39" s="604"/>
      <c r="AK39" s="604"/>
      <c r="AL39" s="573" t="s">
        <v>195</v>
      </c>
      <c r="AM39" s="317"/>
      <c r="AN39" s="317"/>
      <c r="AO39" s="605"/>
      <c r="AQ39" s="598" t="s">
        <v>416</v>
      </c>
      <c r="AR39" s="415"/>
      <c r="AS39" s="415"/>
      <c r="AT39" s="415"/>
      <c r="AU39" s="415"/>
      <c r="AV39" s="415"/>
      <c r="AW39" s="415"/>
      <c r="AX39" s="415"/>
      <c r="AY39" s="599"/>
      <c r="AZ39" s="570" t="s">
        <v>195</v>
      </c>
      <c r="BA39" s="454"/>
      <c r="BB39" s="454"/>
      <c r="BC39" s="454"/>
      <c r="BD39" s="571"/>
      <c r="BE39" s="571"/>
      <c r="BF39" s="600"/>
      <c r="BG39" s="568" t="s">
        <v>336</v>
      </c>
      <c r="BH39" s="357"/>
      <c r="BI39" s="357"/>
      <c r="BJ39" s="357"/>
      <c r="BK39" s="357"/>
      <c r="BL39" s="357"/>
      <c r="BM39" s="357"/>
      <c r="BN39" s="357"/>
      <c r="BO39" s="357"/>
      <c r="BP39" s="357"/>
      <c r="BQ39" s="357"/>
      <c r="BR39" s="357"/>
      <c r="BS39" s="357"/>
      <c r="BT39" s="357"/>
      <c r="BU39" s="569"/>
      <c r="BV39" s="570">
        <v>15959</v>
      </c>
      <c r="BW39" s="454"/>
      <c r="BX39" s="454"/>
      <c r="BY39" s="454"/>
      <c r="BZ39" s="454"/>
      <c r="CA39" s="454"/>
      <c r="CB39" s="601"/>
      <c r="CD39" s="568" t="s">
        <v>420</v>
      </c>
      <c r="CE39" s="357"/>
      <c r="CF39" s="357"/>
      <c r="CG39" s="357"/>
      <c r="CH39" s="357"/>
      <c r="CI39" s="357"/>
      <c r="CJ39" s="357"/>
      <c r="CK39" s="357"/>
      <c r="CL39" s="357"/>
      <c r="CM39" s="357"/>
      <c r="CN39" s="357"/>
      <c r="CO39" s="357"/>
      <c r="CP39" s="357"/>
      <c r="CQ39" s="569"/>
      <c r="CR39" s="570">
        <v>6726954</v>
      </c>
      <c r="CS39" s="571"/>
      <c r="CT39" s="571"/>
      <c r="CU39" s="571"/>
      <c r="CV39" s="571"/>
      <c r="CW39" s="571"/>
      <c r="CX39" s="571"/>
      <c r="CY39" s="572"/>
      <c r="CZ39" s="573">
        <v>12.2</v>
      </c>
      <c r="DA39" s="574"/>
      <c r="DB39" s="574"/>
      <c r="DC39" s="575"/>
      <c r="DD39" s="576">
        <v>2166468</v>
      </c>
      <c r="DE39" s="571"/>
      <c r="DF39" s="571"/>
      <c r="DG39" s="571"/>
      <c r="DH39" s="571"/>
      <c r="DI39" s="571"/>
      <c r="DJ39" s="571"/>
      <c r="DK39" s="572"/>
      <c r="DL39" s="576" t="s">
        <v>195</v>
      </c>
      <c r="DM39" s="571"/>
      <c r="DN39" s="571"/>
      <c r="DO39" s="571"/>
      <c r="DP39" s="571"/>
      <c r="DQ39" s="571"/>
      <c r="DR39" s="571"/>
      <c r="DS39" s="571"/>
      <c r="DT39" s="571"/>
      <c r="DU39" s="571"/>
      <c r="DV39" s="572"/>
      <c r="DW39" s="573" t="s">
        <v>195</v>
      </c>
      <c r="DX39" s="574"/>
      <c r="DY39" s="574"/>
      <c r="DZ39" s="574"/>
      <c r="EA39" s="574"/>
      <c r="EB39" s="574"/>
      <c r="EC39" s="602"/>
    </row>
    <row r="40" spans="2:133" ht="11.25" customHeight="1" x14ac:dyDescent="0.25">
      <c r="B40" s="568" t="s">
        <v>140</v>
      </c>
      <c r="C40" s="357"/>
      <c r="D40" s="357"/>
      <c r="E40" s="357"/>
      <c r="F40" s="357"/>
      <c r="G40" s="357"/>
      <c r="H40" s="357"/>
      <c r="I40" s="357"/>
      <c r="J40" s="357"/>
      <c r="K40" s="357"/>
      <c r="L40" s="357"/>
      <c r="M40" s="357"/>
      <c r="N40" s="357"/>
      <c r="O40" s="357"/>
      <c r="P40" s="357"/>
      <c r="Q40" s="569"/>
      <c r="R40" s="570" t="s">
        <v>195</v>
      </c>
      <c r="S40" s="454"/>
      <c r="T40" s="454"/>
      <c r="U40" s="454"/>
      <c r="V40" s="454"/>
      <c r="W40" s="454"/>
      <c r="X40" s="454"/>
      <c r="Y40" s="583"/>
      <c r="Z40" s="603" t="s">
        <v>195</v>
      </c>
      <c r="AA40" s="603"/>
      <c r="AB40" s="603"/>
      <c r="AC40" s="603"/>
      <c r="AD40" s="604" t="s">
        <v>195</v>
      </c>
      <c r="AE40" s="604"/>
      <c r="AF40" s="604"/>
      <c r="AG40" s="604"/>
      <c r="AH40" s="604"/>
      <c r="AI40" s="604"/>
      <c r="AJ40" s="604"/>
      <c r="AK40" s="604"/>
      <c r="AL40" s="573" t="s">
        <v>195</v>
      </c>
      <c r="AM40" s="317"/>
      <c r="AN40" s="317"/>
      <c r="AO40" s="605"/>
      <c r="AQ40" s="598" t="s">
        <v>421</v>
      </c>
      <c r="AR40" s="415"/>
      <c r="AS40" s="415"/>
      <c r="AT40" s="415"/>
      <c r="AU40" s="415"/>
      <c r="AV40" s="415"/>
      <c r="AW40" s="415"/>
      <c r="AX40" s="415"/>
      <c r="AY40" s="599"/>
      <c r="AZ40" s="570" t="s">
        <v>195</v>
      </c>
      <c r="BA40" s="454"/>
      <c r="BB40" s="454"/>
      <c r="BC40" s="454"/>
      <c r="BD40" s="571"/>
      <c r="BE40" s="571"/>
      <c r="BF40" s="600"/>
      <c r="BG40" s="564" t="s">
        <v>423</v>
      </c>
      <c r="BH40" s="406"/>
      <c r="BI40" s="406"/>
      <c r="BJ40" s="406"/>
      <c r="BK40" s="406"/>
      <c r="BL40" s="7"/>
      <c r="BM40" s="357" t="s">
        <v>424</v>
      </c>
      <c r="BN40" s="357"/>
      <c r="BO40" s="357"/>
      <c r="BP40" s="357"/>
      <c r="BQ40" s="357"/>
      <c r="BR40" s="357"/>
      <c r="BS40" s="357"/>
      <c r="BT40" s="357"/>
      <c r="BU40" s="569"/>
      <c r="BV40" s="570">
        <v>93</v>
      </c>
      <c r="BW40" s="454"/>
      <c r="BX40" s="454"/>
      <c r="BY40" s="454"/>
      <c r="BZ40" s="454"/>
      <c r="CA40" s="454"/>
      <c r="CB40" s="601"/>
      <c r="CD40" s="568" t="s">
        <v>368</v>
      </c>
      <c r="CE40" s="357"/>
      <c r="CF40" s="357"/>
      <c r="CG40" s="357"/>
      <c r="CH40" s="357"/>
      <c r="CI40" s="357"/>
      <c r="CJ40" s="357"/>
      <c r="CK40" s="357"/>
      <c r="CL40" s="357"/>
      <c r="CM40" s="357"/>
      <c r="CN40" s="357"/>
      <c r="CO40" s="357"/>
      <c r="CP40" s="357"/>
      <c r="CQ40" s="569"/>
      <c r="CR40" s="570">
        <v>1614496</v>
      </c>
      <c r="CS40" s="454"/>
      <c r="CT40" s="454"/>
      <c r="CU40" s="454"/>
      <c r="CV40" s="454"/>
      <c r="CW40" s="454"/>
      <c r="CX40" s="454"/>
      <c r="CY40" s="583"/>
      <c r="CZ40" s="573">
        <v>2.9</v>
      </c>
      <c r="DA40" s="574"/>
      <c r="DB40" s="574"/>
      <c r="DC40" s="575"/>
      <c r="DD40" s="576">
        <v>1846</v>
      </c>
      <c r="DE40" s="454"/>
      <c r="DF40" s="454"/>
      <c r="DG40" s="454"/>
      <c r="DH40" s="454"/>
      <c r="DI40" s="454"/>
      <c r="DJ40" s="454"/>
      <c r="DK40" s="583"/>
      <c r="DL40" s="576" t="s">
        <v>195</v>
      </c>
      <c r="DM40" s="454"/>
      <c r="DN40" s="454"/>
      <c r="DO40" s="454"/>
      <c r="DP40" s="454"/>
      <c r="DQ40" s="454"/>
      <c r="DR40" s="454"/>
      <c r="DS40" s="454"/>
      <c r="DT40" s="454"/>
      <c r="DU40" s="454"/>
      <c r="DV40" s="583"/>
      <c r="DW40" s="573" t="s">
        <v>195</v>
      </c>
      <c r="DX40" s="574"/>
      <c r="DY40" s="574"/>
      <c r="DZ40" s="574"/>
      <c r="EA40" s="574"/>
      <c r="EB40" s="574"/>
      <c r="EC40" s="602"/>
    </row>
    <row r="41" spans="2:133" ht="11.25" customHeight="1" x14ac:dyDescent="0.25">
      <c r="B41" s="548" t="s">
        <v>141</v>
      </c>
      <c r="C41" s="549"/>
      <c r="D41" s="549"/>
      <c r="E41" s="549"/>
      <c r="F41" s="549"/>
      <c r="G41" s="549"/>
      <c r="H41" s="549"/>
      <c r="I41" s="549"/>
      <c r="J41" s="549"/>
      <c r="K41" s="549"/>
      <c r="L41" s="549"/>
      <c r="M41" s="549"/>
      <c r="N41" s="549"/>
      <c r="O41" s="549"/>
      <c r="P41" s="549"/>
      <c r="Q41" s="550"/>
      <c r="R41" s="551">
        <v>56610414</v>
      </c>
      <c r="S41" s="590"/>
      <c r="T41" s="590"/>
      <c r="U41" s="590"/>
      <c r="V41" s="590"/>
      <c r="W41" s="590"/>
      <c r="X41" s="590"/>
      <c r="Y41" s="593"/>
      <c r="Z41" s="594">
        <v>100</v>
      </c>
      <c r="AA41" s="594"/>
      <c r="AB41" s="594"/>
      <c r="AC41" s="594"/>
      <c r="AD41" s="595">
        <v>27697980</v>
      </c>
      <c r="AE41" s="595"/>
      <c r="AF41" s="595"/>
      <c r="AG41" s="595"/>
      <c r="AH41" s="595"/>
      <c r="AI41" s="595"/>
      <c r="AJ41" s="595"/>
      <c r="AK41" s="595"/>
      <c r="AL41" s="554">
        <v>100</v>
      </c>
      <c r="AM41" s="596"/>
      <c r="AN41" s="596"/>
      <c r="AO41" s="597"/>
      <c r="AQ41" s="598" t="s">
        <v>425</v>
      </c>
      <c r="AR41" s="415"/>
      <c r="AS41" s="415"/>
      <c r="AT41" s="415"/>
      <c r="AU41" s="415"/>
      <c r="AV41" s="415"/>
      <c r="AW41" s="415"/>
      <c r="AX41" s="415"/>
      <c r="AY41" s="599"/>
      <c r="AZ41" s="570">
        <v>634973</v>
      </c>
      <c r="BA41" s="454"/>
      <c r="BB41" s="454"/>
      <c r="BC41" s="454"/>
      <c r="BD41" s="571"/>
      <c r="BE41" s="571"/>
      <c r="BF41" s="600"/>
      <c r="BG41" s="564"/>
      <c r="BH41" s="406"/>
      <c r="BI41" s="406"/>
      <c r="BJ41" s="406"/>
      <c r="BK41" s="406"/>
      <c r="BL41" s="7"/>
      <c r="BM41" s="357" t="s">
        <v>341</v>
      </c>
      <c r="BN41" s="357"/>
      <c r="BO41" s="357"/>
      <c r="BP41" s="357"/>
      <c r="BQ41" s="357"/>
      <c r="BR41" s="357"/>
      <c r="BS41" s="357"/>
      <c r="BT41" s="357"/>
      <c r="BU41" s="569"/>
      <c r="BV41" s="570" t="s">
        <v>195</v>
      </c>
      <c r="BW41" s="454"/>
      <c r="BX41" s="454"/>
      <c r="BY41" s="454"/>
      <c r="BZ41" s="454"/>
      <c r="CA41" s="454"/>
      <c r="CB41" s="601"/>
      <c r="CD41" s="568" t="s">
        <v>282</v>
      </c>
      <c r="CE41" s="357"/>
      <c r="CF41" s="357"/>
      <c r="CG41" s="357"/>
      <c r="CH41" s="357"/>
      <c r="CI41" s="357"/>
      <c r="CJ41" s="357"/>
      <c r="CK41" s="357"/>
      <c r="CL41" s="357"/>
      <c r="CM41" s="357"/>
      <c r="CN41" s="357"/>
      <c r="CO41" s="357"/>
      <c r="CP41" s="357"/>
      <c r="CQ41" s="569"/>
      <c r="CR41" s="570" t="s">
        <v>195</v>
      </c>
      <c r="CS41" s="571"/>
      <c r="CT41" s="571"/>
      <c r="CU41" s="571"/>
      <c r="CV41" s="571"/>
      <c r="CW41" s="571"/>
      <c r="CX41" s="571"/>
      <c r="CY41" s="572"/>
      <c r="CZ41" s="573" t="s">
        <v>195</v>
      </c>
      <c r="DA41" s="574"/>
      <c r="DB41" s="574"/>
      <c r="DC41" s="575"/>
      <c r="DD41" s="576" t="s">
        <v>195</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25">
      <c r="AQ42" s="587" t="s">
        <v>426</v>
      </c>
      <c r="AR42" s="588"/>
      <c r="AS42" s="588"/>
      <c r="AT42" s="588"/>
      <c r="AU42" s="588"/>
      <c r="AV42" s="588"/>
      <c r="AW42" s="588"/>
      <c r="AX42" s="588"/>
      <c r="AY42" s="589"/>
      <c r="AZ42" s="551">
        <v>2862515</v>
      </c>
      <c r="BA42" s="590"/>
      <c r="BB42" s="590"/>
      <c r="BC42" s="590"/>
      <c r="BD42" s="552"/>
      <c r="BE42" s="552"/>
      <c r="BF42" s="591"/>
      <c r="BG42" s="343"/>
      <c r="BH42" s="344"/>
      <c r="BI42" s="344"/>
      <c r="BJ42" s="344"/>
      <c r="BK42" s="344"/>
      <c r="BL42" s="20"/>
      <c r="BM42" s="549" t="s">
        <v>427</v>
      </c>
      <c r="BN42" s="549"/>
      <c r="BO42" s="549"/>
      <c r="BP42" s="549"/>
      <c r="BQ42" s="549"/>
      <c r="BR42" s="549"/>
      <c r="BS42" s="549"/>
      <c r="BT42" s="549"/>
      <c r="BU42" s="550"/>
      <c r="BV42" s="551">
        <v>359</v>
      </c>
      <c r="BW42" s="590"/>
      <c r="BX42" s="590"/>
      <c r="BY42" s="590"/>
      <c r="BZ42" s="590"/>
      <c r="CA42" s="590"/>
      <c r="CB42" s="592"/>
      <c r="CD42" s="568" t="s">
        <v>274</v>
      </c>
      <c r="CE42" s="357"/>
      <c r="CF42" s="357"/>
      <c r="CG42" s="357"/>
      <c r="CH42" s="357"/>
      <c r="CI42" s="357"/>
      <c r="CJ42" s="357"/>
      <c r="CK42" s="357"/>
      <c r="CL42" s="357"/>
      <c r="CM42" s="357"/>
      <c r="CN42" s="357"/>
      <c r="CO42" s="357"/>
      <c r="CP42" s="357"/>
      <c r="CQ42" s="569"/>
      <c r="CR42" s="570">
        <v>4754167</v>
      </c>
      <c r="CS42" s="571"/>
      <c r="CT42" s="571"/>
      <c r="CU42" s="571"/>
      <c r="CV42" s="571"/>
      <c r="CW42" s="571"/>
      <c r="CX42" s="571"/>
      <c r="CY42" s="572"/>
      <c r="CZ42" s="573">
        <v>8.6</v>
      </c>
      <c r="DA42" s="574"/>
      <c r="DB42" s="574"/>
      <c r="DC42" s="575"/>
      <c r="DD42" s="576">
        <v>833420</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25">
      <c r="B43" s="1" t="s">
        <v>49</v>
      </c>
      <c r="CD43" s="568" t="s">
        <v>81</v>
      </c>
      <c r="CE43" s="357"/>
      <c r="CF43" s="357"/>
      <c r="CG43" s="357"/>
      <c r="CH43" s="357"/>
      <c r="CI43" s="357"/>
      <c r="CJ43" s="357"/>
      <c r="CK43" s="357"/>
      <c r="CL43" s="357"/>
      <c r="CM43" s="357"/>
      <c r="CN43" s="357"/>
      <c r="CO43" s="357"/>
      <c r="CP43" s="357"/>
      <c r="CQ43" s="569"/>
      <c r="CR43" s="570">
        <v>54742</v>
      </c>
      <c r="CS43" s="571"/>
      <c r="CT43" s="571"/>
      <c r="CU43" s="571"/>
      <c r="CV43" s="571"/>
      <c r="CW43" s="571"/>
      <c r="CX43" s="571"/>
      <c r="CY43" s="572"/>
      <c r="CZ43" s="573">
        <v>0.1</v>
      </c>
      <c r="DA43" s="574"/>
      <c r="DB43" s="574"/>
      <c r="DC43" s="575"/>
      <c r="DD43" s="576">
        <v>54742</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25">
      <c r="B44" s="585" t="s">
        <v>407</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171</v>
      </c>
      <c r="CE44" s="350"/>
      <c r="CF44" s="568" t="s">
        <v>428</v>
      </c>
      <c r="CG44" s="357"/>
      <c r="CH44" s="357"/>
      <c r="CI44" s="357"/>
      <c r="CJ44" s="357"/>
      <c r="CK44" s="357"/>
      <c r="CL44" s="357"/>
      <c r="CM44" s="357"/>
      <c r="CN44" s="357"/>
      <c r="CO44" s="357"/>
      <c r="CP44" s="357"/>
      <c r="CQ44" s="569"/>
      <c r="CR44" s="570">
        <v>4722125</v>
      </c>
      <c r="CS44" s="454"/>
      <c r="CT44" s="454"/>
      <c r="CU44" s="454"/>
      <c r="CV44" s="454"/>
      <c r="CW44" s="454"/>
      <c r="CX44" s="454"/>
      <c r="CY44" s="583"/>
      <c r="CZ44" s="573">
        <v>8.6</v>
      </c>
      <c r="DA44" s="317"/>
      <c r="DB44" s="317"/>
      <c r="DC44" s="584"/>
      <c r="DD44" s="576">
        <v>832274</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25">
      <c r="B45" s="585" t="s">
        <v>262</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429</v>
      </c>
      <c r="CG45" s="357"/>
      <c r="CH45" s="357"/>
      <c r="CI45" s="357"/>
      <c r="CJ45" s="357"/>
      <c r="CK45" s="357"/>
      <c r="CL45" s="357"/>
      <c r="CM45" s="357"/>
      <c r="CN45" s="357"/>
      <c r="CO45" s="357"/>
      <c r="CP45" s="357"/>
      <c r="CQ45" s="569"/>
      <c r="CR45" s="570">
        <v>2287434</v>
      </c>
      <c r="CS45" s="571"/>
      <c r="CT45" s="571"/>
      <c r="CU45" s="571"/>
      <c r="CV45" s="571"/>
      <c r="CW45" s="571"/>
      <c r="CX45" s="571"/>
      <c r="CY45" s="572"/>
      <c r="CZ45" s="573">
        <v>4.0999999999999996</v>
      </c>
      <c r="DA45" s="574"/>
      <c r="DB45" s="574"/>
      <c r="DC45" s="575"/>
      <c r="DD45" s="576">
        <v>87617</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25">
      <c r="B46" s="41"/>
      <c r="CD46" s="351"/>
      <c r="CE46" s="353"/>
      <c r="CF46" s="568" t="s">
        <v>430</v>
      </c>
      <c r="CG46" s="357"/>
      <c r="CH46" s="357"/>
      <c r="CI46" s="357"/>
      <c r="CJ46" s="357"/>
      <c r="CK46" s="357"/>
      <c r="CL46" s="357"/>
      <c r="CM46" s="357"/>
      <c r="CN46" s="357"/>
      <c r="CO46" s="357"/>
      <c r="CP46" s="357"/>
      <c r="CQ46" s="569"/>
      <c r="CR46" s="570">
        <v>2387592</v>
      </c>
      <c r="CS46" s="454"/>
      <c r="CT46" s="454"/>
      <c r="CU46" s="454"/>
      <c r="CV46" s="454"/>
      <c r="CW46" s="454"/>
      <c r="CX46" s="454"/>
      <c r="CY46" s="583"/>
      <c r="CZ46" s="573">
        <v>4.3</v>
      </c>
      <c r="DA46" s="317"/>
      <c r="DB46" s="317"/>
      <c r="DC46" s="584"/>
      <c r="DD46" s="576">
        <v>741828</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25">
      <c r="B47" s="41"/>
      <c r="CD47" s="351"/>
      <c r="CE47" s="353"/>
      <c r="CF47" s="568" t="s">
        <v>432</v>
      </c>
      <c r="CG47" s="357"/>
      <c r="CH47" s="357"/>
      <c r="CI47" s="357"/>
      <c r="CJ47" s="357"/>
      <c r="CK47" s="357"/>
      <c r="CL47" s="357"/>
      <c r="CM47" s="357"/>
      <c r="CN47" s="357"/>
      <c r="CO47" s="357"/>
      <c r="CP47" s="357"/>
      <c r="CQ47" s="569"/>
      <c r="CR47" s="570">
        <v>32042</v>
      </c>
      <c r="CS47" s="571"/>
      <c r="CT47" s="571"/>
      <c r="CU47" s="571"/>
      <c r="CV47" s="571"/>
      <c r="CW47" s="571"/>
      <c r="CX47" s="571"/>
      <c r="CY47" s="572"/>
      <c r="CZ47" s="573">
        <v>0.1</v>
      </c>
      <c r="DA47" s="574"/>
      <c r="DB47" s="574"/>
      <c r="DC47" s="575"/>
      <c r="DD47" s="576">
        <v>1146</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ht="10.5" x14ac:dyDescent="0.25">
      <c r="B48" s="41"/>
      <c r="CD48" s="354"/>
      <c r="CE48" s="356"/>
      <c r="CF48" s="568" t="s">
        <v>361</v>
      </c>
      <c r="CG48" s="357"/>
      <c r="CH48" s="357"/>
      <c r="CI48" s="357"/>
      <c r="CJ48" s="357"/>
      <c r="CK48" s="357"/>
      <c r="CL48" s="357"/>
      <c r="CM48" s="357"/>
      <c r="CN48" s="357"/>
      <c r="CO48" s="357"/>
      <c r="CP48" s="357"/>
      <c r="CQ48" s="569"/>
      <c r="CR48" s="570" t="s">
        <v>195</v>
      </c>
      <c r="CS48" s="454"/>
      <c r="CT48" s="454"/>
      <c r="CU48" s="454"/>
      <c r="CV48" s="454"/>
      <c r="CW48" s="454"/>
      <c r="CX48" s="454"/>
      <c r="CY48" s="583"/>
      <c r="CZ48" s="573" t="s">
        <v>195</v>
      </c>
      <c r="DA48" s="317"/>
      <c r="DB48" s="317"/>
      <c r="DC48" s="584"/>
      <c r="DD48" s="576" t="s">
        <v>195</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25">
      <c r="B49" s="41"/>
      <c r="CD49" s="548" t="s">
        <v>188</v>
      </c>
      <c r="CE49" s="549"/>
      <c r="CF49" s="549"/>
      <c r="CG49" s="549"/>
      <c r="CH49" s="549"/>
      <c r="CI49" s="549"/>
      <c r="CJ49" s="549"/>
      <c r="CK49" s="549"/>
      <c r="CL49" s="549"/>
      <c r="CM49" s="549"/>
      <c r="CN49" s="549"/>
      <c r="CO49" s="549"/>
      <c r="CP49" s="549"/>
      <c r="CQ49" s="550"/>
      <c r="CR49" s="551">
        <v>55188329</v>
      </c>
      <c r="CS49" s="552"/>
      <c r="CT49" s="552"/>
      <c r="CU49" s="552"/>
      <c r="CV49" s="552"/>
      <c r="CW49" s="552"/>
      <c r="CX49" s="552"/>
      <c r="CY49" s="553"/>
      <c r="CZ49" s="554">
        <v>100</v>
      </c>
      <c r="DA49" s="555"/>
      <c r="DB49" s="555"/>
      <c r="DC49" s="556"/>
      <c r="DD49" s="557">
        <v>36293260</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V6wbFHuEhq9sofOlB2I1BZAPY3zw6o0sixLjWFSM2yhNHmNbT/99ppzlQTUzgKlqptg9zYKw8ek/B8iEj/ijvw==" saltValue="ZLyxPWBcPb/FZF6ZNWfp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46" customWidth="1"/>
    <col min="131" max="131" width="1.59765625" style="46" customWidth="1"/>
    <col min="132" max="132" width="9" style="46" hidden="1" customWidth="1"/>
    <col min="133" max="16384" width="9" style="46" hidden="1"/>
  </cols>
  <sheetData>
    <row r="1" spans="1:131" ht="11.25" customHeight="1" x14ac:dyDescent="0.2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5">
      <c r="A2" s="968" t="s">
        <v>293</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300</v>
      </c>
      <c r="DK2" s="970"/>
      <c r="DL2" s="970"/>
      <c r="DM2" s="970"/>
      <c r="DN2" s="970"/>
      <c r="DO2" s="971"/>
      <c r="DP2" s="50"/>
      <c r="DQ2" s="969" t="s">
        <v>301</v>
      </c>
      <c r="DR2" s="970"/>
      <c r="DS2" s="970"/>
      <c r="DT2" s="970"/>
      <c r="DU2" s="970"/>
      <c r="DV2" s="970"/>
      <c r="DW2" s="970"/>
      <c r="DX2" s="970"/>
      <c r="DY2" s="970"/>
      <c r="DZ2" s="971"/>
      <c r="EA2" s="48"/>
    </row>
    <row r="3" spans="1:131" ht="11.25" customHeight="1" x14ac:dyDescent="0.2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5">
      <c r="A4" s="959" t="s">
        <v>433</v>
      </c>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56"/>
      <c r="BA4" s="56"/>
      <c r="BB4" s="56"/>
      <c r="BC4" s="56"/>
      <c r="BD4" s="56"/>
      <c r="BE4" s="67"/>
      <c r="BF4" s="67"/>
      <c r="BG4" s="67"/>
      <c r="BH4" s="67"/>
      <c r="BI4" s="67"/>
      <c r="BJ4" s="67"/>
      <c r="BK4" s="67"/>
      <c r="BL4" s="67"/>
      <c r="BM4" s="67"/>
      <c r="BN4" s="67"/>
      <c r="BO4" s="67"/>
      <c r="BP4" s="67"/>
      <c r="BQ4" s="741" t="s">
        <v>434</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67"/>
    </row>
    <row r="5" spans="1:131" s="47" customFormat="1" ht="26.25" customHeight="1" x14ac:dyDescent="0.25">
      <c r="A5" s="657" t="s">
        <v>435</v>
      </c>
      <c r="B5" s="658"/>
      <c r="C5" s="658"/>
      <c r="D5" s="658"/>
      <c r="E5" s="658"/>
      <c r="F5" s="658"/>
      <c r="G5" s="658"/>
      <c r="H5" s="658"/>
      <c r="I5" s="658"/>
      <c r="J5" s="658"/>
      <c r="K5" s="658"/>
      <c r="L5" s="658"/>
      <c r="M5" s="658"/>
      <c r="N5" s="658"/>
      <c r="O5" s="658"/>
      <c r="P5" s="659"/>
      <c r="Q5" s="649" t="s">
        <v>174</v>
      </c>
      <c r="R5" s="650"/>
      <c r="S5" s="650"/>
      <c r="T5" s="650"/>
      <c r="U5" s="651"/>
      <c r="V5" s="649" t="s">
        <v>436</v>
      </c>
      <c r="W5" s="650"/>
      <c r="X5" s="650"/>
      <c r="Y5" s="650"/>
      <c r="Z5" s="651"/>
      <c r="AA5" s="649" t="s">
        <v>437</v>
      </c>
      <c r="AB5" s="650"/>
      <c r="AC5" s="650"/>
      <c r="AD5" s="650"/>
      <c r="AE5" s="650"/>
      <c r="AF5" s="691" t="s">
        <v>172</v>
      </c>
      <c r="AG5" s="650"/>
      <c r="AH5" s="650"/>
      <c r="AI5" s="650"/>
      <c r="AJ5" s="655"/>
      <c r="AK5" s="650" t="s">
        <v>438</v>
      </c>
      <c r="AL5" s="650"/>
      <c r="AM5" s="650"/>
      <c r="AN5" s="650"/>
      <c r="AO5" s="651"/>
      <c r="AP5" s="649" t="s">
        <v>439</v>
      </c>
      <c r="AQ5" s="650"/>
      <c r="AR5" s="650"/>
      <c r="AS5" s="650"/>
      <c r="AT5" s="651"/>
      <c r="AU5" s="649" t="s">
        <v>441</v>
      </c>
      <c r="AV5" s="650"/>
      <c r="AW5" s="650"/>
      <c r="AX5" s="650"/>
      <c r="AY5" s="655"/>
      <c r="AZ5" s="56"/>
      <c r="BA5" s="56"/>
      <c r="BB5" s="56"/>
      <c r="BC5" s="56"/>
      <c r="BD5" s="56"/>
      <c r="BE5" s="67"/>
      <c r="BF5" s="67"/>
      <c r="BG5" s="67"/>
      <c r="BH5" s="67"/>
      <c r="BI5" s="67"/>
      <c r="BJ5" s="67"/>
      <c r="BK5" s="67"/>
      <c r="BL5" s="67"/>
      <c r="BM5" s="67"/>
      <c r="BN5" s="67"/>
      <c r="BO5" s="67"/>
      <c r="BP5" s="67"/>
      <c r="BQ5" s="657" t="s">
        <v>442</v>
      </c>
      <c r="BR5" s="658"/>
      <c r="BS5" s="658"/>
      <c r="BT5" s="658"/>
      <c r="BU5" s="658"/>
      <c r="BV5" s="658"/>
      <c r="BW5" s="658"/>
      <c r="BX5" s="658"/>
      <c r="BY5" s="658"/>
      <c r="BZ5" s="658"/>
      <c r="CA5" s="658"/>
      <c r="CB5" s="658"/>
      <c r="CC5" s="658"/>
      <c r="CD5" s="658"/>
      <c r="CE5" s="658"/>
      <c r="CF5" s="658"/>
      <c r="CG5" s="659"/>
      <c r="CH5" s="649" t="s">
        <v>366</v>
      </c>
      <c r="CI5" s="650"/>
      <c r="CJ5" s="650"/>
      <c r="CK5" s="650"/>
      <c r="CL5" s="651"/>
      <c r="CM5" s="649" t="s">
        <v>320</v>
      </c>
      <c r="CN5" s="650"/>
      <c r="CO5" s="650"/>
      <c r="CP5" s="650"/>
      <c r="CQ5" s="651"/>
      <c r="CR5" s="649" t="s">
        <v>240</v>
      </c>
      <c r="CS5" s="650"/>
      <c r="CT5" s="650"/>
      <c r="CU5" s="650"/>
      <c r="CV5" s="651"/>
      <c r="CW5" s="649" t="s">
        <v>50</v>
      </c>
      <c r="CX5" s="650"/>
      <c r="CY5" s="650"/>
      <c r="CZ5" s="650"/>
      <c r="DA5" s="651"/>
      <c r="DB5" s="649" t="s">
        <v>444</v>
      </c>
      <c r="DC5" s="650"/>
      <c r="DD5" s="650"/>
      <c r="DE5" s="650"/>
      <c r="DF5" s="651"/>
      <c r="DG5" s="981" t="s">
        <v>238</v>
      </c>
      <c r="DH5" s="982"/>
      <c r="DI5" s="982"/>
      <c r="DJ5" s="982"/>
      <c r="DK5" s="983"/>
      <c r="DL5" s="981" t="s">
        <v>446</v>
      </c>
      <c r="DM5" s="982"/>
      <c r="DN5" s="982"/>
      <c r="DO5" s="982"/>
      <c r="DP5" s="983"/>
      <c r="DQ5" s="649" t="s">
        <v>448</v>
      </c>
      <c r="DR5" s="650"/>
      <c r="DS5" s="650"/>
      <c r="DT5" s="650"/>
      <c r="DU5" s="651"/>
      <c r="DV5" s="649" t="s">
        <v>441</v>
      </c>
      <c r="DW5" s="650"/>
      <c r="DX5" s="650"/>
      <c r="DY5" s="650"/>
      <c r="DZ5" s="655"/>
      <c r="EA5" s="67"/>
    </row>
    <row r="6" spans="1:131" s="47" customFormat="1" ht="26.25" customHeight="1" x14ac:dyDescent="0.25">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4"/>
      <c r="DH6" s="985"/>
      <c r="DI6" s="985"/>
      <c r="DJ6" s="985"/>
      <c r="DK6" s="986"/>
      <c r="DL6" s="984"/>
      <c r="DM6" s="985"/>
      <c r="DN6" s="985"/>
      <c r="DO6" s="985"/>
      <c r="DP6" s="986"/>
      <c r="DQ6" s="652"/>
      <c r="DR6" s="653"/>
      <c r="DS6" s="653"/>
      <c r="DT6" s="653"/>
      <c r="DU6" s="654"/>
      <c r="DV6" s="652"/>
      <c r="DW6" s="653"/>
      <c r="DX6" s="653"/>
      <c r="DY6" s="653"/>
      <c r="DZ6" s="656"/>
      <c r="EA6" s="67"/>
    </row>
    <row r="7" spans="1:131" s="47" customFormat="1" ht="26.25" customHeight="1" x14ac:dyDescent="0.25">
      <c r="A7" s="51">
        <v>1</v>
      </c>
      <c r="B7" s="922" t="s">
        <v>449</v>
      </c>
      <c r="C7" s="923"/>
      <c r="D7" s="923"/>
      <c r="E7" s="923"/>
      <c r="F7" s="923"/>
      <c r="G7" s="923"/>
      <c r="H7" s="923"/>
      <c r="I7" s="923"/>
      <c r="J7" s="923"/>
      <c r="K7" s="923"/>
      <c r="L7" s="923"/>
      <c r="M7" s="923"/>
      <c r="N7" s="923"/>
      <c r="O7" s="923"/>
      <c r="P7" s="924"/>
      <c r="Q7" s="925">
        <v>58660</v>
      </c>
      <c r="R7" s="926"/>
      <c r="S7" s="926"/>
      <c r="T7" s="926"/>
      <c r="U7" s="926"/>
      <c r="V7" s="926">
        <v>57246</v>
      </c>
      <c r="W7" s="926"/>
      <c r="X7" s="926"/>
      <c r="Y7" s="926"/>
      <c r="Z7" s="926"/>
      <c r="AA7" s="926">
        <v>1414</v>
      </c>
      <c r="AB7" s="926"/>
      <c r="AC7" s="926"/>
      <c r="AD7" s="926"/>
      <c r="AE7" s="972"/>
      <c r="AF7" s="973">
        <v>1265</v>
      </c>
      <c r="AG7" s="974"/>
      <c r="AH7" s="974"/>
      <c r="AI7" s="974"/>
      <c r="AJ7" s="975"/>
      <c r="AK7" s="976">
        <v>6458</v>
      </c>
      <c r="AL7" s="926"/>
      <c r="AM7" s="926"/>
      <c r="AN7" s="926"/>
      <c r="AO7" s="926"/>
      <c r="AP7" s="926">
        <v>58542</v>
      </c>
      <c r="AQ7" s="926"/>
      <c r="AR7" s="926"/>
      <c r="AS7" s="926"/>
      <c r="AT7" s="926"/>
      <c r="AU7" s="927"/>
      <c r="AV7" s="927"/>
      <c r="AW7" s="927"/>
      <c r="AX7" s="927"/>
      <c r="AY7" s="928"/>
      <c r="AZ7" s="56"/>
      <c r="BA7" s="56"/>
      <c r="BB7" s="56"/>
      <c r="BC7" s="56"/>
      <c r="BD7" s="56"/>
      <c r="BE7" s="67"/>
      <c r="BF7" s="67"/>
      <c r="BG7" s="67"/>
      <c r="BH7" s="67"/>
      <c r="BI7" s="67"/>
      <c r="BJ7" s="67"/>
      <c r="BK7" s="67"/>
      <c r="BL7" s="67"/>
      <c r="BM7" s="67"/>
      <c r="BN7" s="67"/>
      <c r="BO7" s="67"/>
      <c r="BP7" s="67"/>
      <c r="BQ7" s="51">
        <v>1</v>
      </c>
      <c r="BR7" s="71"/>
      <c r="BS7" s="922" t="s">
        <v>535</v>
      </c>
      <c r="BT7" s="923"/>
      <c r="BU7" s="923"/>
      <c r="BV7" s="923"/>
      <c r="BW7" s="923"/>
      <c r="BX7" s="923"/>
      <c r="BY7" s="923"/>
      <c r="BZ7" s="923"/>
      <c r="CA7" s="923"/>
      <c r="CB7" s="923"/>
      <c r="CC7" s="923"/>
      <c r="CD7" s="923"/>
      <c r="CE7" s="923"/>
      <c r="CF7" s="923"/>
      <c r="CG7" s="924"/>
      <c r="CH7" s="977">
        <v>-5</v>
      </c>
      <c r="CI7" s="978"/>
      <c r="CJ7" s="978"/>
      <c r="CK7" s="978"/>
      <c r="CL7" s="979"/>
      <c r="CM7" s="977">
        <v>1102</v>
      </c>
      <c r="CN7" s="978"/>
      <c r="CO7" s="978"/>
      <c r="CP7" s="978"/>
      <c r="CQ7" s="979"/>
      <c r="CR7" s="977">
        <v>3</v>
      </c>
      <c r="CS7" s="978"/>
      <c r="CT7" s="978"/>
      <c r="CU7" s="978"/>
      <c r="CV7" s="979"/>
      <c r="CW7" s="977" t="s">
        <v>195</v>
      </c>
      <c r="CX7" s="978"/>
      <c r="CY7" s="978"/>
      <c r="CZ7" s="978"/>
      <c r="DA7" s="979"/>
      <c r="DB7" s="977" t="s">
        <v>195</v>
      </c>
      <c r="DC7" s="978"/>
      <c r="DD7" s="978"/>
      <c r="DE7" s="978"/>
      <c r="DF7" s="979"/>
      <c r="DG7" s="977" t="s">
        <v>195</v>
      </c>
      <c r="DH7" s="978"/>
      <c r="DI7" s="978"/>
      <c r="DJ7" s="978"/>
      <c r="DK7" s="979"/>
      <c r="DL7" s="977" t="s">
        <v>195</v>
      </c>
      <c r="DM7" s="978"/>
      <c r="DN7" s="978"/>
      <c r="DO7" s="978"/>
      <c r="DP7" s="979"/>
      <c r="DQ7" s="977" t="s">
        <v>195</v>
      </c>
      <c r="DR7" s="978"/>
      <c r="DS7" s="978"/>
      <c r="DT7" s="978"/>
      <c r="DU7" s="979"/>
      <c r="DV7" s="922"/>
      <c r="DW7" s="923"/>
      <c r="DX7" s="923"/>
      <c r="DY7" s="923"/>
      <c r="DZ7" s="980"/>
      <c r="EA7" s="67"/>
    </row>
    <row r="8" spans="1:131" s="47" customFormat="1" ht="26.25" customHeight="1" x14ac:dyDescent="0.25">
      <c r="A8" s="52">
        <v>2</v>
      </c>
      <c r="B8" s="911" t="s">
        <v>378</v>
      </c>
      <c r="C8" s="912"/>
      <c r="D8" s="912"/>
      <c r="E8" s="912"/>
      <c r="F8" s="912"/>
      <c r="G8" s="912"/>
      <c r="H8" s="912"/>
      <c r="I8" s="912"/>
      <c r="J8" s="912"/>
      <c r="K8" s="912"/>
      <c r="L8" s="912"/>
      <c r="M8" s="912"/>
      <c r="N8" s="912"/>
      <c r="O8" s="912"/>
      <c r="P8" s="913"/>
      <c r="Q8" s="914">
        <v>24</v>
      </c>
      <c r="R8" s="915"/>
      <c r="S8" s="915"/>
      <c r="T8" s="915"/>
      <c r="U8" s="915"/>
      <c r="V8" s="915">
        <v>16</v>
      </c>
      <c r="W8" s="915"/>
      <c r="X8" s="915"/>
      <c r="Y8" s="915"/>
      <c r="Z8" s="915"/>
      <c r="AA8" s="915">
        <v>8</v>
      </c>
      <c r="AB8" s="915"/>
      <c r="AC8" s="915"/>
      <c r="AD8" s="915"/>
      <c r="AE8" s="921"/>
      <c r="AF8" s="941">
        <v>8</v>
      </c>
      <c r="AG8" s="919"/>
      <c r="AH8" s="919"/>
      <c r="AI8" s="919"/>
      <c r="AJ8" s="942"/>
      <c r="AK8" s="920">
        <v>1</v>
      </c>
      <c r="AL8" s="915"/>
      <c r="AM8" s="915"/>
      <c r="AN8" s="915"/>
      <c r="AO8" s="915"/>
      <c r="AP8" s="915" t="s">
        <v>195</v>
      </c>
      <c r="AQ8" s="915"/>
      <c r="AR8" s="915"/>
      <c r="AS8" s="915"/>
      <c r="AT8" s="915"/>
      <c r="AU8" s="916"/>
      <c r="AV8" s="916"/>
      <c r="AW8" s="916"/>
      <c r="AX8" s="916"/>
      <c r="AY8" s="917"/>
      <c r="AZ8" s="56"/>
      <c r="BA8" s="56"/>
      <c r="BB8" s="56"/>
      <c r="BC8" s="56"/>
      <c r="BD8" s="56"/>
      <c r="BE8" s="67"/>
      <c r="BF8" s="67"/>
      <c r="BG8" s="67"/>
      <c r="BH8" s="67"/>
      <c r="BI8" s="67"/>
      <c r="BJ8" s="67"/>
      <c r="BK8" s="67"/>
      <c r="BL8" s="67"/>
      <c r="BM8" s="67"/>
      <c r="BN8" s="67"/>
      <c r="BO8" s="67"/>
      <c r="BP8" s="67"/>
      <c r="BQ8" s="52">
        <v>2</v>
      </c>
      <c r="BR8" s="72"/>
      <c r="BS8" s="911" t="s">
        <v>536</v>
      </c>
      <c r="BT8" s="912"/>
      <c r="BU8" s="912"/>
      <c r="BV8" s="912"/>
      <c r="BW8" s="912"/>
      <c r="BX8" s="912"/>
      <c r="BY8" s="912"/>
      <c r="BZ8" s="912"/>
      <c r="CA8" s="912"/>
      <c r="CB8" s="912"/>
      <c r="CC8" s="912"/>
      <c r="CD8" s="912"/>
      <c r="CE8" s="912"/>
      <c r="CF8" s="912"/>
      <c r="CG8" s="913"/>
      <c r="CH8" s="918">
        <v>3</v>
      </c>
      <c r="CI8" s="919"/>
      <c r="CJ8" s="919"/>
      <c r="CK8" s="919"/>
      <c r="CL8" s="929"/>
      <c r="CM8" s="918">
        <v>150</v>
      </c>
      <c r="CN8" s="919"/>
      <c r="CO8" s="919"/>
      <c r="CP8" s="919"/>
      <c r="CQ8" s="929"/>
      <c r="CR8" s="918">
        <v>69</v>
      </c>
      <c r="CS8" s="919"/>
      <c r="CT8" s="919"/>
      <c r="CU8" s="919"/>
      <c r="CV8" s="929"/>
      <c r="CW8" s="918">
        <v>25</v>
      </c>
      <c r="CX8" s="919"/>
      <c r="CY8" s="919"/>
      <c r="CZ8" s="919"/>
      <c r="DA8" s="929"/>
      <c r="DB8" s="918" t="s">
        <v>195</v>
      </c>
      <c r="DC8" s="919"/>
      <c r="DD8" s="919"/>
      <c r="DE8" s="919"/>
      <c r="DF8" s="929"/>
      <c r="DG8" s="918" t="s">
        <v>195</v>
      </c>
      <c r="DH8" s="919"/>
      <c r="DI8" s="919"/>
      <c r="DJ8" s="919"/>
      <c r="DK8" s="929"/>
      <c r="DL8" s="918" t="s">
        <v>195</v>
      </c>
      <c r="DM8" s="919"/>
      <c r="DN8" s="919"/>
      <c r="DO8" s="919"/>
      <c r="DP8" s="929"/>
      <c r="DQ8" s="918" t="s">
        <v>195</v>
      </c>
      <c r="DR8" s="919"/>
      <c r="DS8" s="919"/>
      <c r="DT8" s="919"/>
      <c r="DU8" s="929"/>
      <c r="DV8" s="911"/>
      <c r="DW8" s="912"/>
      <c r="DX8" s="912"/>
      <c r="DY8" s="912"/>
      <c r="DZ8" s="930"/>
      <c r="EA8" s="67"/>
    </row>
    <row r="9" spans="1:131" s="47" customFormat="1" ht="26.25" customHeight="1" x14ac:dyDescent="0.25">
      <c r="A9" s="52">
        <v>3</v>
      </c>
      <c r="B9" s="911"/>
      <c r="C9" s="912"/>
      <c r="D9" s="912"/>
      <c r="E9" s="912"/>
      <c r="F9" s="912"/>
      <c r="G9" s="912"/>
      <c r="H9" s="912"/>
      <c r="I9" s="912"/>
      <c r="J9" s="912"/>
      <c r="K9" s="912"/>
      <c r="L9" s="912"/>
      <c r="M9" s="912"/>
      <c r="N9" s="912"/>
      <c r="O9" s="912"/>
      <c r="P9" s="913"/>
      <c r="Q9" s="914"/>
      <c r="R9" s="915"/>
      <c r="S9" s="915"/>
      <c r="T9" s="915"/>
      <c r="U9" s="915"/>
      <c r="V9" s="915"/>
      <c r="W9" s="915"/>
      <c r="X9" s="915"/>
      <c r="Y9" s="915"/>
      <c r="Z9" s="915"/>
      <c r="AA9" s="915"/>
      <c r="AB9" s="915"/>
      <c r="AC9" s="915"/>
      <c r="AD9" s="915"/>
      <c r="AE9" s="921"/>
      <c r="AF9" s="941"/>
      <c r="AG9" s="919"/>
      <c r="AH9" s="919"/>
      <c r="AI9" s="919"/>
      <c r="AJ9" s="942"/>
      <c r="AK9" s="920"/>
      <c r="AL9" s="915"/>
      <c r="AM9" s="915"/>
      <c r="AN9" s="915"/>
      <c r="AO9" s="915"/>
      <c r="AP9" s="915"/>
      <c r="AQ9" s="915"/>
      <c r="AR9" s="915"/>
      <c r="AS9" s="915"/>
      <c r="AT9" s="915"/>
      <c r="AU9" s="916"/>
      <c r="AV9" s="916"/>
      <c r="AW9" s="916"/>
      <c r="AX9" s="916"/>
      <c r="AY9" s="917"/>
      <c r="AZ9" s="56"/>
      <c r="BA9" s="56"/>
      <c r="BB9" s="56"/>
      <c r="BC9" s="56"/>
      <c r="BD9" s="56"/>
      <c r="BE9" s="67"/>
      <c r="BF9" s="67"/>
      <c r="BG9" s="67"/>
      <c r="BH9" s="67"/>
      <c r="BI9" s="67"/>
      <c r="BJ9" s="67"/>
      <c r="BK9" s="67"/>
      <c r="BL9" s="67"/>
      <c r="BM9" s="67"/>
      <c r="BN9" s="67"/>
      <c r="BO9" s="67"/>
      <c r="BP9" s="67"/>
      <c r="BQ9" s="52">
        <v>3</v>
      </c>
      <c r="BR9" s="72"/>
      <c r="BS9" s="911" t="s">
        <v>92</v>
      </c>
      <c r="BT9" s="912"/>
      <c r="BU9" s="912"/>
      <c r="BV9" s="912"/>
      <c r="BW9" s="912"/>
      <c r="BX9" s="912"/>
      <c r="BY9" s="912"/>
      <c r="BZ9" s="912"/>
      <c r="CA9" s="912"/>
      <c r="CB9" s="912"/>
      <c r="CC9" s="912"/>
      <c r="CD9" s="912"/>
      <c r="CE9" s="912"/>
      <c r="CF9" s="912"/>
      <c r="CG9" s="913"/>
      <c r="CH9" s="918">
        <v>66</v>
      </c>
      <c r="CI9" s="919"/>
      <c r="CJ9" s="919"/>
      <c r="CK9" s="919"/>
      <c r="CL9" s="929"/>
      <c r="CM9" s="918">
        <v>2405</v>
      </c>
      <c r="CN9" s="919"/>
      <c r="CO9" s="919"/>
      <c r="CP9" s="919"/>
      <c r="CQ9" s="929"/>
      <c r="CR9" s="918">
        <v>10</v>
      </c>
      <c r="CS9" s="919"/>
      <c r="CT9" s="919"/>
      <c r="CU9" s="919"/>
      <c r="CV9" s="929"/>
      <c r="CW9" s="918">
        <v>118</v>
      </c>
      <c r="CX9" s="919"/>
      <c r="CY9" s="919"/>
      <c r="CZ9" s="919"/>
      <c r="DA9" s="929"/>
      <c r="DB9" s="918" t="s">
        <v>195</v>
      </c>
      <c r="DC9" s="919"/>
      <c r="DD9" s="919"/>
      <c r="DE9" s="919"/>
      <c r="DF9" s="929"/>
      <c r="DG9" s="918" t="s">
        <v>195</v>
      </c>
      <c r="DH9" s="919"/>
      <c r="DI9" s="919"/>
      <c r="DJ9" s="919"/>
      <c r="DK9" s="929"/>
      <c r="DL9" s="918" t="s">
        <v>195</v>
      </c>
      <c r="DM9" s="919"/>
      <c r="DN9" s="919"/>
      <c r="DO9" s="919"/>
      <c r="DP9" s="929"/>
      <c r="DQ9" s="918" t="s">
        <v>195</v>
      </c>
      <c r="DR9" s="919"/>
      <c r="DS9" s="919"/>
      <c r="DT9" s="919"/>
      <c r="DU9" s="929"/>
      <c r="DV9" s="911"/>
      <c r="DW9" s="912"/>
      <c r="DX9" s="912"/>
      <c r="DY9" s="912"/>
      <c r="DZ9" s="930"/>
      <c r="EA9" s="67"/>
    </row>
    <row r="10" spans="1:131" s="47" customFormat="1" ht="26.25" customHeight="1" x14ac:dyDescent="0.25">
      <c r="A10" s="52">
        <v>4</v>
      </c>
      <c r="B10" s="911"/>
      <c r="C10" s="912"/>
      <c r="D10" s="912"/>
      <c r="E10" s="912"/>
      <c r="F10" s="912"/>
      <c r="G10" s="912"/>
      <c r="H10" s="912"/>
      <c r="I10" s="912"/>
      <c r="J10" s="912"/>
      <c r="K10" s="912"/>
      <c r="L10" s="912"/>
      <c r="M10" s="912"/>
      <c r="N10" s="912"/>
      <c r="O10" s="912"/>
      <c r="P10" s="913"/>
      <c r="Q10" s="914"/>
      <c r="R10" s="915"/>
      <c r="S10" s="915"/>
      <c r="T10" s="915"/>
      <c r="U10" s="915"/>
      <c r="V10" s="915"/>
      <c r="W10" s="915"/>
      <c r="X10" s="915"/>
      <c r="Y10" s="915"/>
      <c r="Z10" s="915"/>
      <c r="AA10" s="915"/>
      <c r="AB10" s="915"/>
      <c r="AC10" s="915"/>
      <c r="AD10" s="915"/>
      <c r="AE10" s="921"/>
      <c r="AF10" s="941"/>
      <c r="AG10" s="919"/>
      <c r="AH10" s="919"/>
      <c r="AI10" s="919"/>
      <c r="AJ10" s="942"/>
      <c r="AK10" s="920"/>
      <c r="AL10" s="915"/>
      <c r="AM10" s="915"/>
      <c r="AN10" s="915"/>
      <c r="AO10" s="915"/>
      <c r="AP10" s="915"/>
      <c r="AQ10" s="915"/>
      <c r="AR10" s="915"/>
      <c r="AS10" s="915"/>
      <c r="AT10" s="915"/>
      <c r="AU10" s="916"/>
      <c r="AV10" s="916"/>
      <c r="AW10" s="916"/>
      <c r="AX10" s="916"/>
      <c r="AY10" s="917"/>
      <c r="AZ10" s="56"/>
      <c r="BA10" s="56"/>
      <c r="BB10" s="56"/>
      <c r="BC10" s="56"/>
      <c r="BD10" s="56"/>
      <c r="BE10" s="67"/>
      <c r="BF10" s="67"/>
      <c r="BG10" s="67"/>
      <c r="BH10" s="67"/>
      <c r="BI10" s="67"/>
      <c r="BJ10" s="67"/>
      <c r="BK10" s="67"/>
      <c r="BL10" s="67"/>
      <c r="BM10" s="67"/>
      <c r="BN10" s="67"/>
      <c r="BO10" s="67"/>
      <c r="BP10" s="67"/>
      <c r="BQ10" s="52">
        <v>4</v>
      </c>
      <c r="BR10" s="72"/>
      <c r="BS10" s="911" t="s">
        <v>541</v>
      </c>
      <c r="BT10" s="912"/>
      <c r="BU10" s="912"/>
      <c r="BV10" s="912"/>
      <c r="BW10" s="912"/>
      <c r="BX10" s="912"/>
      <c r="BY10" s="912"/>
      <c r="BZ10" s="912"/>
      <c r="CA10" s="912"/>
      <c r="CB10" s="912"/>
      <c r="CC10" s="912"/>
      <c r="CD10" s="912"/>
      <c r="CE10" s="912"/>
      <c r="CF10" s="912"/>
      <c r="CG10" s="913"/>
      <c r="CH10" s="918">
        <v>-61</v>
      </c>
      <c r="CI10" s="919"/>
      <c r="CJ10" s="919"/>
      <c r="CK10" s="919"/>
      <c r="CL10" s="929"/>
      <c r="CM10" s="918">
        <v>1369</v>
      </c>
      <c r="CN10" s="919"/>
      <c r="CO10" s="919"/>
      <c r="CP10" s="919"/>
      <c r="CQ10" s="929"/>
      <c r="CR10" s="918">
        <v>802</v>
      </c>
      <c r="CS10" s="919"/>
      <c r="CT10" s="919"/>
      <c r="CU10" s="919"/>
      <c r="CV10" s="929"/>
      <c r="CW10" s="918">
        <v>497</v>
      </c>
      <c r="CX10" s="919"/>
      <c r="CY10" s="919"/>
      <c r="CZ10" s="919"/>
      <c r="DA10" s="929"/>
      <c r="DB10" s="918" t="s">
        <v>195</v>
      </c>
      <c r="DC10" s="919"/>
      <c r="DD10" s="919"/>
      <c r="DE10" s="919"/>
      <c r="DF10" s="929"/>
      <c r="DG10" s="918" t="s">
        <v>195</v>
      </c>
      <c r="DH10" s="919"/>
      <c r="DI10" s="919"/>
      <c r="DJ10" s="919"/>
      <c r="DK10" s="929"/>
      <c r="DL10" s="918" t="s">
        <v>195</v>
      </c>
      <c r="DM10" s="919"/>
      <c r="DN10" s="919"/>
      <c r="DO10" s="919"/>
      <c r="DP10" s="929"/>
      <c r="DQ10" s="918" t="s">
        <v>195</v>
      </c>
      <c r="DR10" s="919"/>
      <c r="DS10" s="919"/>
      <c r="DT10" s="919"/>
      <c r="DU10" s="929"/>
      <c r="DV10" s="911"/>
      <c r="DW10" s="912"/>
      <c r="DX10" s="912"/>
      <c r="DY10" s="912"/>
      <c r="DZ10" s="930"/>
      <c r="EA10" s="67"/>
    </row>
    <row r="11" spans="1:131" s="47" customFormat="1" ht="26.25" customHeight="1" x14ac:dyDescent="0.25">
      <c r="A11" s="52">
        <v>5</v>
      </c>
      <c r="B11" s="911"/>
      <c r="C11" s="912"/>
      <c r="D11" s="912"/>
      <c r="E11" s="912"/>
      <c r="F11" s="912"/>
      <c r="G11" s="912"/>
      <c r="H11" s="912"/>
      <c r="I11" s="912"/>
      <c r="J11" s="912"/>
      <c r="K11" s="912"/>
      <c r="L11" s="912"/>
      <c r="M11" s="912"/>
      <c r="N11" s="912"/>
      <c r="O11" s="912"/>
      <c r="P11" s="913"/>
      <c r="Q11" s="914"/>
      <c r="R11" s="915"/>
      <c r="S11" s="915"/>
      <c r="T11" s="915"/>
      <c r="U11" s="915"/>
      <c r="V11" s="915"/>
      <c r="W11" s="915"/>
      <c r="X11" s="915"/>
      <c r="Y11" s="915"/>
      <c r="Z11" s="915"/>
      <c r="AA11" s="915"/>
      <c r="AB11" s="915"/>
      <c r="AC11" s="915"/>
      <c r="AD11" s="915"/>
      <c r="AE11" s="921"/>
      <c r="AF11" s="941"/>
      <c r="AG11" s="919"/>
      <c r="AH11" s="919"/>
      <c r="AI11" s="919"/>
      <c r="AJ11" s="942"/>
      <c r="AK11" s="920"/>
      <c r="AL11" s="915"/>
      <c r="AM11" s="915"/>
      <c r="AN11" s="915"/>
      <c r="AO11" s="915"/>
      <c r="AP11" s="915"/>
      <c r="AQ11" s="915"/>
      <c r="AR11" s="915"/>
      <c r="AS11" s="915"/>
      <c r="AT11" s="915"/>
      <c r="AU11" s="916"/>
      <c r="AV11" s="916"/>
      <c r="AW11" s="916"/>
      <c r="AX11" s="916"/>
      <c r="AY11" s="917"/>
      <c r="AZ11" s="56"/>
      <c r="BA11" s="56"/>
      <c r="BB11" s="56"/>
      <c r="BC11" s="56"/>
      <c r="BD11" s="56"/>
      <c r="BE11" s="67"/>
      <c r="BF11" s="67"/>
      <c r="BG11" s="67"/>
      <c r="BH11" s="67"/>
      <c r="BI11" s="67"/>
      <c r="BJ11" s="67"/>
      <c r="BK11" s="67"/>
      <c r="BL11" s="67"/>
      <c r="BM11" s="67"/>
      <c r="BN11" s="67"/>
      <c r="BO11" s="67"/>
      <c r="BP11" s="67"/>
      <c r="BQ11" s="52">
        <v>5</v>
      </c>
      <c r="BR11" s="72"/>
      <c r="BS11" s="911"/>
      <c r="BT11" s="912"/>
      <c r="BU11" s="912"/>
      <c r="BV11" s="912"/>
      <c r="BW11" s="912"/>
      <c r="BX11" s="912"/>
      <c r="BY11" s="912"/>
      <c r="BZ11" s="912"/>
      <c r="CA11" s="912"/>
      <c r="CB11" s="912"/>
      <c r="CC11" s="912"/>
      <c r="CD11" s="912"/>
      <c r="CE11" s="912"/>
      <c r="CF11" s="912"/>
      <c r="CG11" s="913"/>
      <c r="CH11" s="918"/>
      <c r="CI11" s="919"/>
      <c r="CJ11" s="919"/>
      <c r="CK11" s="919"/>
      <c r="CL11" s="929"/>
      <c r="CM11" s="918"/>
      <c r="CN11" s="919"/>
      <c r="CO11" s="919"/>
      <c r="CP11" s="919"/>
      <c r="CQ11" s="929"/>
      <c r="CR11" s="918"/>
      <c r="CS11" s="919"/>
      <c r="CT11" s="919"/>
      <c r="CU11" s="919"/>
      <c r="CV11" s="929"/>
      <c r="CW11" s="918"/>
      <c r="CX11" s="919"/>
      <c r="CY11" s="919"/>
      <c r="CZ11" s="919"/>
      <c r="DA11" s="929"/>
      <c r="DB11" s="918"/>
      <c r="DC11" s="919"/>
      <c r="DD11" s="919"/>
      <c r="DE11" s="919"/>
      <c r="DF11" s="929"/>
      <c r="DG11" s="918"/>
      <c r="DH11" s="919"/>
      <c r="DI11" s="919"/>
      <c r="DJ11" s="919"/>
      <c r="DK11" s="929"/>
      <c r="DL11" s="918"/>
      <c r="DM11" s="919"/>
      <c r="DN11" s="919"/>
      <c r="DO11" s="919"/>
      <c r="DP11" s="929"/>
      <c r="DQ11" s="918"/>
      <c r="DR11" s="919"/>
      <c r="DS11" s="919"/>
      <c r="DT11" s="919"/>
      <c r="DU11" s="929"/>
      <c r="DV11" s="911"/>
      <c r="DW11" s="912"/>
      <c r="DX11" s="912"/>
      <c r="DY11" s="912"/>
      <c r="DZ11" s="930"/>
      <c r="EA11" s="67"/>
    </row>
    <row r="12" spans="1:131" s="47" customFormat="1" ht="26.25" customHeight="1" x14ac:dyDescent="0.25">
      <c r="A12" s="52">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21"/>
      <c r="AF12" s="941"/>
      <c r="AG12" s="919"/>
      <c r="AH12" s="919"/>
      <c r="AI12" s="919"/>
      <c r="AJ12" s="942"/>
      <c r="AK12" s="920"/>
      <c r="AL12" s="915"/>
      <c r="AM12" s="915"/>
      <c r="AN12" s="915"/>
      <c r="AO12" s="915"/>
      <c r="AP12" s="915"/>
      <c r="AQ12" s="915"/>
      <c r="AR12" s="915"/>
      <c r="AS12" s="915"/>
      <c r="AT12" s="915"/>
      <c r="AU12" s="916"/>
      <c r="AV12" s="916"/>
      <c r="AW12" s="916"/>
      <c r="AX12" s="916"/>
      <c r="AY12" s="917"/>
      <c r="AZ12" s="56"/>
      <c r="BA12" s="56"/>
      <c r="BB12" s="56"/>
      <c r="BC12" s="56"/>
      <c r="BD12" s="56"/>
      <c r="BE12" s="67"/>
      <c r="BF12" s="67"/>
      <c r="BG12" s="67"/>
      <c r="BH12" s="67"/>
      <c r="BI12" s="67"/>
      <c r="BJ12" s="67"/>
      <c r="BK12" s="67"/>
      <c r="BL12" s="67"/>
      <c r="BM12" s="67"/>
      <c r="BN12" s="67"/>
      <c r="BO12" s="67"/>
      <c r="BP12" s="67"/>
      <c r="BQ12" s="52">
        <v>6</v>
      </c>
      <c r="BR12" s="72"/>
      <c r="BS12" s="911"/>
      <c r="BT12" s="912"/>
      <c r="BU12" s="912"/>
      <c r="BV12" s="912"/>
      <c r="BW12" s="912"/>
      <c r="BX12" s="912"/>
      <c r="BY12" s="912"/>
      <c r="BZ12" s="912"/>
      <c r="CA12" s="912"/>
      <c r="CB12" s="912"/>
      <c r="CC12" s="912"/>
      <c r="CD12" s="912"/>
      <c r="CE12" s="912"/>
      <c r="CF12" s="912"/>
      <c r="CG12" s="913"/>
      <c r="CH12" s="918"/>
      <c r="CI12" s="919"/>
      <c r="CJ12" s="919"/>
      <c r="CK12" s="919"/>
      <c r="CL12" s="929"/>
      <c r="CM12" s="918"/>
      <c r="CN12" s="919"/>
      <c r="CO12" s="919"/>
      <c r="CP12" s="919"/>
      <c r="CQ12" s="929"/>
      <c r="CR12" s="918"/>
      <c r="CS12" s="919"/>
      <c r="CT12" s="919"/>
      <c r="CU12" s="919"/>
      <c r="CV12" s="929"/>
      <c r="CW12" s="918"/>
      <c r="CX12" s="919"/>
      <c r="CY12" s="919"/>
      <c r="CZ12" s="919"/>
      <c r="DA12" s="929"/>
      <c r="DB12" s="918"/>
      <c r="DC12" s="919"/>
      <c r="DD12" s="919"/>
      <c r="DE12" s="919"/>
      <c r="DF12" s="929"/>
      <c r="DG12" s="918"/>
      <c r="DH12" s="919"/>
      <c r="DI12" s="919"/>
      <c r="DJ12" s="919"/>
      <c r="DK12" s="929"/>
      <c r="DL12" s="918"/>
      <c r="DM12" s="919"/>
      <c r="DN12" s="919"/>
      <c r="DO12" s="919"/>
      <c r="DP12" s="929"/>
      <c r="DQ12" s="918"/>
      <c r="DR12" s="919"/>
      <c r="DS12" s="919"/>
      <c r="DT12" s="919"/>
      <c r="DU12" s="929"/>
      <c r="DV12" s="911"/>
      <c r="DW12" s="912"/>
      <c r="DX12" s="912"/>
      <c r="DY12" s="912"/>
      <c r="DZ12" s="930"/>
      <c r="EA12" s="67"/>
    </row>
    <row r="13" spans="1:131" s="47" customFormat="1" ht="26.25" customHeight="1" x14ac:dyDescent="0.25">
      <c r="A13" s="52">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21"/>
      <c r="AF13" s="941"/>
      <c r="AG13" s="919"/>
      <c r="AH13" s="919"/>
      <c r="AI13" s="919"/>
      <c r="AJ13" s="942"/>
      <c r="AK13" s="920"/>
      <c r="AL13" s="915"/>
      <c r="AM13" s="915"/>
      <c r="AN13" s="915"/>
      <c r="AO13" s="915"/>
      <c r="AP13" s="915"/>
      <c r="AQ13" s="915"/>
      <c r="AR13" s="915"/>
      <c r="AS13" s="915"/>
      <c r="AT13" s="915"/>
      <c r="AU13" s="916"/>
      <c r="AV13" s="916"/>
      <c r="AW13" s="916"/>
      <c r="AX13" s="916"/>
      <c r="AY13" s="917"/>
      <c r="AZ13" s="56"/>
      <c r="BA13" s="56"/>
      <c r="BB13" s="56"/>
      <c r="BC13" s="56"/>
      <c r="BD13" s="56"/>
      <c r="BE13" s="67"/>
      <c r="BF13" s="67"/>
      <c r="BG13" s="67"/>
      <c r="BH13" s="67"/>
      <c r="BI13" s="67"/>
      <c r="BJ13" s="67"/>
      <c r="BK13" s="67"/>
      <c r="BL13" s="67"/>
      <c r="BM13" s="67"/>
      <c r="BN13" s="67"/>
      <c r="BO13" s="67"/>
      <c r="BP13" s="67"/>
      <c r="BQ13" s="52">
        <v>7</v>
      </c>
      <c r="BR13" s="72"/>
      <c r="BS13" s="911"/>
      <c r="BT13" s="912"/>
      <c r="BU13" s="912"/>
      <c r="BV13" s="912"/>
      <c r="BW13" s="912"/>
      <c r="BX13" s="912"/>
      <c r="BY13" s="912"/>
      <c r="BZ13" s="912"/>
      <c r="CA13" s="912"/>
      <c r="CB13" s="912"/>
      <c r="CC13" s="912"/>
      <c r="CD13" s="912"/>
      <c r="CE13" s="912"/>
      <c r="CF13" s="912"/>
      <c r="CG13" s="913"/>
      <c r="CH13" s="918"/>
      <c r="CI13" s="919"/>
      <c r="CJ13" s="919"/>
      <c r="CK13" s="919"/>
      <c r="CL13" s="929"/>
      <c r="CM13" s="918"/>
      <c r="CN13" s="919"/>
      <c r="CO13" s="919"/>
      <c r="CP13" s="919"/>
      <c r="CQ13" s="929"/>
      <c r="CR13" s="918"/>
      <c r="CS13" s="919"/>
      <c r="CT13" s="919"/>
      <c r="CU13" s="919"/>
      <c r="CV13" s="929"/>
      <c r="CW13" s="918"/>
      <c r="CX13" s="919"/>
      <c r="CY13" s="919"/>
      <c r="CZ13" s="919"/>
      <c r="DA13" s="929"/>
      <c r="DB13" s="918"/>
      <c r="DC13" s="919"/>
      <c r="DD13" s="919"/>
      <c r="DE13" s="919"/>
      <c r="DF13" s="929"/>
      <c r="DG13" s="918"/>
      <c r="DH13" s="919"/>
      <c r="DI13" s="919"/>
      <c r="DJ13" s="919"/>
      <c r="DK13" s="929"/>
      <c r="DL13" s="918"/>
      <c r="DM13" s="919"/>
      <c r="DN13" s="919"/>
      <c r="DO13" s="919"/>
      <c r="DP13" s="929"/>
      <c r="DQ13" s="918"/>
      <c r="DR13" s="919"/>
      <c r="DS13" s="919"/>
      <c r="DT13" s="919"/>
      <c r="DU13" s="929"/>
      <c r="DV13" s="911"/>
      <c r="DW13" s="912"/>
      <c r="DX13" s="912"/>
      <c r="DY13" s="912"/>
      <c r="DZ13" s="930"/>
      <c r="EA13" s="67"/>
    </row>
    <row r="14" spans="1:131" s="47" customFormat="1" ht="26.25" customHeight="1" x14ac:dyDescent="0.25">
      <c r="A14" s="52">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21"/>
      <c r="AF14" s="941"/>
      <c r="AG14" s="919"/>
      <c r="AH14" s="919"/>
      <c r="AI14" s="919"/>
      <c r="AJ14" s="942"/>
      <c r="AK14" s="920"/>
      <c r="AL14" s="915"/>
      <c r="AM14" s="915"/>
      <c r="AN14" s="915"/>
      <c r="AO14" s="915"/>
      <c r="AP14" s="915"/>
      <c r="AQ14" s="915"/>
      <c r="AR14" s="915"/>
      <c r="AS14" s="915"/>
      <c r="AT14" s="915"/>
      <c r="AU14" s="916"/>
      <c r="AV14" s="916"/>
      <c r="AW14" s="916"/>
      <c r="AX14" s="916"/>
      <c r="AY14" s="917"/>
      <c r="AZ14" s="56"/>
      <c r="BA14" s="56"/>
      <c r="BB14" s="56"/>
      <c r="BC14" s="56"/>
      <c r="BD14" s="56"/>
      <c r="BE14" s="67"/>
      <c r="BF14" s="67"/>
      <c r="BG14" s="67"/>
      <c r="BH14" s="67"/>
      <c r="BI14" s="67"/>
      <c r="BJ14" s="67"/>
      <c r="BK14" s="67"/>
      <c r="BL14" s="67"/>
      <c r="BM14" s="67"/>
      <c r="BN14" s="67"/>
      <c r="BO14" s="67"/>
      <c r="BP14" s="67"/>
      <c r="BQ14" s="52">
        <v>8</v>
      </c>
      <c r="BR14" s="72"/>
      <c r="BS14" s="911"/>
      <c r="BT14" s="912"/>
      <c r="BU14" s="912"/>
      <c r="BV14" s="912"/>
      <c r="BW14" s="912"/>
      <c r="BX14" s="912"/>
      <c r="BY14" s="912"/>
      <c r="BZ14" s="912"/>
      <c r="CA14" s="912"/>
      <c r="CB14" s="912"/>
      <c r="CC14" s="912"/>
      <c r="CD14" s="912"/>
      <c r="CE14" s="912"/>
      <c r="CF14" s="912"/>
      <c r="CG14" s="913"/>
      <c r="CH14" s="918"/>
      <c r="CI14" s="919"/>
      <c r="CJ14" s="919"/>
      <c r="CK14" s="919"/>
      <c r="CL14" s="929"/>
      <c r="CM14" s="918"/>
      <c r="CN14" s="919"/>
      <c r="CO14" s="919"/>
      <c r="CP14" s="919"/>
      <c r="CQ14" s="929"/>
      <c r="CR14" s="918"/>
      <c r="CS14" s="919"/>
      <c r="CT14" s="919"/>
      <c r="CU14" s="919"/>
      <c r="CV14" s="929"/>
      <c r="CW14" s="918"/>
      <c r="CX14" s="919"/>
      <c r="CY14" s="919"/>
      <c r="CZ14" s="919"/>
      <c r="DA14" s="929"/>
      <c r="DB14" s="918"/>
      <c r="DC14" s="919"/>
      <c r="DD14" s="919"/>
      <c r="DE14" s="919"/>
      <c r="DF14" s="929"/>
      <c r="DG14" s="918"/>
      <c r="DH14" s="919"/>
      <c r="DI14" s="919"/>
      <c r="DJ14" s="919"/>
      <c r="DK14" s="929"/>
      <c r="DL14" s="918"/>
      <c r="DM14" s="919"/>
      <c r="DN14" s="919"/>
      <c r="DO14" s="919"/>
      <c r="DP14" s="929"/>
      <c r="DQ14" s="918"/>
      <c r="DR14" s="919"/>
      <c r="DS14" s="919"/>
      <c r="DT14" s="919"/>
      <c r="DU14" s="929"/>
      <c r="DV14" s="911"/>
      <c r="DW14" s="912"/>
      <c r="DX14" s="912"/>
      <c r="DY14" s="912"/>
      <c r="DZ14" s="930"/>
      <c r="EA14" s="67"/>
    </row>
    <row r="15" spans="1:131" s="47" customFormat="1" ht="26.25" customHeight="1" x14ac:dyDescent="0.25">
      <c r="A15" s="52">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21"/>
      <c r="AF15" s="941"/>
      <c r="AG15" s="919"/>
      <c r="AH15" s="919"/>
      <c r="AI15" s="919"/>
      <c r="AJ15" s="942"/>
      <c r="AK15" s="920"/>
      <c r="AL15" s="915"/>
      <c r="AM15" s="915"/>
      <c r="AN15" s="915"/>
      <c r="AO15" s="915"/>
      <c r="AP15" s="915"/>
      <c r="AQ15" s="915"/>
      <c r="AR15" s="915"/>
      <c r="AS15" s="915"/>
      <c r="AT15" s="915"/>
      <c r="AU15" s="916"/>
      <c r="AV15" s="916"/>
      <c r="AW15" s="916"/>
      <c r="AX15" s="916"/>
      <c r="AY15" s="917"/>
      <c r="AZ15" s="56"/>
      <c r="BA15" s="56"/>
      <c r="BB15" s="56"/>
      <c r="BC15" s="56"/>
      <c r="BD15" s="56"/>
      <c r="BE15" s="67"/>
      <c r="BF15" s="67"/>
      <c r="BG15" s="67"/>
      <c r="BH15" s="67"/>
      <c r="BI15" s="67"/>
      <c r="BJ15" s="67"/>
      <c r="BK15" s="67"/>
      <c r="BL15" s="67"/>
      <c r="BM15" s="67"/>
      <c r="BN15" s="67"/>
      <c r="BO15" s="67"/>
      <c r="BP15" s="67"/>
      <c r="BQ15" s="52">
        <v>9</v>
      </c>
      <c r="BR15" s="72"/>
      <c r="BS15" s="911"/>
      <c r="BT15" s="912"/>
      <c r="BU15" s="912"/>
      <c r="BV15" s="912"/>
      <c r="BW15" s="912"/>
      <c r="BX15" s="912"/>
      <c r="BY15" s="912"/>
      <c r="BZ15" s="912"/>
      <c r="CA15" s="912"/>
      <c r="CB15" s="912"/>
      <c r="CC15" s="912"/>
      <c r="CD15" s="912"/>
      <c r="CE15" s="912"/>
      <c r="CF15" s="912"/>
      <c r="CG15" s="913"/>
      <c r="CH15" s="918"/>
      <c r="CI15" s="919"/>
      <c r="CJ15" s="919"/>
      <c r="CK15" s="919"/>
      <c r="CL15" s="929"/>
      <c r="CM15" s="918"/>
      <c r="CN15" s="919"/>
      <c r="CO15" s="919"/>
      <c r="CP15" s="919"/>
      <c r="CQ15" s="929"/>
      <c r="CR15" s="918"/>
      <c r="CS15" s="919"/>
      <c r="CT15" s="919"/>
      <c r="CU15" s="919"/>
      <c r="CV15" s="929"/>
      <c r="CW15" s="918"/>
      <c r="CX15" s="919"/>
      <c r="CY15" s="919"/>
      <c r="CZ15" s="919"/>
      <c r="DA15" s="929"/>
      <c r="DB15" s="918"/>
      <c r="DC15" s="919"/>
      <c r="DD15" s="919"/>
      <c r="DE15" s="919"/>
      <c r="DF15" s="929"/>
      <c r="DG15" s="918"/>
      <c r="DH15" s="919"/>
      <c r="DI15" s="919"/>
      <c r="DJ15" s="919"/>
      <c r="DK15" s="929"/>
      <c r="DL15" s="918"/>
      <c r="DM15" s="919"/>
      <c r="DN15" s="919"/>
      <c r="DO15" s="919"/>
      <c r="DP15" s="929"/>
      <c r="DQ15" s="918"/>
      <c r="DR15" s="919"/>
      <c r="DS15" s="919"/>
      <c r="DT15" s="919"/>
      <c r="DU15" s="929"/>
      <c r="DV15" s="911"/>
      <c r="DW15" s="912"/>
      <c r="DX15" s="912"/>
      <c r="DY15" s="912"/>
      <c r="DZ15" s="930"/>
      <c r="EA15" s="67"/>
    </row>
    <row r="16" spans="1:131" s="47" customFormat="1" ht="26.25" customHeight="1" x14ac:dyDescent="0.25">
      <c r="A16" s="52">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21"/>
      <c r="AF16" s="941"/>
      <c r="AG16" s="919"/>
      <c r="AH16" s="919"/>
      <c r="AI16" s="919"/>
      <c r="AJ16" s="942"/>
      <c r="AK16" s="920"/>
      <c r="AL16" s="915"/>
      <c r="AM16" s="915"/>
      <c r="AN16" s="915"/>
      <c r="AO16" s="915"/>
      <c r="AP16" s="915"/>
      <c r="AQ16" s="915"/>
      <c r="AR16" s="915"/>
      <c r="AS16" s="915"/>
      <c r="AT16" s="915"/>
      <c r="AU16" s="916"/>
      <c r="AV16" s="916"/>
      <c r="AW16" s="916"/>
      <c r="AX16" s="916"/>
      <c r="AY16" s="917"/>
      <c r="AZ16" s="56"/>
      <c r="BA16" s="56"/>
      <c r="BB16" s="56"/>
      <c r="BC16" s="56"/>
      <c r="BD16" s="56"/>
      <c r="BE16" s="67"/>
      <c r="BF16" s="67"/>
      <c r="BG16" s="67"/>
      <c r="BH16" s="67"/>
      <c r="BI16" s="67"/>
      <c r="BJ16" s="67"/>
      <c r="BK16" s="67"/>
      <c r="BL16" s="67"/>
      <c r="BM16" s="67"/>
      <c r="BN16" s="67"/>
      <c r="BO16" s="67"/>
      <c r="BP16" s="67"/>
      <c r="BQ16" s="52">
        <v>10</v>
      </c>
      <c r="BR16" s="72"/>
      <c r="BS16" s="911"/>
      <c r="BT16" s="912"/>
      <c r="BU16" s="912"/>
      <c r="BV16" s="912"/>
      <c r="BW16" s="912"/>
      <c r="BX16" s="912"/>
      <c r="BY16" s="912"/>
      <c r="BZ16" s="912"/>
      <c r="CA16" s="912"/>
      <c r="CB16" s="912"/>
      <c r="CC16" s="912"/>
      <c r="CD16" s="912"/>
      <c r="CE16" s="912"/>
      <c r="CF16" s="912"/>
      <c r="CG16" s="913"/>
      <c r="CH16" s="918"/>
      <c r="CI16" s="919"/>
      <c r="CJ16" s="919"/>
      <c r="CK16" s="919"/>
      <c r="CL16" s="929"/>
      <c r="CM16" s="918"/>
      <c r="CN16" s="919"/>
      <c r="CO16" s="919"/>
      <c r="CP16" s="919"/>
      <c r="CQ16" s="929"/>
      <c r="CR16" s="918"/>
      <c r="CS16" s="919"/>
      <c r="CT16" s="919"/>
      <c r="CU16" s="919"/>
      <c r="CV16" s="929"/>
      <c r="CW16" s="918"/>
      <c r="CX16" s="919"/>
      <c r="CY16" s="919"/>
      <c r="CZ16" s="919"/>
      <c r="DA16" s="929"/>
      <c r="DB16" s="918"/>
      <c r="DC16" s="919"/>
      <c r="DD16" s="919"/>
      <c r="DE16" s="919"/>
      <c r="DF16" s="929"/>
      <c r="DG16" s="918"/>
      <c r="DH16" s="919"/>
      <c r="DI16" s="919"/>
      <c r="DJ16" s="919"/>
      <c r="DK16" s="929"/>
      <c r="DL16" s="918"/>
      <c r="DM16" s="919"/>
      <c r="DN16" s="919"/>
      <c r="DO16" s="919"/>
      <c r="DP16" s="929"/>
      <c r="DQ16" s="918"/>
      <c r="DR16" s="919"/>
      <c r="DS16" s="919"/>
      <c r="DT16" s="919"/>
      <c r="DU16" s="929"/>
      <c r="DV16" s="911"/>
      <c r="DW16" s="912"/>
      <c r="DX16" s="912"/>
      <c r="DY16" s="912"/>
      <c r="DZ16" s="930"/>
      <c r="EA16" s="67"/>
    </row>
    <row r="17" spans="1:131" s="47" customFormat="1" ht="26.25" customHeight="1" x14ac:dyDescent="0.25">
      <c r="A17" s="52">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21"/>
      <c r="AF17" s="941"/>
      <c r="AG17" s="919"/>
      <c r="AH17" s="919"/>
      <c r="AI17" s="919"/>
      <c r="AJ17" s="942"/>
      <c r="AK17" s="920"/>
      <c r="AL17" s="915"/>
      <c r="AM17" s="915"/>
      <c r="AN17" s="915"/>
      <c r="AO17" s="915"/>
      <c r="AP17" s="915"/>
      <c r="AQ17" s="915"/>
      <c r="AR17" s="915"/>
      <c r="AS17" s="915"/>
      <c r="AT17" s="915"/>
      <c r="AU17" s="916"/>
      <c r="AV17" s="916"/>
      <c r="AW17" s="916"/>
      <c r="AX17" s="916"/>
      <c r="AY17" s="917"/>
      <c r="AZ17" s="56"/>
      <c r="BA17" s="56"/>
      <c r="BB17" s="56"/>
      <c r="BC17" s="56"/>
      <c r="BD17" s="56"/>
      <c r="BE17" s="67"/>
      <c r="BF17" s="67"/>
      <c r="BG17" s="67"/>
      <c r="BH17" s="67"/>
      <c r="BI17" s="67"/>
      <c r="BJ17" s="67"/>
      <c r="BK17" s="67"/>
      <c r="BL17" s="67"/>
      <c r="BM17" s="67"/>
      <c r="BN17" s="67"/>
      <c r="BO17" s="67"/>
      <c r="BP17" s="67"/>
      <c r="BQ17" s="52">
        <v>11</v>
      </c>
      <c r="BR17" s="72"/>
      <c r="BS17" s="911"/>
      <c r="BT17" s="912"/>
      <c r="BU17" s="912"/>
      <c r="BV17" s="912"/>
      <c r="BW17" s="912"/>
      <c r="BX17" s="912"/>
      <c r="BY17" s="912"/>
      <c r="BZ17" s="912"/>
      <c r="CA17" s="912"/>
      <c r="CB17" s="912"/>
      <c r="CC17" s="912"/>
      <c r="CD17" s="912"/>
      <c r="CE17" s="912"/>
      <c r="CF17" s="912"/>
      <c r="CG17" s="913"/>
      <c r="CH17" s="918"/>
      <c r="CI17" s="919"/>
      <c r="CJ17" s="919"/>
      <c r="CK17" s="919"/>
      <c r="CL17" s="929"/>
      <c r="CM17" s="918"/>
      <c r="CN17" s="919"/>
      <c r="CO17" s="919"/>
      <c r="CP17" s="919"/>
      <c r="CQ17" s="929"/>
      <c r="CR17" s="918"/>
      <c r="CS17" s="919"/>
      <c r="CT17" s="919"/>
      <c r="CU17" s="919"/>
      <c r="CV17" s="929"/>
      <c r="CW17" s="918"/>
      <c r="CX17" s="919"/>
      <c r="CY17" s="919"/>
      <c r="CZ17" s="919"/>
      <c r="DA17" s="929"/>
      <c r="DB17" s="918"/>
      <c r="DC17" s="919"/>
      <c r="DD17" s="919"/>
      <c r="DE17" s="919"/>
      <c r="DF17" s="929"/>
      <c r="DG17" s="918"/>
      <c r="DH17" s="919"/>
      <c r="DI17" s="919"/>
      <c r="DJ17" s="919"/>
      <c r="DK17" s="929"/>
      <c r="DL17" s="918"/>
      <c r="DM17" s="919"/>
      <c r="DN17" s="919"/>
      <c r="DO17" s="919"/>
      <c r="DP17" s="929"/>
      <c r="DQ17" s="918"/>
      <c r="DR17" s="919"/>
      <c r="DS17" s="919"/>
      <c r="DT17" s="919"/>
      <c r="DU17" s="929"/>
      <c r="DV17" s="911"/>
      <c r="DW17" s="912"/>
      <c r="DX17" s="912"/>
      <c r="DY17" s="912"/>
      <c r="DZ17" s="930"/>
      <c r="EA17" s="67"/>
    </row>
    <row r="18" spans="1:131" s="47" customFormat="1" ht="26.25" customHeight="1" x14ac:dyDescent="0.25">
      <c r="A18" s="52">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21"/>
      <c r="AF18" s="941"/>
      <c r="AG18" s="919"/>
      <c r="AH18" s="919"/>
      <c r="AI18" s="919"/>
      <c r="AJ18" s="942"/>
      <c r="AK18" s="920"/>
      <c r="AL18" s="915"/>
      <c r="AM18" s="915"/>
      <c r="AN18" s="915"/>
      <c r="AO18" s="915"/>
      <c r="AP18" s="915"/>
      <c r="AQ18" s="915"/>
      <c r="AR18" s="915"/>
      <c r="AS18" s="915"/>
      <c r="AT18" s="915"/>
      <c r="AU18" s="916"/>
      <c r="AV18" s="916"/>
      <c r="AW18" s="916"/>
      <c r="AX18" s="916"/>
      <c r="AY18" s="917"/>
      <c r="AZ18" s="56"/>
      <c r="BA18" s="56"/>
      <c r="BB18" s="56"/>
      <c r="BC18" s="56"/>
      <c r="BD18" s="56"/>
      <c r="BE18" s="67"/>
      <c r="BF18" s="67"/>
      <c r="BG18" s="67"/>
      <c r="BH18" s="67"/>
      <c r="BI18" s="67"/>
      <c r="BJ18" s="67"/>
      <c r="BK18" s="67"/>
      <c r="BL18" s="67"/>
      <c r="BM18" s="67"/>
      <c r="BN18" s="67"/>
      <c r="BO18" s="67"/>
      <c r="BP18" s="67"/>
      <c r="BQ18" s="52">
        <v>12</v>
      </c>
      <c r="BR18" s="72"/>
      <c r="BS18" s="911"/>
      <c r="BT18" s="912"/>
      <c r="BU18" s="912"/>
      <c r="BV18" s="912"/>
      <c r="BW18" s="912"/>
      <c r="BX18" s="912"/>
      <c r="BY18" s="912"/>
      <c r="BZ18" s="912"/>
      <c r="CA18" s="912"/>
      <c r="CB18" s="912"/>
      <c r="CC18" s="912"/>
      <c r="CD18" s="912"/>
      <c r="CE18" s="912"/>
      <c r="CF18" s="912"/>
      <c r="CG18" s="913"/>
      <c r="CH18" s="918"/>
      <c r="CI18" s="919"/>
      <c r="CJ18" s="919"/>
      <c r="CK18" s="919"/>
      <c r="CL18" s="929"/>
      <c r="CM18" s="918"/>
      <c r="CN18" s="919"/>
      <c r="CO18" s="919"/>
      <c r="CP18" s="919"/>
      <c r="CQ18" s="929"/>
      <c r="CR18" s="918"/>
      <c r="CS18" s="919"/>
      <c r="CT18" s="919"/>
      <c r="CU18" s="919"/>
      <c r="CV18" s="929"/>
      <c r="CW18" s="918"/>
      <c r="CX18" s="919"/>
      <c r="CY18" s="919"/>
      <c r="CZ18" s="919"/>
      <c r="DA18" s="929"/>
      <c r="DB18" s="918"/>
      <c r="DC18" s="919"/>
      <c r="DD18" s="919"/>
      <c r="DE18" s="919"/>
      <c r="DF18" s="929"/>
      <c r="DG18" s="918"/>
      <c r="DH18" s="919"/>
      <c r="DI18" s="919"/>
      <c r="DJ18" s="919"/>
      <c r="DK18" s="929"/>
      <c r="DL18" s="918"/>
      <c r="DM18" s="919"/>
      <c r="DN18" s="919"/>
      <c r="DO18" s="919"/>
      <c r="DP18" s="929"/>
      <c r="DQ18" s="918"/>
      <c r="DR18" s="919"/>
      <c r="DS18" s="919"/>
      <c r="DT18" s="919"/>
      <c r="DU18" s="929"/>
      <c r="DV18" s="911"/>
      <c r="DW18" s="912"/>
      <c r="DX18" s="912"/>
      <c r="DY18" s="912"/>
      <c r="DZ18" s="930"/>
      <c r="EA18" s="67"/>
    </row>
    <row r="19" spans="1:131" s="47" customFormat="1" ht="26.25" customHeight="1" x14ac:dyDescent="0.25">
      <c r="A19" s="52">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21"/>
      <c r="AF19" s="941"/>
      <c r="AG19" s="919"/>
      <c r="AH19" s="919"/>
      <c r="AI19" s="919"/>
      <c r="AJ19" s="942"/>
      <c r="AK19" s="920"/>
      <c r="AL19" s="915"/>
      <c r="AM19" s="915"/>
      <c r="AN19" s="915"/>
      <c r="AO19" s="915"/>
      <c r="AP19" s="915"/>
      <c r="AQ19" s="915"/>
      <c r="AR19" s="915"/>
      <c r="AS19" s="915"/>
      <c r="AT19" s="915"/>
      <c r="AU19" s="916"/>
      <c r="AV19" s="916"/>
      <c r="AW19" s="916"/>
      <c r="AX19" s="916"/>
      <c r="AY19" s="917"/>
      <c r="AZ19" s="56"/>
      <c r="BA19" s="56"/>
      <c r="BB19" s="56"/>
      <c r="BC19" s="56"/>
      <c r="BD19" s="56"/>
      <c r="BE19" s="67"/>
      <c r="BF19" s="67"/>
      <c r="BG19" s="67"/>
      <c r="BH19" s="67"/>
      <c r="BI19" s="67"/>
      <c r="BJ19" s="67"/>
      <c r="BK19" s="67"/>
      <c r="BL19" s="67"/>
      <c r="BM19" s="67"/>
      <c r="BN19" s="67"/>
      <c r="BO19" s="67"/>
      <c r="BP19" s="67"/>
      <c r="BQ19" s="52">
        <v>13</v>
      </c>
      <c r="BR19" s="72"/>
      <c r="BS19" s="911"/>
      <c r="BT19" s="912"/>
      <c r="BU19" s="912"/>
      <c r="BV19" s="912"/>
      <c r="BW19" s="912"/>
      <c r="BX19" s="912"/>
      <c r="BY19" s="912"/>
      <c r="BZ19" s="912"/>
      <c r="CA19" s="912"/>
      <c r="CB19" s="912"/>
      <c r="CC19" s="912"/>
      <c r="CD19" s="912"/>
      <c r="CE19" s="912"/>
      <c r="CF19" s="912"/>
      <c r="CG19" s="913"/>
      <c r="CH19" s="918"/>
      <c r="CI19" s="919"/>
      <c r="CJ19" s="919"/>
      <c r="CK19" s="919"/>
      <c r="CL19" s="929"/>
      <c r="CM19" s="918"/>
      <c r="CN19" s="919"/>
      <c r="CO19" s="919"/>
      <c r="CP19" s="919"/>
      <c r="CQ19" s="929"/>
      <c r="CR19" s="918"/>
      <c r="CS19" s="919"/>
      <c r="CT19" s="919"/>
      <c r="CU19" s="919"/>
      <c r="CV19" s="929"/>
      <c r="CW19" s="918"/>
      <c r="CX19" s="919"/>
      <c r="CY19" s="919"/>
      <c r="CZ19" s="919"/>
      <c r="DA19" s="929"/>
      <c r="DB19" s="918"/>
      <c r="DC19" s="919"/>
      <c r="DD19" s="919"/>
      <c r="DE19" s="919"/>
      <c r="DF19" s="929"/>
      <c r="DG19" s="918"/>
      <c r="DH19" s="919"/>
      <c r="DI19" s="919"/>
      <c r="DJ19" s="919"/>
      <c r="DK19" s="929"/>
      <c r="DL19" s="918"/>
      <c r="DM19" s="919"/>
      <c r="DN19" s="919"/>
      <c r="DO19" s="919"/>
      <c r="DP19" s="929"/>
      <c r="DQ19" s="918"/>
      <c r="DR19" s="919"/>
      <c r="DS19" s="919"/>
      <c r="DT19" s="919"/>
      <c r="DU19" s="929"/>
      <c r="DV19" s="911"/>
      <c r="DW19" s="912"/>
      <c r="DX19" s="912"/>
      <c r="DY19" s="912"/>
      <c r="DZ19" s="930"/>
      <c r="EA19" s="67"/>
    </row>
    <row r="20" spans="1:131" s="47" customFormat="1" ht="26.25" customHeight="1" x14ac:dyDescent="0.25">
      <c r="A20" s="52">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21"/>
      <c r="AF20" s="941"/>
      <c r="AG20" s="919"/>
      <c r="AH20" s="919"/>
      <c r="AI20" s="919"/>
      <c r="AJ20" s="942"/>
      <c r="AK20" s="920"/>
      <c r="AL20" s="915"/>
      <c r="AM20" s="915"/>
      <c r="AN20" s="915"/>
      <c r="AO20" s="915"/>
      <c r="AP20" s="915"/>
      <c r="AQ20" s="915"/>
      <c r="AR20" s="915"/>
      <c r="AS20" s="915"/>
      <c r="AT20" s="915"/>
      <c r="AU20" s="916"/>
      <c r="AV20" s="916"/>
      <c r="AW20" s="916"/>
      <c r="AX20" s="916"/>
      <c r="AY20" s="917"/>
      <c r="AZ20" s="56"/>
      <c r="BA20" s="56"/>
      <c r="BB20" s="56"/>
      <c r="BC20" s="56"/>
      <c r="BD20" s="56"/>
      <c r="BE20" s="67"/>
      <c r="BF20" s="67"/>
      <c r="BG20" s="67"/>
      <c r="BH20" s="67"/>
      <c r="BI20" s="67"/>
      <c r="BJ20" s="67"/>
      <c r="BK20" s="67"/>
      <c r="BL20" s="67"/>
      <c r="BM20" s="67"/>
      <c r="BN20" s="67"/>
      <c r="BO20" s="67"/>
      <c r="BP20" s="67"/>
      <c r="BQ20" s="52">
        <v>14</v>
      </c>
      <c r="BR20" s="72"/>
      <c r="BS20" s="911"/>
      <c r="BT20" s="912"/>
      <c r="BU20" s="912"/>
      <c r="BV20" s="912"/>
      <c r="BW20" s="912"/>
      <c r="BX20" s="912"/>
      <c r="BY20" s="912"/>
      <c r="BZ20" s="912"/>
      <c r="CA20" s="912"/>
      <c r="CB20" s="912"/>
      <c r="CC20" s="912"/>
      <c r="CD20" s="912"/>
      <c r="CE20" s="912"/>
      <c r="CF20" s="912"/>
      <c r="CG20" s="913"/>
      <c r="CH20" s="918"/>
      <c r="CI20" s="919"/>
      <c r="CJ20" s="919"/>
      <c r="CK20" s="919"/>
      <c r="CL20" s="929"/>
      <c r="CM20" s="918"/>
      <c r="CN20" s="919"/>
      <c r="CO20" s="919"/>
      <c r="CP20" s="919"/>
      <c r="CQ20" s="929"/>
      <c r="CR20" s="918"/>
      <c r="CS20" s="919"/>
      <c r="CT20" s="919"/>
      <c r="CU20" s="919"/>
      <c r="CV20" s="929"/>
      <c r="CW20" s="918"/>
      <c r="CX20" s="919"/>
      <c r="CY20" s="919"/>
      <c r="CZ20" s="919"/>
      <c r="DA20" s="929"/>
      <c r="DB20" s="918"/>
      <c r="DC20" s="919"/>
      <c r="DD20" s="919"/>
      <c r="DE20" s="919"/>
      <c r="DF20" s="929"/>
      <c r="DG20" s="918"/>
      <c r="DH20" s="919"/>
      <c r="DI20" s="919"/>
      <c r="DJ20" s="919"/>
      <c r="DK20" s="929"/>
      <c r="DL20" s="918"/>
      <c r="DM20" s="919"/>
      <c r="DN20" s="919"/>
      <c r="DO20" s="919"/>
      <c r="DP20" s="929"/>
      <c r="DQ20" s="918"/>
      <c r="DR20" s="919"/>
      <c r="DS20" s="919"/>
      <c r="DT20" s="919"/>
      <c r="DU20" s="929"/>
      <c r="DV20" s="911"/>
      <c r="DW20" s="912"/>
      <c r="DX20" s="912"/>
      <c r="DY20" s="912"/>
      <c r="DZ20" s="930"/>
      <c r="EA20" s="67"/>
    </row>
    <row r="21" spans="1:131" s="47" customFormat="1" ht="26.25" customHeight="1" x14ac:dyDescent="0.25">
      <c r="A21" s="52">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21"/>
      <c r="AF21" s="941"/>
      <c r="AG21" s="919"/>
      <c r="AH21" s="919"/>
      <c r="AI21" s="919"/>
      <c r="AJ21" s="942"/>
      <c r="AK21" s="920"/>
      <c r="AL21" s="915"/>
      <c r="AM21" s="915"/>
      <c r="AN21" s="915"/>
      <c r="AO21" s="915"/>
      <c r="AP21" s="915"/>
      <c r="AQ21" s="915"/>
      <c r="AR21" s="915"/>
      <c r="AS21" s="915"/>
      <c r="AT21" s="915"/>
      <c r="AU21" s="916"/>
      <c r="AV21" s="916"/>
      <c r="AW21" s="916"/>
      <c r="AX21" s="916"/>
      <c r="AY21" s="917"/>
      <c r="AZ21" s="56"/>
      <c r="BA21" s="56"/>
      <c r="BB21" s="56"/>
      <c r="BC21" s="56"/>
      <c r="BD21" s="56"/>
      <c r="BE21" s="67"/>
      <c r="BF21" s="67"/>
      <c r="BG21" s="67"/>
      <c r="BH21" s="67"/>
      <c r="BI21" s="67"/>
      <c r="BJ21" s="67"/>
      <c r="BK21" s="67"/>
      <c r="BL21" s="67"/>
      <c r="BM21" s="67"/>
      <c r="BN21" s="67"/>
      <c r="BO21" s="67"/>
      <c r="BP21" s="67"/>
      <c r="BQ21" s="52">
        <v>15</v>
      </c>
      <c r="BR21" s="72"/>
      <c r="BS21" s="911"/>
      <c r="BT21" s="912"/>
      <c r="BU21" s="912"/>
      <c r="BV21" s="912"/>
      <c r="BW21" s="912"/>
      <c r="BX21" s="912"/>
      <c r="BY21" s="912"/>
      <c r="BZ21" s="912"/>
      <c r="CA21" s="912"/>
      <c r="CB21" s="912"/>
      <c r="CC21" s="912"/>
      <c r="CD21" s="912"/>
      <c r="CE21" s="912"/>
      <c r="CF21" s="912"/>
      <c r="CG21" s="913"/>
      <c r="CH21" s="918"/>
      <c r="CI21" s="919"/>
      <c r="CJ21" s="919"/>
      <c r="CK21" s="919"/>
      <c r="CL21" s="929"/>
      <c r="CM21" s="918"/>
      <c r="CN21" s="919"/>
      <c r="CO21" s="919"/>
      <c r="CP21" s="919"/>
      <c r="CQ21" s="929"/>
      <c r="CR21" s="918"/>
      <c r="CS21" s="919"/>
      <c r="CT21" s="919"/>
      <c r="CU21" s="919"/>
      <c r="CV21" s="929"/>
      <c r="CW21" s="918"/>
      <c r="CX21" s="919"/>
      <c r="CY21" s="919"/>
      <c r="CZ21" s="919"/>
      <c r="DA21" s="929"/>
      <c r="DB21" s="918"/>
      <c r="DC21" s="919"/>
      <c r="DD21" s="919"/>
      <c r="DE21" s="919"/>
      <c r="DF21" s="929"/>
      <c r="DG21" s="918"/>
      <c r="DH21" s="919"/>
      <c r="DI21" s="919"/>
      <c r="DJ21" s="919"/>
      <c r="DK21" s="929"/>
      <c r="DL21" s="918"/>
      <c r="DM21" s="919"/>
      <c r="DN21" s="919"/>
      <c r="DO21" s="919"/>
      <c r="DP21" s="929"/>
      <c r="DQ21" s="918"/>
      <c r="DR21" s="919"/>
      <c r="DS21" s="919"/>
      <c r="DT21" s="919"/>
      <c r="DU21" s="929"/>
      <c r="DV21" s="911"/>
      <c r="DW21" s="912"/>
      <c r="DX21" s="912"/>
      <c r="DY21" s="912"/>
      <c r="DZ21" s="930"/>
      <c r="EA21" s="67"/>
    </row>
    <row r="22" spans="1:131" s="47" customFormat="1" ht="26.25" customHeight="1" x14ac:dyDescent="0.25">
      <c r="A22" s="52">
        <v>16</v>
      </c>
      <c r="B22" s="911"/>
      <c r="C22" s="912"/>
      <c r="D22" s="912"/>
      <c r="E22" s="912"/>
      <c r="F22" s="912"/>
      <c r="G22" s="912"/>
      <c r="H22" s="912"/>
      <c r="I22" s="912"/>
      <c r="J22" s="912"/>
      <c r="K22" s="912"/>
      <c r="L22" s="912"/>
      <c r="M22" s="912"/>
      <c r="N22" s="912"/>
      <c r="O22" s="912"/>
      <c r="P22" s="913"/>
      <c r="Q22" s="962"/>
      <c r="R22" s="963"/>
      <c r="S22" s="963"/>
      <c r="T22" s="963"/>
      <c r="U22" s="963"/>
      <c r="V22" s="963"/>
      <c r="W22" s="963"/>
      <c r="X22" s="963"/>
      <c r="Y22" s="963"/>
      <c r="Z22" s="963"/>
      <c r="AA22" s="963"/>
      <c r="AB22" s="963"/>
      <c r="AC22" s="963"/>
      <c r="AD22" s="963"/>
      <c r="AE22" s="964"/>
      <c r="AF22" s="941"/>
      <c r="AG22" s="919"/>
      <c r="AH22" s="919"/>
      <c r="AI22" s="919"/>
      <c r="AJ22" s="942"/>
      <c r="AK22" s="965"/>
      <c r="AL22" s="963"/>
      <c r="AM22" s="963"/>
      <c r="AN22" s="963"/>
      <c r="AO22" s="963"/>
      <c r="AP22" s="963"/>
      <c r="AQ22" s="963"/>
      <c r="AR22" s="963"/>
      <c r="AS22" s="963"/>
      <c r="AT22" s="963"/>
      <c r="AU22" s="966"/>
      <c r="AV22" s="966"/>
      <c r="AW22" s="966"/>
      <c r="AX22" s="966"/>
      <c r="AY22" s="967"/>
      <c r="AZ22" s="946" t="s">
        <v>451</v>
      </c>
      <c r="BA22" s="946"/>
      <c r="BB22" s="946"/>
      <c r="BC22" s="946"/>
      <c r="BD22" s="947"/>
      <c r="BE22" s="67"/>
      <c r="BF22" s="67"/>
      <c r="BG22" s="67"/>
      <c r="BH22" s="67"/>
      <c r="BI22" s="67"/>
      <c r="BJ22" s="67"/>
      <c r="BK22" s="67"/>
      <c r="BL22" s="67"/>
      <c r="BM22" s="67"/>
      <c r="BN22" s="67"/>
      <c r="BO22" s="67"/>
      <c r="BP22" s="67"/>
      <c r="BQ22" s="52">
        <v>16</v>
      </c>
      <c r="BR22" s="72"/>
      <c r="BS22" s="911"/>
      <c r="BT22" s="912"/>
      <c r="BU22" s="912"/>
      <c r="BV22" s="912"/>
      <c r="BW22" s="912"/>
      <c r="BX22" s="912"/>
      <c r="BY22" s="912"/>
      <c r="BZ22" s="912"/>
      <c r="CA22" s="912"/>
      <c r="CB22" s="912"/>
      <c r="CC22" s="912"/>
      <c r="CD22" s="912"/>
      <c r="CE22" s="912"/>
      <c r="CF22" s="912"/>
      <c r="CG22" s="913"/>
      <c r="CH22" s="918"/>
      <c r="CI22" s="919"/>
      <c r="CJ22" s="919"/>
      <c r="CK22" s="919"/>
      <c r="CL22" s="929"/>
      <c r="CM22" s="918"/>
      <c r="CN22" s="919"/>
      <c r="CO22" s="919"/>
      <c r="CP22" s="919"/>
      <c r="CQ22" s="929"/>
      <c r="CR22" s="918"/>
      <c r="CS22" s="919"/>
      <c r="CT22" s="919"/>
      <c r="CU22" s="919"/>
      <c r="CV22" s="929"/>
      <c r="CW22" s="918"/>
      <c r="CX22" s="919"/>
      <c r="CY22" s="919"/>
      <c r="CZ22" s="919"/>
      <c r="DA22" s="929"/>
      <c r="DB22" s="918"/>
      <c r="DC22" s="919"/>
      <c r="DD22" s="919"/>
      <c r="DE22" s="919"/>
      <c r="DF22" s="929"/>
      <c r="DG22" s="918"/>
      <c r="DH22" s="919"/>
      <c r="DI22" s="919"/>
      <c r="DJ22" s="919"/>
      <c r="DK22" s="929"/>
      <c r="DL22" s="918"/>
      <c r="DM22" s="919"/>
      <c r="DN22" s="919"/>
      <c r="DO22" s="919"/>
      <c r="DP22" s="929"/>
      <c r="DQ22" s="918"/>
      <c r="DR22" s="919"/>
      <c r="DS22" s="919"/>
      <c r="DT22" s="919"/>
      <c r="DU22" s="929"/>
      <c r="DV22" s="911"/>
      <c r="DW22" s="912"/>
      <c r="DX22" s="912"/>
      <c r="DY22" s="912"/>
      <c r="DZ22" s="930"/>
      <c r="EA22" s="67"/>
    </row>
    <row r="23" spans="1:131" s="47" customFormat="1" ht="26.25" customHeight="1" x14ac:dyDescent="0.25">
      <c r="A23" s="53" t="s">
        <v>248</v>
      </c>
      <c r="B23" s="889" t="s">
        <v>302</v>
      </c>
      <c r="C23" s="890"/>
      <c r="D23" s="890"/>
      <c r="E23" s="890"/>
      <c r="F23" s="890"/>
      <c r="G23" s="890"/>
      <c r="H23" s="890"/>
      <c r="I23" s="890"/>
      <c r="J23" s="890"/>
      <c r="K23" s="890"/>
      <c r="L23" s="890"/>
      <c r="M23" s="890"/>
      <c r="N23" s="890"/>
      <c r="O23" s="890"/>
      <c r="P23" s="891"/>
      <c r="Q23" s="960">
        <v>56610</v>
      </c>
      <c r="R23" s="901"/>
      <c r="S23" s="901"/>
      <c r="T23" s="901"/>
      <c r="U23" s="901"/>
      <c r="V23" s="901">
        <v>55188</v>
      </c>
      <c r="W23" s="901"/>
      <c r="X23" s="901"/>
      <c r="Y23" s="901"/>
      <c r="Z23" s="901"/>
      <c r="AA23" s="901">
        <v>1422</v>
      </c>
      <c r="AB23" s="901"/>
      <c r="AC23" s="901"/>
      <c r="AD23" s="901"/>
      <c r="AE23" s="961"/>
      <c r="AF23" s="932">
        <v>1273</v>
      </c>
      <c r="AG23" s="901"/>
      <c r="AH23" s="901"/>
      <c r="AI23" s="901"/>
      <c r="AJ23" s="933"/>
      <c r="AK23" s="934"/>
      <c r="AL23" s="900"/>
      <c r="AM23" s="900"/>
      <c r="AN23" s="900"/>
      <c r="AO23" s="900"/>
      <c r="AP23" s="901">
        <v>58542</v>
      </c>
      <c r="AQ23" s="901"/>
      <c r="AR23" s="901"/>
      <c r="AS23" s="901"/>
      <c r="AT23" s="901"/>
      <c r="AU23" s="902"/>
      <c r="AV23" s="902"/>
      <c r="AW23" s="902"/>
      <c r="AX23" s="902"/>
      <c r="AY23" s="903"/>
      <c r="AZ23" s="936" t="s">
        <v>195</v>
      </c>
      <c r="BA23" s="896"/>
      <c r="BB23" s="896"/>
      <c r="BC23" s="896"/>
      <c r="BD23" s="937"/>
      <c r="BE23" s="67"/>
      <c r="BF23" s="67"/>
      <c r="BG23" s="67"/>
      <c r="BH23" s="67"/>
      <c r="BI23" s="67"/>
      <c r="BJ23" s="67"/>
      <c r="BK23" s="67"/>
      <c r="BL23" s="67"/>
      <c r="BM23" s="67"/>
      <c r="BN23" s="67"/>
      <c r="BO23" s="67"/>
      <c r="BP23" s="67"/>
      <c r="BQ23" s="52">
        <v>17</v>
      </c>
      <c r="BR23" s="72"/>
      <c r="BS23" s="911"/>
      <c r="BT23" s="912"/>
      <c r="BU23" s="912"/>
      <c r="BV23" s="912"/>
      <c r="BW23" s="912"/>
      <c r="BX23" s="912"/>
      <c r="BY23" s="912"/>
      <c r="BZ23" s="912"/>
      <c r="CA23" s="912"/>
      <c r="CB23" s="912"/>
      <c r="CC23" s="912"/>
      <c r="CD23" s="912"/>
      <c r="CE23" s="912"/>
      <c r="CF23" s="912"/>
      <c r="CG23" s="913"/>
      <c r="CH23" s="918"/>
      <c r="CI23" s="919"/>
      <c r="CJ23" s="919"/>
      <c r="CK23" s="919"/>
      <c r="CL23" s="929"/>
      <c r="CM23" s="918"/>
      <c r="CN23" s="919"/>
      <c r="CO23" s="919"/>
      <c r="CP23" s="919"/>
      <c r="CQ23" s="929"/>
      <c r="CR23" s="918"/>
      <c r="CS23" s="919"/>
      <c r="CT23" s="919"/>
      <c r="CU23" s="919"/>
      <c r="CV23" s="929"/>
      <c r="CW23" s="918"/>
      <c r="CX23" s="919"/>
      <c r="CY23" s="919"/>
      <c r="CZ23" s="919"/>
      <c r="DA23" s="929"/>
      <c r="DB23" s="918"/>
      <c r="DC23" s="919"/>
      <c r="DD23" s="919"/>
      <c r="DE23" s="919"/>
      <c r="DF23" s="929"/>
      <c r="DG23" s="918"/>
      <c r="DH23" s="919"/>
      <c r="DI23" s="919"/>
      <c r="DJ23" s="919"/>
      <c r="DK23" s="929"/>
      <c r="DL23" s="918"/>
      <c r="DM23" s="919"/>
      <c r="DN23" s="919"/>
      <c r="DO23" s="919"/>
      <c r="DP23" s="929"/>
      <c r="DQ23" s="918"/>
      <c r="DR23" s="919"/>
      <c r="DS23" s="919"/>
      <c r="DT23" s="919"/>
      <c r="DU23" s="929"/>
      <c r="DV23" s="911"/>
      <c r="DW23" s="912"/>
      <c r="DX23" s="912"/>
      <c r="DY23" s="912"/>
      <c r="DZ23" s="930"/>
      <c r="EA23" s="67"/>
    </row>
    <row r="24" spans="1:131" s="47" customFormat="1" ht="26.25" customHeight="1" x14ac:dyDescent="0.25">
      <c r="A24" s="958" t="s">
        <v>386</v>
      </c>
      <c r="B24" s="958"/>
      <c r="C24" s="958"/>
      <c r="D24" s="958"/>
      <c r="E24" s="958"/>
      <c r="F24" s="958"/>
      <c r="G24" s="958"/>
      <c r="H24" s="958"/>
      <c r="I24" s="958"/>
      <c r="J24" s="958"/>
      <c r="K24" s="958"/>
      <c r="L24" s="958"/>
      <c r="M24" s="958"/>
      <c r="N24" s="958"/>
      <c r="O24" s="958"/>
      <c r="P24" s="958"/>
      <c r="Q24" s="958"/>
      <c r="R24" s="958"/>
      <c r="S24" s="958"/>
      <c r="T24" s="958"/>
      <c r="U24" s="958"/>
      <c r="V24" s="958"/>
      <c r="W24" s="958"/>
      <c r="X24" s="958"/>
      <c r="Y24" s="958"/>
      <c r="Z24" s="958"/>
      <c r="AA24" s="958"/>
      <c r="AB24" s="958"/>
      <c r="AC24" s="958"/>
      <c r="AD24" s="958"/>
      <c r="AE24" s="958"/>
      <c r="AF24" s="958"/>
      <c r="AG24" s="958"/>
      <c r="AH24" s="958"/>
      <c r="AI24" s="958"/>
      <c r="AJ24" s="958"/>
      <c r="AK24" s="958"/>
      <c r="AL24" s="958"/>
      <c r="AM24" s="958"/>
      <c r="AN24" s="958"/>
      <c r="AO24" s="958"/>
      <c r="AP24" s="958"/>
      <c r="AQ24" s="958"/>
      <c r="AR24" s="958"/>
      <c r="AS24" s="958"/>
      <c r="AT24" s="958"/>
      <c r="AU24" s="958"/>
      <c r="AV24" s="958"/>
      <c r="AW24" s="958"/>
      <c r="AX24" s="958"/>
      <c r="AY24" s="958"/>
      <c r="AZ24" s="56"/>
      <c r="BA24" s="56"/>
      <c r="BB24" s="56"/>
      <c r="BC24" s="56"/>
      <c r="BD24" s="56"/>
      <c r="BE24" s="67"/>
      <c r="BF24" s="67"/>
      <c r="BG24" s="67"/>
      <c r="BH24" s="67"/>
      <c r="BI24" s="67"/>
      <c r="BJ24" s="67"/>
      <c r="BK24" s="67"/>
      <c r="BL24" s="67"/>
      <c r="BM24" s="67"/>
      <c r="BN24" s="67"/>
      <c r="BO24" s="67"/>
      <c r="BP24" s="67"/>
      <c r="BQ24" s="52">
        <v>18</v>
      </c>
      <c r="BR24" s="72"/>
      <c r="BS24" s="911"/>
      <c r="BT24" s="912"/>
      <c r="BU24" s="912"/>
      <c r="BV24" s="912"/>
      <c r="BW24" s="912"/>
      <c r="BX24" s="912"/>
      <c r="BY24" s="912"/>
      <c r="BZ24" s="912"/>
      <c r="CA24" s="912"/>
      <c r="CB24" s="912"/>
      <c r="CC24" s="912"/>
      <c r="CD24" s="912"/>
      <c r="CE24" s="912"/>
      <c r="CF24" s="912"/>
      <c r="CG24" s="913"/>
      <c r="CH24" s="918"/>
      <c r="CI24" s="919"/>
      <c r="CJ24" s="919"/>
      <c r="CK24" s="919"/>
      <c r="CL24" s="929"/>
      <c r="CM24" s="918"/>
      <c r="CN24" s="919"/>
      <c r="CO24" s="919"/>
      <c r="CP24" s="919"/>
      <c r="CQ24" s="929"/>
      <c r="CR24" s="918"/>
      <c r="CS24" s="919"/>
      <c r="CT24" s="919"/>
      <c r="CU24" s="919"/>
      <c r="CV24" s="929"/>
      <c r="CW24" s="918"/>
      <c r="CX24" s="919"/>
      <c r="CY24" s="919"/>
      <c r="CZ24" s="919"/>
      <c r="DA24" s="929"/>
      <c r="DB24" s="918"/>
      <c r="DC24" s="919"/>
      <c r="DD24" s="919"/>
      <c r="DE24" s="919"/>
      <c r="DF24" s="929"/>
      <c r="DG24" s="918"/>
      <c r="DH24" s="919"/>
      <c r="DI24" s="919"/>
      <c r="DJ24" s="919"/>
      <c r="DK24" s="929"/>
      <c r="DL24" s="918"/>
      <c r="DM24" s="919"/>
      <c r="DN24" s="919"/>
      <c r="DO24" s="919"/>
      <c r="DP24" s="929"/>
      <c r="DQ24" s="918"/>
      <c r="DR24" s="919"/>
      <c r="DS24" s="919"/>
      <c r="DT24" s="919"/>
      <c r="DU24" s="929"/>
      <c r="DV24" s="911"/>
      <c r="DW24" s="912"/>
      <c r="DX24" s="912"/>
      <c r="DY24" s="912"/>
      <c r="DZ24" s="930"/>
      <c r="EA24" s="67"/>
    </row>
    <row r="25" spans="1:131" ht="26.25" customHeight="1" x14ac:dyDescent="0.25">
      <c r="A25" s="959" t="s">
        <v>417</v>
      </c>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c r="AA25" s="959"/>
      <c r="AB25" s="959"/>
      <c r="AC25" s="959"/>
      <c r="AD25" s="959"/>
      <c r="AE25" s="959"/>
      <c r="AF25" s="959"/>
      <c r="AG25" s="959"/>
      <c r="AH25" s="959"/>
      <c r="AI25" s="959"/>
      <c r="AJ25" s="959"/>
      <c r="AK25" s="959"/>
      <c r="AL25" s="959"/>
      <c r="AM25" s="959"/>
      <c r="AN25" s="959"/>
      <c r="AO25" s="959"/>
      <c r="AP25" s="959"/>
      <c r="AQ25" s="959"/>
      <c r="AR25" s="959"/>
      <c r="AS25" s="959"/>
      <c r="AT25" s="959"/>
      <c r="AU25" s="959"/>
      <c r="AV25" s="959"/>
      <c r="AW25" s="959"/>
      <c r="AX25" s="959"/>
      <c r="AY25" s="959"/>
      <c r="AZ25" s="959"/>
      <c r="BA25" s="959"/>
      <c r="BB25" s="959"/>
      <c r="BC25" s="959"/>
      <c r="BD25" s="959"/>
      <c r="BE25" s="959"/>
      <c r="BF25" s="959"/>
      <c r="BG25" s="959"/>
      <c r="BH25" s="959"/>
      <c r="BI25" s="959"/>
      <c r="BJ25" s="56"/>
      <c r="BK25" s="56"/>
      <c r="BL25" s="56"/>
      <c r="BM25" s="56"/>
      <c r="BN25" s="56"/>
      <c r="BO25" s="55"/>
      <c r="BP25" s="55"/>
      <c r="BQ25" s="52">
        <v>19</v>
      </c>
      <c r="BR25" s="72"/>
      <c r="BS25" s="911"/>
      <c r="BT25" s="912"/>
      <c r="BU25" s="912"/>
      <c r="BV25" s="912"/>
      <c r="BW25" s="912"/>
      <c r="BX25" s="912"/>
      <c r="BY25" s="912"/>
      <c r="BZ25" s="912"/>
      <c r="CA25" s="912"/>
      <c r="CB25" s="912"/>
      <c r="CC25" s="912"/>
      <c r="CD25" s="912"/>
      <c r="CE25" s="912"/>
      <c r="CF25" s="912"/>
      <c r="CG25" s="913"/>
      <c r="CH25" s="918"/>
      <c r="CI25" s="919"/>
      <c r="CJ25" s="919"/>
      <c r="CK25" s="919"/>
      <c r="CL25" s="929"/>
      <c r="CM25" s="918"/>
      <c r="CN25" s="919"/>
      <c r="CO25" s="919"/>
      <c r="CP25" s="919"/>
      <c r="CQ25" s="929"/>
      <c r="CR25" s="918"/>
      <c r="CS25" s="919"/>
      <c r="CT25" s="919"/>
      <c r="CU25" s="919"/>
      <c r="CV25" s="929"/>
      <c r="CW25" s="918"/>
      <c r="CX25" s="919"/>
      <c r="CY25" s="919"/>
      <c r="CZ25" s="919"/>
      <c r="DA25" s="929"/>
      <c r="DB25" s="918"/>
      <c r="DC25" s="919"/>
      <c r="DD25" s="919"/>
      <c r="DE25" s="919"/>
      <c r="DF25" s="929"/>
      <c r="DG25" s="918"/>
      <c r="DH25" s="919"/>
      <c r="DI25" s="919"/>
      <c r="DJ25" s="919"/>
      <c r="DK25" s="929"/>
      <c r="DL25" s="918"/>
      <c r="DM25" s="919"/>
      <c r="DN25" s="919"/>
      <c r="DO25" s="919"/>
      <c r="DP25" s="929"/>
      <c r="DQ25" s="918"/>
      <c r="DR25" s="919"/>
      <c r="DS25" s="919"/>
      <c r="DT25" s="919"/>
      <c r="DU25" s="929"/>
      <c r="DV25" s="911"/>
      <c r="DW25" s="912"/>
      <c r="DX25" s="912"/>
      <c r="DY25" s="912"/>
      <c r="DZ25" s="930"/>
      <c r="EA25" s="48"/>
    </row>
    <row r="26" spans="1:131" ht="26.25" customHeight="1" x14ac:dyDescent="0.25">
      <c r="A26" s="657" t="s">
        <v>435</v>
      </c>
      <c r="B26" s="658"/>
      <c r="C26" s="658"/>
      <c r="D26" s="658"/>
      <c r="E26" s="658"/>
      <c r="F26" s="658"/>
      <c r="G26" s="658"/>
      <c r="H26" s="658"/>
      <c r="I26" s="658"/>
      <c r="J26" s="658"/>
      <c r="K26" s="658"/>
      <c r="L26" s="658"/>
      <c r="M26" s="658"/>
      <c r="N26" s="658"/>
      <c r="O26" s="658"/>
      <c r="P26" s="659"/>
      <c r="Q26" s="649" t="s">
        <v>453</v>
      </c>
      <c r="R26" s="650"/>
      <c r="S26" s="650"/>
      <c r="T26" s="650"/>
      <c r="U26" s="651"/>
      <c r="V26" s="649" t="s">
        <v>454</v>
      </c>
      <c r="W26" s="650"/>
      <c r="X26" s="650"/>
      <c r="Y26" s="650"/>
      <c r="Z26" s="651"/>
      <c r="AA26" s="649" t="s">
        <v>455</v>
      </c>
      <c r="AB26" s="650"/>
      <c r="AC26" s="650"/>
      <c r="AD26" s="650"/>
      <c r="AE26" s="650"/>
      <c r="AF26" s="663" t="s">
        <v>244</v>
      </c>
      <c r="AG26" s="664"/>
      <c r="AH26" s="664"/>
      <c r="AI26" s="664"/>
      <c r="AJ26" s="665"/>
      <c r="AK26" s="650" t="s">
        <v>391</v>
      </c>
      <c r="AL26" s="650"/>
      <c r="AM26" s="650"/>
      <c r="AN26" s="650"/>
      <c r="AO26" s="651"/>
      <c r="AP26" s="649" t="s">
        <v>358</v>
      </c>
      <c r="AQ26" s="650"/>
      <c r="AR26" s="650"/>
      <c r="AS26" s="650"/>
      <c r="AT26" s="651"/>
      <c r="AU26" s="649" t="s">
        <v>456</v>
      </c>
      <c r="AV26" s="650"/>
      <c r="AW26" s="650"/>
      <c r="AX26" s="650"/>
      <c r="AY26" s="651"/>
      <c r="AZ26" s="649" t="s">
        <v>457</v>
      </c>
      <c r="BA26" s="650"/>
      <c r="BB26" s="650"/>
      <c r="BC26" s="650"/>
      <c r="BD26" s="651"/>
      <c r="BE26" s="649" t="s">
        <v>441</v>
      </c>
      <c r="BF26" s="650"/>
      <c r="BG26" s="650"/>
      <c r="BH26" s="650"/>
      <c r="BI26" s="655"/>
      <c r="BJ26" s="56"/>
      <c r="BK26" s="56"/>
      <c r="BL26" s="56"/>
      <c r="BM26" s="56"/>
      <c r="BN26" s="56"/>
      <c r="BO26" s="55"/>
      <c r="BP26" s="55"/>
      <c r="BQ26" s="52">
        <v>20</v>
      </c>
      <c r="BR26" s="72"/>
      <c r="BS26" s="911"/>
      <c r="BT26" s="912"/>
      <c r="BU26" s="912"/>
      <c r="BV26" s="912"/>
      <c r="BW26" s="912"/>
      <c r="BX26" s="912"/>
      <c r="BY26" s="912"/>
      <c r="BZ26" s="912"/>
      <c r="CA26" s="912"/>
      <c r="CB26" s="912"/>
      <c r="CC26" s="912"/>
      <c r="CD26" s="912"/>
      <c r="CE26" s="912"/>
      <c r="CF26" s="912"/>
      <c r="CG26" s="913"/>
      <c r="CH26" s="918"/>
      <c r="CI26" s="919"/>
      <c r="CJ26" s="919"/>
      <c r="CK26" s="919"/>
      <c r="CL26" s="929"/>
      <c r="CM26" s="918"/>
      <c r="CN26" s="919"/>
      <c r="CO26" s="919"/>
      <c r="CP26" s="919"/>
      <c r="CQ26" s="929"/>
      <c r="CR26" s="918"/>
      <c r="CS26" s="919"/>
      <c r="CT26" s="919"/>
      <c r="CU26" s="919"/>
      <c r="CV26" s="929"/>
      <c r="CW26" s="918"/>
      <c r="CX26" s="919"/>
      <c r="CY26" s="919"/>
      <c r="CZ26" s="919"/>
      <c r="DA26" s="929"/>
      <c r="DB26" s="918"/>
      <c r="DC26" s="919"/>
      <c r="DD26" s="919"/>
      <c r="DE26" s="919"/>
      <c r="DF26" s="929"/>
      <c r="DG26" s="918"/>
      <c r="DH26" s="919"/>
      <c r="DI26" s="919"/>
      <c r="DJ26" s="919"/>
      <c r="DK26" s="929"/>
      <c r="DL26" s="918"/>
      <c r="DM26" s="919"/>
      <c r="DN26" s="919"/>
      <c r="DO26" s="919"/>
      <c r="DP26" s="929"/>
      <c r="DQ26" s="918"/>
      <c r="DR26" s="919"/>
      <c r="DS26" s="919"/>
      <c r="DT26" s="919"/>
      <c r="DU26" s="929"/>
      <c r="DV26" s="911"/>
      <c r="DW26" s="912"/>
      <c r="DX26" s="912"/>
      <c r="DY26" s="912"/>
      <c r="DZ26" s="930"/>
      <c r="EA26" s="48"/>
    </row>
    <row r="27" spans="1:131" ht="26.25" customHeight="1" x14ac:dyDescent="0.25">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911"/>
      <c r="BT27" s="912"/>
      <c r="BU27" s="912"/>
      <c r="BV27" s="912"/>
      <c r="BW27" s="912"/>
      <c r="BX27" s="912"/>
      <c r="BY27" s="912"/>
      <c r="BZ27" s="912"/>
      <c r="CA27" s="912"/>
      <c r="CB27" s="912"/>
      <c r="CC27" s="912"/>
      <c r="CD27" s="912"/>
      <c r="CE27" s="912"/>
      <c r="CF27" s="912"/>
      <c r="CG27" s="913"/>
      <c r="CH27" s="918"/>
      <c r="CI27" s="919"/>
      <c r="CJ27" s="919"/>
      <c r="CK27" s="919"/>
      <c r="CL27" s="929"/>
      <c r="CM27" s="918"/>
      <c r="CN27" s="919"/>
      <c r="CO27" s="919"/>
      <c r="CP27" s="919"/>
      <c r="CQ27" s="929"/>
      <c r="CR27" s="918"/>
      <c r="CS27" s="919"/>
      <c r="CT27" s="919"/>
      <c r="CU27" s="919"/>
      <c r="CV27" s="929"/>
      <c r="CW27" s="918"/>
      <c r="CX27" s="919"/>
      <c r="CY27" s="919"/>
      <c r="CZ27" s="919"/>
      <c r="DA27" s="929"/>
      <c r="DB27" s="918"/>
      <c r="DC27" s="919"/>
      <c r="DD27" s="919"/>
      <c r="DE27" s="919"/>
      <c r="DF27" s="929"/>
      <c r="DG27" s="918"/>
      <c r="DH27" s="919"/>
      <c r="DI27" s="919"/>
      <c r="DJ27" s="919"/>
      <c r="DK27" s="929"/>
      <c r="DL27" s="918"/>
      <c r="DM27" s="919"/>
      <c r="DN27" s="919"/>
      <c r="DO27" s="919"/>
      <c r="DP27" s="929"/>
      <c r="DQ27" s="918"/>
      <c r="DR27" s="919"/>
      <c r="DS27" s="919"/>
      <c r="DT27" s="919"/>
      <c r="DU27" s="929"/>
      <c r="DV27" s="911"/>
      <c r="DW27" s="912"/>
      <c r="DX27" s="912"/>
      <c r="DY27" s="912"/>
      <c r="DZ27" s="930"/>
      <c r="EA27" s="48"/>
    </row>
    <row r="28" spans="1:131" ht="26.25" customHeight="1" x14ac:dyDescent="0.25">
      <c r="A28" s="54">
        <v>1</v>
      </c>
      <c r="B28" s="922" t="s">
        <v>458</v>
      </c>
      <c r="C28" s="923"/>
      <c r="D28" s="923"/>
      <c r="E28" s="923"/>
      <c r="F28" s="923"/>
      <c r="G28" s="923"/>
      <c r="H28" s="923"/>
      <c r="I28" s="923"/>
      <c r="J28" s="923"/>
      <c r="K28" s="923"/>
      <c r="L28" s="923"/>
      <c r="M28" s="923"/>
      <c r="N28" s="923"/>
      <c r="O28" s="923"/>
      <c r="P28" s="924"/>
      <c r="Q28" s="949">
        <v>8116</v>
      </c>
      <c r="R28" s="950"/>
      <c r="S28" s="950"/>
      <c r="T28" s="950"/>
      <c r="U28" s="950"/>
      <c r="V28" s="950">
        <v>8084</v>
      </c>
      <c r="W28" s="950"/>
      <c r="X28" s="950"/>
      <c r="Y28" s="950"/>
      <c r="Z28" s="950"/>
      <c r="AA28" s="950">
        <v>32</v>
      </c>
      <c r="AB28" s="950"/>
      <c r="AC28" s="950"/>
      <c r="AD28" s="950"/>
      <c r="AE28" s="951"/>
      <c r="AF28" s="952">
        <v>32</v>
      </c>
      <c r="AG28" s="950"/>
      <c r="AH28" s="950"/>
      <c r="AI28" s="950"/>
      <c r="AJ28" s="953"/>
      <c r="AK28" s="954">
        <v>662</v>
      </c>
      <c r="AL28" s="950"/>
      <c r="AM28" s="950"/>
      <c r="AN28" s="950"/>
      <c r="AO28" s="950"/>
      <c r="AP28" s="950" t="s">
        <v>195</v>
      </c>
      <c r="AQ28" s="950"/>
      <c r="AR28" s="950"/>
      <c r="AS28" s="950"/>
      <c r="AT28" s="950"/>
      <c r="AU28" s="950" t="s">
        <v>195</v>
      </c>
      <c r="AV28" s="950"/>
      <c r="AW28" s="950"/>
      <c r="AX28" s="950"/>
      <c r="AY28" s="950"/>
      <c r="AZ28" s="955" t="s">
        <v>195</v>
      </c>
      <c r="BA28" s="955"/>
      <c r="BB28" s="955"/>
      <c r="BC28" s="955"/>
      <c r="BD28" s="955"/>
      <c r="BE28" s="956"/>
      <c r="BF28" s="956"/>
      <c r="BG28" s="956"/>
      <c r="BH28" s="956"/>
      <c r="BI28" s="957"/>
      <c r="BJ28" s="56"/>
      <c r="BK28" s="56"/>
      <c r="BL28" s="56"/>
      <c r="BM28" s="56"/>
      <c r="BN28" s="56"/>
      <c r="BO28" s="55"/>
      <c r="BP28" s="55"/>
      <c r="BQ28" s="52">
        <v>22</v>
      </c>
      <c r="BR28" s="72"/>
      <c r="BS28" s="911"/>
      <c r="BT28" s="912"/>
      <c r="BU28" s="912"/>
      <c r="BV28" s="912"/>
      <c r="BW28" s="912"/>
      <c r="BX28" s="912"/>
      <c r="BY28" s="912"/>
      <c r="BZ28" s="912"/>
      <c r="CA28" s="912"/>
      <c r="CB28" s="912"/>
      <c r="CC28" s="912"/>
      <c r="CD28" s="912"/>
      <c r="CE28" s="912"/>
      <c r="CF28" s="912"/>
      <c r="CG28" s="913"/>
      <c r="CH28" s="918"/>
      <c r="CI28" s="919"/>
      <c r="CJ28" s="919"/>
      <c r="CK28" s="919"/>
      <c r="CL28" s="929"/>
      <c r="CM28" s="918"/>
      <c r="CN28" s="919"/>
      <c r="CO28" s="919"/>
      <c r="CP28" s="919"/>
      <c r="CQ28" s="929"/>
      <c r="CR28" s="918"/>
      <c r="CS28" s="919"/>
      <c r="CT28" s="919"/>
      <c r="CU28" s="919"/>
      <c r="CV28" s="929"/>
      <c r="CW28" s="918"/>
      <c r="CX28" s="919"/>
      <c r="CY28" s="919"/>
      <c r="CZ28" s="919"/>
      <c r="DA28" s="929"/>
      <c r="DB28" s="918"/>
      <c r="DC28" s="919"/>
      <c r="DD28" s="919"/>
      <c r="DE28" s="919"/>
      <c r="DF28" s="929"/>
      <c r="DG28" s="918"/>
      <c r="DH28" s="919"/>
      <c r="DI28" s="919"/>
      <c r="DJ28" s="919"/>
      <c r="DK28" s="929"/>
      <c r="DL28" s="918"/>
      <c r="DM28" s="919"/>
      <c r="DN28" s="919"/>
      <c r="DO28" s="919"/>
      <c r="DP28" s="929"/>
      <c r="DQ28" s="918"/>
      <c r="DR28" s="919"/>
      <c r="DS28" s="919"/>
      <c r="DT28" s="919"/>
      <c r="DU28" s="929"/>
      <c r="DV28" s="911"/>
      <c r="DW28" s="912"/>
      <c r="DX28" s="912"/>
      <c r="DY28" s="912"/>
      <c r="DZ28" s="930"/>
      <c r="EA28" s="48"/>
    </row>
    <row r="29" spans="1:131" ht="26.25" customHeight="1" x14ac:dyDescent="0.25">
      <c r="A29" s="54">
        <v>2</v>
      </c>
      <c r="B29" s="911" t="s">
        <v>281</v>
      </c>
      <c r="C29" s="912"/>
      <c r="D29" s="912"/>
      <c r="E29" s="912"/>
      <c r="F29" s="912"/>
      <c r="G29" s="912"/>
      <c r="H29" s="912"/>
      <c r="I29" s="912"/>
      <c r="J29" s="912"/>
      <c r="K29" s="912"/>
      <c r="L29" s="912"/>
      <c r="M29" s="912"/>
      <c r="N29" s="912"/>
      <c r="O29" s="912"/>
      <c r="P29" s="913"/>
      <c r="Q29" s="914">
        <v>10596</v>
      </c>
      <c r="R29" s="915"/>
      <c r="S29" s="915"/>
      <c r="T29" s="915"/>
      <c r="U29" s="915"/>
      <c r="V29" s="915">
        <v>10478</v>
      </c>
      <c r="W29" s="915"/>
      <c r="X29" s="915"/>
      <c r="Y29" s="915"/>
      <c r="Z29" s="915"/>
      <c r="AA29" s="915">
        <v>118</v>
      </c>
      <c r="AB29" s="915"/>
      <c r="AC29" s="915"/>
      <c r="AD29" s="915"/>
      <c r="AE29" s="921"/>
      <c r="AF29" s="941">
        <v>118</v>
      </c>
      <c r="AG29" s="919"/>
      <c r="AH29" s="919"/>
      <c r="AI29" s="919"/>
      <c r="AJ29" s="942"/>
      <c r="AK29" s="920">
        <v>1532</v>
      </c>
      <c r="AL29" s="915"/>
      <c r="AM29" s="915"/>
      <c r="AN29" s="915"/>
      <c r="AO29" s="915"/>
      <c r="AP29" s="915" t="s">
        <v>195</v>
      </c>
      <c r="AQ29" s="915"/>
      <c r="AR29" s="915"/>
      <c r="AS29" s="915"/>
      <c r="AT29" s="915"/>
      <c r="AU29" s="915" t="s">
        <v>195</v>
      </c>
      <c r="AV29" s="915"/>
      <c r="AW29" s="915"/>
      <c r="AX29" s="915"/>
      <c r="AY29" s="915"/>
      <c r="AZ29" s="948" t="s">
        <v>195</v>
      </c>
      <c r="BA29" s="948"/>
      <c r="BB29" s="948"/>
      <c r="BC29" s="948"/>
      <c r="BD29" s="948"/>
      <c r="BE29" s="916"/>
      <c r="BF29" s="916"/>
      <c r="BG29" s="916"/>
      <c r="BH29" s="916"/>
      <c r="BI29" s="917"/>
      <c r="BJ29" s="56"/>
      <c r="BK29" s="56"/>
      <c r="BL29" s="56"/>
      <c r="BM29" s="56"/>
      <c r="BN29" s="56"/>
      <c r="BO29" s="55"/>
      <c r="BP29" s="55"/>
      <c r="BQ29" s="52">
        <v>23</v>
      </c>
      <c r="BR29" s="72"/>
      <c r="BS29" s="911"/>
      <c r="BT29" s="912"/>
      <c r="BU29" s="912"/>
      <c r="BV29" s="912"/>
      <c r="BW29" s="912"/>
      <c r="BX29" s="912"/>
      <c r="BY29" s="912"/>
      <c r="BZ29" s="912"/>
      <c r="CA29" s="912"/>
      <c r="CB29" s="912"/>
      <c r="CC29" s="912"/>
      <c r="CD29" s="912"/>
      <c r="CE29" s="912"/>
      <c r="CF29" s="912"/>
      <c r="CG29" s="913"/>
      <c r="CH29" s="918"/>
      <c r="CI29" s="919"/>
      <c r="CJ29" s="919"/>
      <c r="CK29" s="919"/>
      <c r="CL29" s="929"/>
      <c r="CM29" s="918"/>
      <c r="CN29" s="919"/>
      <c r="CO29" s="919"/>
      <c r="CP29" s="919"/>
      <c r="CQ29" s="929"/>
      <c r="CR29" s="918"/>
      <c r="CS29" s="919"/>
      <c r="CT29" s="919"/>
      <c r="CU29" s="919"/>
      <c r="CV29" s="929"/>
      <c r="CW29" s="918"/>
      <c r="CX29" s="919"/>
      <c r="CY29" s="919"/>
      <c r="CZ29" s="919"/>
      <c r="DA29" s="929"/>
      <c r="DB29" s="918"/>
      <c r="DC29" s="919"/>
      <c r="DD29" s="919"/>
      <c r="DE29" s="919"/>
      <c r="DF29" s="929"/>
      <c r="DG29" s="918"/>
      <c r="DH29" s="919"/>
      <c r="DI29" s="919"/>
      <c r="DJ29" s="919"/>
      <c r="DK29" s="929"/>
      <c r="DL29" s="918"/>
      <c r="DM29" s="919"/>
      <c r="DN29" s="919"/>
      <c r="DO29" s="919"/>
      <c r="DP29" s="929"/>
      <c r="DQ29" s="918"/>
      <c r="DR29" s="919"/>
      <c r="DS29" s="919"/>
      <c r="DT29" s="919"/>
      <c r="DU29" s="929"/>
      <c r="DV29" s="911"/>
      <c r="DW29" s="912"/>
      <c r="DX29" s="912"/>
      <c r="DY29" s="912"/>
      <c r="DZ29" s="930"/>
      <c r="EA29" s="48"/>
    </row>
    <row r="30" spans="1:131" ht="26.25" customHeight="1" x14ac:dyDescent="0.25">
      <c r="A30" s="54">
        <v>3</v>
      </c>
      <c r="B30" s="911" t="s">
        <v>219</v>
      </c>
      <c r="C30" s="912"/>
      <c r="D30" s="912"/>
      <c r="E30" s="912"/>
      <c r="F30" s="912"/>
      <c r="G30" s="912"/>
      <c r="H30" s="912"/>
      <c r="I30" s="912"/>
      <c r="J30" s="912"/>
      <c r="K30" s="912"/>
      <c r="L30" s="912"/>
      <c r="M30" s="912"/>
      <c r="N30" s="912"/>
      <c r="O30" s="912"/>
      <c r="P30" s="913"/>
      <c r="Q30" s="914">
        <v>1478</v>
      </c>
      <c r="R30" s="915"/>
      <c r="S30" s="915"/>
      <c r="T30" s="915"/>
      <c r="U30" s="915"/>
      <c r="V30" s="915">
        <v>1475</v>
      </c>
      <c r="W30" s="915"/>
      <c r="X30" s="915"/>
      <c r="Y30" s="915"/>
      <c r="Z30" s="915"/>
      <c r="AA30" s="915">
        <v>3</v>
      </c>
      <c r="AB30" s="915"/>
      <c r="AC30" s="915"/>
      <c r="AD30" s="915"/>
      <c r="AE30" s="921"/>
      <c r="AF30" s="941">
        <v>3</v>
      </c>
      <c r="AG30" s="919"/>
      <c r="AH30" s="919"/>
      <c r="AI30" s="919"/>
      <c r="AJ30" s="942"/>
      <c r="AK30" s="920">
        <v>321</v>
      </c>
      <c r="AL30" s="915"/>
      <c r="AM30" s="915"/>
      <c r="AN30" s="915"/>
      <c r="AO30" s="915"/>
      <c r="AP30" s="915" t="s">
        <v>195</v>
      </c>
      <c r="AQ30" s="915"/>
      <c r="AR30" s="915"/>
      <c r="AS30" s="915"/>
      <c r="AT30" s="915"/>
      <c r="AU30" s="915" t="s">
        <v>195</v>
      </c>
      <c r="AV30" s="915"/>
      <c r="AW30" s="915"/>
      <c r="AX30" s="915"/>
      <c r="AY30" s="915"/>
      <c r="AZ30" s="948" t="s">
        <v>195</v>
      </c>
      <c r="BA30" s="948"/>
      <c r="BB30" s="948"/>
      <c r="BC30" s="948"/>
      <c r="BD30" s="948"/>
      <c r="BE30" s="916"/>
      <c r="BF30" s="916"/>
      <c r="BG30" s="916"/>
      <c r="BH30" s="916"/>
      <c r="BI30" s="917"/>
      <c r="BJ30" s="56"/>
      <c r="BK30" s="56"/>
      <c r="BL30" s="56"/>
      <c r="BM30" s="56"/>
      <c r="BN30" s="56"/>
      <c r="BO30" s="55"/>
      <c r="BP30" s="55"/>
      <c r="BQ30" s="52">
        <v>24</v>
      </c>
      <c r="BR30" s="72"/>
      <c r="BS30" s="911"/>
      <c r="BT30" s="912"/>
      <c r="BU30" s="912"/>
      <c r="BV30" s="912"/>
      <c r="BW30" s="912"/>
      <c r="BX30" s="912"/>
      <c r="BY30" s="912"/>
      <c r="BZ30" s="912"/>
      <c r="CA30" s="912"/>
      <c r="CB30" s="912"/>
      <c r="CC30" s="912"/>
      <c r="CD30" s="912"/>
      <c r="CE30" s="912"/>
      <c r="CF30" s="912"/>
      <c r="CG30" s="913"/>
      <c r="CH30" s="918"/>
      <c r="CI30" s="919"/>
      <c r="CJ30" s="919"/>
      <c r="CK30" s="919"/>
      <c r="CL30" s="929"/>
      <c r="CM30" s="918"/>
      <c r="CN30" s="919"/>
      <c r="CO30" s="919"/>
      <c r="CP30" s="919"/>
      <c r="CQ30" s="929"/>
      <c r="CR30" s="918"/>
      <c r="CS30" s="919"/>
      <c r="CT30" s="919"/>
      <c r="CU30" s="919"/>
      <c r="CV30" s="929"/>
      <c r="CW30" s="918"/>
      <c r="CX30" s="919"/>
      <c r="CY30" s="919"/>
      <c r="CZ30" s="919"/>
      <c r="DA30" s="929"/>
      <c r="DB30" s="918"/>
      <c r="DC30" s="919"/>
      <c r="DD30" s="919"/>
      <c r="DE30" s="919"/>
      <c r="DF30" s="929"/>
      <c r="DG30" s="918"/>
      <c r="DH30" s="919"/>
      <c r="DI30" s="919"/>
      <c r="DJ30" s="919"/>
      <c r="DK30" s="929"/>
      <c r="DL30" s="918"/>
      <c r="DM30" s="919"/>
      <c r="DN30" s="919"/>
      <c r="DO30" s="919"/>
      <c r="DP30" s="929"/>
      <c r="DQ30" s="918"/>
      <c r="DR30" s="919"/>
      <c r="DS30" s="919"/>
      <c r="DT30" s="919"/>
      <c r="DU30" s="929"/>
      <c r="DV30" s="911"/>
      <c r="DW30" s="912"/>
      <c r="DX30" s="912"/>
      <c r="DY30" s="912"/>
      <c r="DZ30" s="930"/>
      <c r="EA30" s="48"/>
    </row>
    <row r="31" spans="1:131" ht="26.25" customHeight="1" x14ac:dyDescent="0.25">
      <c r="A31" s="54">
        <v>4</v>
      </c>
      <c r="B31" s="911" t="s">
        <v>459</v>
      </c>
      <c r="C31" s="912"/>
      <c r="D31" s="912"/>
      <c r="E31" s="912"/>
      <c r="F31" s="912"/>
      <c r="G31" s="912"/>
      <c r="H31" s="912"/>
      <c r="I31" s="912"/>
      <c r="J31" s="912"/>
      <c r="K31" s="912"/>
      <c r="L31" s="912"/>
      <c r="M31" s="912"/>
      <c r="N31" s="912"/>
      <c r="O31" s="912"/>
      <c r="P31" s="913"/>
      <c r="Q31" s="914">
        <v>1848</v>
      </c>
      <c r="R31" s="915"/>
      <c r="S31" s="915"/>
      <c r="T31" s="915"/>
      <c r="U31" s="915"/>
      <c r="V31" s="915">
        <v>1875</v>
      </c>
      <c r="W31" s="915"/>
      <c r="X31" s="915"/>
      <c r="Y31" s="915"/>
      <c r="Z31" s="915"/>
      <c r="AA31" s="915">
        <v>-27</v>
      </c>
      <c r="AB31" s="915"/>
      <c r="AC31" s="915"/>
      <c r="AD31" s="915"/>
      <c r="AE31" s="921"/>
      <c r="AF31" s="941">
        <v>3200</v>
      </c>
      <c r="AG31" s="919"/>
      <c r="AH31" s="919"/>
      <c r="AI31" s="919"/>
      <c r="AJ31" s="942"/>
      <c r="AK31" s="920">
        <v>7</v>
      </c>
      <c r="AL31" s="915"/>
      <c r="AM31" s="915"/>
      <c r="AN31" s="915"/>
      <c r="AO31" s="915"/>
      <c r="AP31" s="915">
        <v>3835</v>
      </c>
      <c r="AQ31" s="915"/>
      <c r="AR31" s="915"/>
      <c r="AS31" s="915"/>
      <c r="AT31" s="915"/>
      <c r="AU31" s="915">
        <v>8</v>
      </c>
      <c r="AV31" s="915"/>
      <c r="AW31" s="915"/>
      <c r="AX31" s="915"/>
      <c r="AY31" s="915"/>
      <c r="AZ31" s="948" t="s">
        <v>195</v>
      </c>
      <c r="BA31" s="948"/>
      <c r="BB31" s="948"/>
      <c r="BC31" s="948"/>
      <c r="BD31" s="948"/>
      <c r="BE31" s="916" t="s">
        <v>460</v>
      </c>
      <c r="BF31" s="916"/>
      <c r="BG31" s="916"/>
      <c r="BH31" s="916"/>
      <c r="BI31" s="917"/>
      <c r="BJ31" s="56"/>
      <c r="BK31" s="56"/>
      <c r="BL31" s="56"/>
      <c r="BM31" s="56"/>
      <c r="BN31" s="56"/>
      <c r="BO31" s="55"/>
      <c r="BP31" s="55"/>
      <c r="BQ31" s="52">
        <v>25</v>
      </c>
      <c r="BR31" s="72"/>
      <c r="BS31" s="911"/>
      <c r="BT31" s="912"/>
      <c r="BU31" s="912"/>
      <c r="BV31" s="912"/>
      <c r="BW31" s="912"/>
      <c r="BX31" s="912"/>
      <c r="BY31" s="912"/>
      <c r="BZ31" s="912"/>
      <c r="CA31" s="912"/>
      <c r="CB31" s="912"/>
      <c r="CC31" s="912"/>
      <c r="CD31" s="912"/>
      <c r="CE31" s="912"/>
      <c r="CF31" s="912"/>
      <c r="CG31" s="913"/>
      <c r="CH31" s="918"/>
      <c r="CI31" s="919"/>
      <c r="CJ31" s="919"/>
      <c r="CK31" s="919"/>
      <c r="CL31" s="929"/>
      <c r="CM31" s="918"/>
      <c r="CN31" s="919"/>
      <c r="CO31" s="919"/>
      <c r="CP31" s="919"/>
      <c r="CQ31" s="929"/>
      <c r="CR31" s="918"/>
      <c r="CS31" s="919"/>
      <c r="CT31" s="919"/>
      <c r="CU31" s="919"/>
      <c r="CV31" s="929"/>
      <c r="CW31" s="918"/>
      <c r="CX31" s="919"/>
      <c r="CY31" s="919"/>
      <c r="CZ31" s="919"/>
      <c r="DA31" s="929"/>
      <c r="DB31" s="918"/>
      <c r="DC31" s="919"/>
      <c r="DD31" s="919"/>
      <c r="DE31" s="919"/>
      <c r="DF31" s="929"/>
      <c r="DG31" s="918"/>
      <c r="DH31" s="919"/>
      <c r="DI31" s="919"/>
      <c r="DJ31" s="919"/>
      <c r="DK31" s="929"/>
      <c r="DL31" s="918"/>
      <c r="DM31" s="919"/>
      <c r="DN31" s="919"/>
      <c r="DO31" s="919"/>
      <c r="DP31" s="929"/>
      <c r="DQ31" s="918"/>
      <c r="DR31" s="919"/>
      <c r="DS31" s="919"/>
      <c r="DT31" s="919"/>
      <c r="DU31" s="929"/>
      <c r="DV31" s="911"/>
      <c r="DW31" s="912"/>
      <c r="DX31" s="912"/>
      <c r="DY31" s="912"/>
      <c r="DZ31" s="930"/>
      <c r="EA31" s="48"/>
    </row>
    <row r="32" spans="1:131" ht="26.25" customHeight="1" x14ac:dyDescent="0.25">
      <c r="A32" s="54">
        <v>5</v>
      </c>
      <c r="B32" s="911" t="s">
        <v>351</v>
      </c>
      <c r="C32" s="912"/>
      <c r="D32" s="912"/>
      <c r="E32" s="912"/>
      <c r="F32" s="912"/>
      <c r="G32" s="912"/>
      <c r="H32" s="912"/>
      <c r="I32" s="912"/>
      <c r="J32" s="912"/>
      <c r="K32" s="912"/>
      <c r="L32" s="912"/>
      <c r="M32" s="912"/>
      <c r="N32" s="912"/>
      <c r="O32" s="912"/>
      <c r="P32" s="913"/>
      <c r="Q32" s="914">
        <v>2308</v>
      </c>
      <c r="R32" s="915"/>
      <c r="S32" s="915"/>
      <c r="T32" s="915"/>
      <c r="U32" s="915"/>
      <c r="V32" s="915">
        <v>2307</v>
      </c>
      <c r="W32" s="915"/>
      <c r="X32" s="915"/>
      <c r="Y32" s="915"/>
      <c r="Z32" s="915"/>
      <c r="AA32" s="915">
        <v>1</v>
      </c>
      <c r="AB32" s="915"/>
      <c r="AC32" s="915"/>
      <c r="AD32" s="915"/>
      <c r="AE32" s="921"/>
      <c r="AF32" s="941" t="s">
        <v>195</v>
      </c>
      <c r="AG32" s="919"/>
      <c r="AH32" s="919"/>
      <c r="AI32" s="919"/>
      <c r="AJ32" s="942"/>
      <c r="AK32" s="920">
        <v>1295</v>
      </c>
      <c r="AL32" s="915"/>
      <c r="AM32" s="915"/>
      <c r="AN32" s="915"/>
      <c r="AO32" s="915"/>
      <c r="AP32" s="915">
        <v>17101</v>
      </c>
      <c r="AQ32" s="915"/>
      <c r="AR32" s="915"/>
      <c r="AS32" s="915"/>
      <c r="AT32" s="915"/>
      <c r="AU32" s="915">
        <v>14912</v>
      </c>
      <c r="AV32" s="915"/>
      <c r="AW32" s="915"/>
      <c r="AX32" s="915"/>
      <c r="AY32" s="915"/>
      <c r="AZ32" s="948" t="s">
        <v>195</v>
      </c>
      <c r="BA32" s="948"/>
      <c r="BB32" s="948"/>
      <c r="BC32" s="948"/>
      <c r="BD32" s="948"/>
      <c r="BE32" s="916" t="s">
        <v>460</v>
      </c>
      <c r="BF32" s="916"/>
      <c r="BG32" s="916"/>
      <c r="BH32" s="916"/>
      <c r="BI32" s="917"/>
      <c r="BJ32" s="56"/>
      <c r="BK32" s="56"/>
      <c r="BL32" s="56"/>
      <c r="BM32" s="56"/>
      <c r="BN32" s="56"/>
      <c r="BO32" s="55"/>
      <c r="BP32" s="55"/>
      <c r="BQ32" s="52">
        <v>26</v>
      </c>
      <c r="BR32" s="72"/>
      <c r="BS32" s="911"/>
      <c r="BT32" s="912"/>
      <c r="BU32" s="912"/>
      <c r="BV32" s="912"/>
      <c r="BW32" s="912"/>
      <c r="BX32" s="912"/>
      <c r="BY32" s="912"/>
      <c r="BZ32" s="912"/>
      <c r="CA32" s="912"/>
      <c r="CB32" s="912"/>
      <c r="CC32" s="912"/>
      <c r="CD32" s="912"/>
      <c r="CE32" s="912"/>
      <c r="CF32" s="912"/>
      <c r="CG32" s="913"/>
      <c r="CH32" s="918"/>
      <c r="CI32" s="919"/>
      <c r="CJ32" s="919"/>
      <c r="CK32" s="919"/>
      <c r="CL32" s="929"/>
      <c r="CM32" s="918"/>
      <c r="CN32" s="919"/>
      <c r="CO32" s="919"/>
      <c r="CP32" s="919"/>
      <c r="CQ32" s="929"/>
      <c r="CR32" s="918"/>
      <c r="CS32" s="919"/>
      <c r="CT32" s="919"/>
      <c r="CU32" s="919"/>
      <c r="CV32" s="929"/>
      <c r="CW32" s="918"/>
      <c r="CX32" s="919"/>
      <c r="CY32" s="919"/>
      <c r="CZ32" s="919"/>
      <c r="DA32" s="929"/>
      <c r="DB32" s="918"/>
      <c r="DC32" s="919"/>
      <c r="DD32" s="919"/>
      <c r="DE32" s="919"/>
      <c r="DF32" s="929"/>
      <c r="DG32" s="918"/>
      <c r="DH32" s="919"/>
      <c r="DI32" s="919"/>
      <c r="DJ32" s="919"/>
      <c r="DK32" s="929"/>
      <c r="DL32" s="918"/>
      <c r="DM32" s="919"/>
      <c r="DN32" s="919"/>
      <c r="DO32" s="919"/>
      <c r="DP32" s="929"/>
      <c r="DQ32" s="918"/>
      <c r="DR32" s="919"/>
      <c r="DS32" s="919"/>
      <c r="DT32" s="919"/>
      <c r="DU32" s="929"/>
      <c r="DV32" s="911"/>
      <c r="DW32" s="912"/>
      <c r="DX32" s="912"/>
      <c r="DY32" s="912"/>
      <c r="DZ32" s="930"/>
      <c r="EA32" s="48"/>
    </row>
    <row r="33" spans="1:131" ht="26.25" customHeight="1" x14ac:dyDescent="0.25">
      <c r="A33" s="54">
        <v>6</v>
      </c>
      <c r="B33" s="911"/>
      <c r="C33" s="912"/>
      <c r="D33" s="912"/>
      <c r="E33" s="912"/>
      <c r="F33" s="912"/>
      <c r="G33" s="912"/>
      <c r="H33" s="912"/>
      <c r="I33" s="912"/>
      <c r="J33" s="912"/>
      <c r="K33" s="912"/>
      <c r="L33" s="912"/>
      <c r="M33" s="912"/>
      <c r="N33" s="912"/>
      <c r="O33" s="912"/>
      <c r="P33" s="913"/>
      <c r="Q33" s="914"/>
      <c r="R33" s="915"/>
      <c r="S33" s="915"/>
      <c r="T33" s="915"/>
      <c r="U33" s="915"/>
      <c r="V33" s="915"/>
      <c r="W33" s="915"/>
      <c r="X33" s="915"/>
      <c r="Y33" s="915"/>
      <c r="Z33" s="915"/>
      <c r="AA33" s="915"/>
      <c r="AB33" s="915"/>
      <c r="AC33" s="915"/>
      <c r="AD33" s="915"/>
      <c r="AE33" s="921"/>
      <c r="AF33" s="941"/>
      <c r="AG33" s="919"/>
      <c r="AH33" s="919"/>
      <c r="AI33" s="919"/>
      <c r="AJ33" s="942"/>
      <c r="AK33" s="920"/>
      <c r="AL33" s="915"/>
      <c r="AM33" s="915"/>
      <c r="AN33" s="915"/>
      <c r="AO33" s="915"/>
      <c r="AP33" s="915"/>
      <c r="AQ33" s="915"/>
      <c r="AR33" s="915"/>
      <c r="AS33" s="915"/>
      <c r="AT33" s="915"/>
      <c r="AU33" s="915"/>
      <c r="AV33" s="915"/>
      <c r="AW33" s="915"/>
      <c r="AX33" s="915"/>
      <c r="AY33" s="915"/>
      <c r="AZ33" s="948"/>
      <c r="BA33" s="948"/>
      <c r="BB33" s="948"/>
      <c r="BC33" s="948"/>
      <c r="BD33" s="948"/>
      <c r="BE33" s="916"/>
      <c r="BF33" s="916"/>
      <c r="BG33" s="916"/>
      <c r="BH33" s="916"/>
      <c r="BI33" s="917"/>
      <c r="BJ33" s="56"/>
      <c r="BK33" s="56"/>
      <c r="BL33" s="56"/>
      <c r="BM33" s="56"/>
      <c r="BN33" s="56"/>
      <c r="BO33" s="55"/>
      <c r="BP33" s="55"/>
      <c r="BQ33" s="52">
        <v>27</v>
      </c>
      <c r="BR33" s="72"/>
      <c r="BS33" s="911"/>
      <c r="BT33" s="912"/>
      <c r="BU33" s="912"/>
      <c r="BV33" s="912"/>
      <c r="BW33" s="912"/>
      <c r="BX33" s="912"/>
      <c r="BY33" s="912"/>
      <c r="BZ33" s="912"/>
      <c r="CA33" s="912"/>
      <c r="CB33" s="912"/>
      <c r="CC33" s="912"/>
      <c r="CD33" s="912"/>
      <c r="CE33" s="912"/>
      <c r="CF33" s="912"/>
      <c r="CG33" s="913"/>
      <c r="CH33" s="918"/>
      <c r="CI33" s="919"/>
      <c r="CJ33" s="919"/>
      <c r="CK33" s="919"/>
      <c r="CL33" s="929"/>
      <c r="CM33" s="918"/>
      <c r="CN33" s="919"/>
      <c r="CO33" s="919"/>
      <c r="CP33" s="919"/>
      <c r="CQ33" s="929"/>
      <c r="CR33" s="918"/>
      <c r="CS33" s="919"/>
      <c r="CT33" s="919"/>
      <c r="CU33" s="919"/>
      <c r="CV33" s="929"/>
      <c r="CW33" s="918"/>
      <c r="CX33" s="919"/>
      <c r="CY33" s="919"/>
      <c r="CZ33" s="919"/>
      <c r="DA33" s="929"/>
      <c r="DB33" s="918"/>
      <c r="DC33" s="919"/>
      <c r="DD33" s="919"/>
      <c r="DE33" s="919"/>
      <c r="DF33" s="929"/>
      <c r="DG33" s="918"/>
      <c r="DH33" s="919"/>
      <c r="DI33" s="919"/>
      <c r="DJ33" s="919"/>
      <c r="DK33" s="929"/>
      <c r="DL33" s="918"/>
      <c r="DM33" s="919"/>
      <c r="DN33" s="919"/>
      <c r="DO33" s="919"/>
      <c r="DP33" s="929"/>
      <c r="DQ33" s="918"/>
      <c r="DR33" s="919"/>
      <c r="DS33" s="919"/>
      <c r="DT33" s="919"/>
      <c r="DU33" s="929"/>
      <c r="DV33" s="911"/>
      <c r="DW33" s="912"/>
      <c r="DX33" s="912"/>
      <c r="DY33" s="912"/>
      <c r="DZ33" s="930"/>
      <c r="EA33" s="48"/>
    </row>
    <row r="34" spans="1:131" ht="26.25" customHeight="1" x14ac:dyDescent="0.25">
      <c r="A34" s="54">
        <v>7</v>
      </c>
      <c r="B34" s="911"/>
      <c r="C34" s="912"/>
      <c r="D34" s="912"/>
      <c r="E34" s="912"/>
      <c r="F34" s="912"/>
      <c r="G34" s="912"/>
      <c r="H34" s="912"/>
      <c r="I34" s="912"/>
      <c r="J34" s="912"/>
      <c r="K34" s="912"/>
      <c r="L34" s="912"/>
      <c r="M34" s="912"/>
      <c r="N34" s="912"/>
      <c r="O34" s="912"/>
      <c r="P34" s="913"/>
      <c r="Q34" s="914"/>
      <c r="R34" s="915"/>
      <c r="S34" s="915"/>
      <c r="T34" s="915"/>
      <c r="U34" s="915"/>
      <c r="V34" s="915"/>
      <c r="W34" s="915"/>
      <c r="X34" s="915"/>
      <c r="Y34" s="915"/>
      <c r="Z34" s="915"/>
      <c r="AA34" s="915"/>
      <c r="AB34" s="915"/>
      <c r="AC34" s="915"/>
      <c r="AD34" s="915"/>
      <c r="AE34" s="921"/>
      <c r="AF34" s="941"/>
      <c r="AG34" s="919"/>
      <c r="AH34" s="919"/>
      <c r="AI34" s="919"/>
      <c r="AJ34" s="942"/>
      <c r="AK34" s="920"/>
      <c r="AL34" s="915"/>
      <c r="AM34" s="915"/>
      <c r="AN34" s="915"/>
      <c r="AO34" s="915"/>
      <c r="AP34" s="915"/>
      <c r="AQ34" s="915"/>
      <c r="AR34" s="915"/>
      <c r="AS34" s="915"/>
      <c r="AT34" s="915"/>
      <c r="AU34" s="915"/>
      <c r="AV34" s="915"/>
      <c r="AW34" s="915"/>
      <c r="AX34" s="915"/>
      <c r="AY34" s="915"/>
      <c r="AZ34" s="948"/>
      <c r="BA34" s="948"/>
      <c r="BB34" s="948"/>
      <c r="BC34" s="948"/>
      <c r="BD34" s="948"/>
      <c r="BE34" s="916"/>
      <c r="BF34" s="916"/>
      <c r="BG34" s="916"/>
      <c r="BH34" s="916"/>
      <c r="BI34" s="917"/>
      <c r="BJ34" s="56"/>
      <c r="BK34" s="56"/>
      <c r="BL34" s="56"/>
      <c r="BM34" s="56"/>
      <c r="BN34" s="56"/>
      <c r="BO34" s="55"/>
      <c r="BP34" s="55"/>
      <c r="BQ34" s="52">
        <v>28</v>
      </c>
      <c r="BR34" s="72"/>
      <c r="BS34" s="911"/>
      <c r="BT34" s="912"/>
      <c r="BU34" s="912"/>
      <c r="BV34" s="912"/>
      <c r="BW34" s="912"/>
      <c r="BX34" s="912"/>
      <c r="BY34" s="912"/>
      <c r="BZ34" s="912"/>
      <c r="CA34" s="912"/>
      <c r="CB34" s="912"/>
      <c r="CC34" s="912"/>
      <c r="CD34" s="912"/>
      <c r="CE34" s="912"/>
      <c r="CF34" s="912"/>
      <c r="CG34" s="913"/>
      <c r="CH34" s="918"/>
      <c r="CI34" s="919"/>
      <c r="CJ34" s="919"/>
      <c r="CK34" s="919"/>
      <c r="CL34" s="929"/>
      <c r="CM34" s="918"/>
      <c r="CN34" s="919"/>
      <c r="CO34" s="919"/>
      <c r="CP34" s="919"/>
      <c r="CQ34" s="929"/>
      <c r="CR34" s="918"/>
      <c r="CS34" s="919"/>
      <c r="CT34" s="919"/>
      <c r="CU34" s="919"/>
      <c r="CV34" s="929"/>
      <c r="CW34" s="918"/>
      <c r="CX34" s="919"/>
      <c r="CY34" s="919"/>
      <c r="CZ34" s="919"/>
      <c r="DA34" s="929"/>
      <c r="DB34" s="918"/>
      <c r="DC34" s="919"/>
      <c r="DD34" s="919"/>
      <c r="DE34" s="919"/>
      <c r="DF34" s="929"/>
      <c r="DG34" s="918"/>
      <c r="DH34" s="919"/>
      <c r="DI34" s="919"/>
      <c r="DJ34" s="919"/>
      <c r="DK34" s="929"/>
      <c r="DL34" s="918"/>
      <c r="DM34" s="919"/>
      <c r="DN34" s="919"/>
      <c r="DO34" s="919"/>
      <c r="DP34" s="929"/>
      <c r="DQ34" s="918"/>
      <c r="DR34" s="919"/>
      <c r="DS34" s="919"/>
      <c r="DT34" s="919"/>
      <c r="DU34" s="929"/>
      <c r="DV34" s="911"/>
      <c r="DW34" s="912"/>
      <c r="DX34" s="912"/>
      <c r="DY34" s="912"/>
      <c r="DZ34" s="930"/>
      <c r="EA34" s="48"/>
    </row>
    <row r="35" spans="1:131" ht="26.25" customHeight="1" x14ac:dyDescent="0.25">
      <c r="A35" s="54">
        <v>8</v>
      </c>
      <c r="B35" s="911"/>
      <c r="C35" s="912"/>
      <c r="D35" s="912"/>
      <c r="E35" s="912"/>
      <c r="F35" s="912"/>
      <c r="G35" s="912"/>
      <c r="H35" s="912"/>
      <c r="I35" s="912"/>
      <c r="J35" s="912"/>
      <c r="K35" s="912"/>
      <c r="L35" s="912"/>
      <c r="M35" s="912"/>
      <c r="N35" s="912"/>
      <c r="O35" s="912"/>
      <c r="P35" s="913"/>
      <c r="Q35" s="914"/>
      <c r="R35" s="915"/>
      <c r="S35" s="915"/>
      <c r="T35" s="915"/>
      <c r="U35" s="915"/>
      <c r="V35" s="915"/>
      <c r="W35" s="915"/>
      <c r="X35" s="915"/>
      <c r="Y35" s="915"/>
      <c r="Z35" s="915"/>
      <c r="AA35" s="915"/>
      <c r="AB35" s="915"/>
      <c r="AC35" s="915"/>
      <c r="AD35" s="915"/>
      <c r="AE35" s="921"/>
      <c r="AF35" s="941"/>
      <c r="AG35" s="919"/>
      <c r="AH35" s="919"/>
      <c r="AI35" s="919"/>
      <c r="AJ35" s="942"/>
      <c r="AK35" s="920"/>
      <c r="AL35" s="915"/>
      <c r="AM35" s="915"/>
      <c r="AN35" s="915"/>
      <c r="AO35" s="915"/>
      <c r="AP35" s="915"/>
      <c r="AQ35" s="915"/>
      <c r="AR35" s="915"/>
      <c r="AS35" s="915"/>
      <c r="AT35" s="915"/>
      <c r="AU35" s="915"/>
      <c r="AV35" s="915"/>
      <c r="AW35" s="915"/>
      <c r="AX35" s="915"/>
      <c r="AY35" s="915"/>
      <c r="AZ35" s="948"/>
      <c r="BA35" s="948"/>
      <c r="BB35" s="948"/>
      <c r="BC35" s="948"/>
      <c r="BD35" s="948"/>
      <c r="BE35" s="916"/>
      <c r="BF35" s="916"/>
      <c r="BG35" s="916"/>
      <c r="BH35" s="916"/>
      <c r="BI35" s="917"/>
      <c r="BJ35" s="56"/>
      <c r="BK35" s="56"/>
      <c r="BL35" s="56"/>
      <c r="BM35" s="56"/>
      <c r="BN35" s="56"/>
      <c r="BO35" s="55"/>
      <c r="BP35" s="55"/>
      <c r="BQ35" s="52">
        <v>29</v>
      </c>
      <c r="BR35" s="72"/>
      <c r="BS35" s="911"/>
      <c r="BT35" s="912"/>
      <c r="BU35" s="912"/>
      <c r="BV35" s="912"/>
      <c r="BW35" s="912"/>
      <c r="BX35" s="912"/>
      <c r="BY35" s="912"/>
      <c r="BZ35" s="912"/>
      <c r="CA35" s="912"/>
      <c r="CB35" s="912"/>
      <c r="CC35" s="912"/>
      <c r="CD35" s="912"/>
      <c r="CE35" s="912"/>
      <c r="CF35" s="912"/>
      <c r="CG35" s="913"/>
      <c r="CH35" s="918"/>
      <c r="CI35" s="919"/>
      <c r="CJ35" s="919"/>
      <c r="CK35" s="919"/>
      <c r="CL35" s="929"/>
      <c r="CM35" s="918"/>
      <c r="CN35" s="919"/>
      <c r="CO35" s="919"/>
      <c r="CP35" s="919"/>
      <c r="CQ35" s="929"/>
      <c r="CR35" s="918"/>
      <c r="CS35" s="919"/>
      <c r="CT35" s="919"/>
      <c r="CU35" s="919"/>
      <c r="CV35" s="929"/>
      <c r="CW35" s="918"/>
      <c r="CX35" s="919"/>
      <c r="CY35" s="919"/>
      <c r="CZ35" s="919"/>
      <c r="DA35" s="929"/>
      <c r="DB35" s="918"/>
      <c r="DC35" s="919"/>
      <c r="DD35" s="919"/>
      <c r="DE35" s="919"/>
      <c r="DF35" s="929"/>
      <c r="DG35" s="918"/>
      <c r="DH35" s="919"/>
      <c r="DI35" s="919"/>
      <c r="DJ35" s="919"/>
      <c r="DK35" s="929"/>
      <c r="DL35" s="918"/>
      <c r="DM35" s="919"/>
      <c r="DN35" s="919"/>
      <c r="DO35" s="919"/>
      <c r="DP35" s="929"/>
      <c r="DQ35" s="918"/>
      <c r="DR35" s="919"/>
      <c r="DS35" s="919"/>
      <c r="DT35" s="919"/>
      <c r="DU35" s="929"/>
      <c r="DV35" s="911"/>
      <c r="DW35" s="912"/>
      <c r="DX35" s="912"/>
      <c r="DY35" s="912"/>
      <c r="DZ35" s="930"/>
      <c r="EA35" s="48"/>
    </row>
    <row r="36" spans="1:131" ht="26.25" customHeight="1" x14ac:dyDescent="0.25">
      <c r="A36" s="54">
        <v>9</v>
      </c>
      <c r="B36" s="911"/>
      <c r="C36" s="912"/>
      <c r="D36" s="912"/>
      <c r="E36" s="912"/>
      <c r="F36" s="912"/>
      <c r="G36" s="912"/>
      <c r="H36" s="912"/>
      <c r="I36" s="912"/>
      <c r="J36" s="912"/>
      <c r="K36" s="912"/>
      <c r="L36" s="912"/>
      <c r="M36" s="912"/>
      <c r="N36" s="912"/>
      <c r="O36" s="912"/>
      <c r="P36" s="913"/>
      <c r="Q36" s="914"/>
      <c r="R36" s="915"/>
      <c r="S36" s="915"/>
      <c r="T36" s="915"/>
      <c r="U36" s="915"/>
      <c r="V36" s="915"/>
      <c r="W36" s="915"/>
      <c r="X36" s="915"/>
      <c r="Y36" s="915"/>
      <c r="Z36" s="915"/>
      <c r="AA36" s="915"/>
      <c r="AB36" s="915"/>
      <c r="AC36" s="915"/>
      <c r="AD36" s="915"/>
      <c r="AE36" s="921"/>
      <c r="AF36" s="941"/>
      <c r="AG36" s="919"/>
      <c r="AH36" s="919"/>
      <c r="AI36" s="919"/>
      <c r="AJ36" s="942"/>
      <c r="AK36" s="920"/>
      <c r="AL36" s="915"/>
      <c r="AM36" s="915"/>
      <c r="AN36" s="915"/>
      <c r="AO36" s="915"/>
      <c r="AP36" s="915"/>
      <c r="AQ36" s="915"/>
      <c r="AR36" s="915"/>
      <c r="AS36" s="915"/>
      <c r="AT36" s="915"/>
      <c r="AU36" s="915"/>
      <c r="AV36" s="915"/>
      <c r="AW36" s="915"/>
      <c r="AX36" s="915"/>
      <c r="AY36" s="915"/>
      <c r="AZ36" s="948"/>
      <c r="BA36" s="948"/>
      <c r="BB36" s="948"/>
      <c r="BC36" s="948"/>
      <c r="BD36" s="948"/>
      <c r="BE36" s="916"/>
      <c r="BF36" s="916"/>
      <c r="BG36" s="916"/>
      <c r="BH36" s="916"/>
      <c r="BI36" s="917"/>
      <c r="BJ36" s="56"/>
      <c r="BK36" s="56"/>
      <c r="BL36" s="56"/>
      <c r="BM36" s="56"/>
      <c r="BN36" s="56"/>
      <c r="BO36" s="55"/>
      <c r="BP36" s="55"/>
      <c r="BQ36" s="52">
        <v>30</v>
      </c>
      <c r="BR36" s="72"/>
      <c r="BS36" s="911"/>
      <c r="BT36" s="912"/>
      <c r="BU36" s="912"/>
      <c r="BV36" s="912"/>
      <c r="BW36" s="912"/>
      <c r="BX36" s="912"/>
      <c r="BY36" s="912"/>
      <c r="BZ36" s="912"/>
      <c r="CA36" s="912"/>
      <c r="CB36" s="912"/>
      <c r="CC36" s="912"/>
      <c r="CD36" s="912"/>
      <c r="CE36" s="912"/>
      <c r="CF36" s="912"/>
      <c r="CG36" s="913"/>
      <c r="CH36" s="918"/>
      <c r="CI36" s="919"/>
      <c r="CJ36" s="919"/>
      <c r="CK36" s="919"/>
      <c r="CL36" s="929"/>
      <c r="CM36" s="918"/>
      <c r="CN36" s="919"/>
      <c r="CO36" s="919"/>
      <c r="CP36" s="919"/>
      <c r="CQ36" s="929"/>
      <c r="CR36" s="918"/>
      <c r="CS36" s="919"/>
      <c r="CT36" s="919"/>
      <c r="CU36" s="919"/>
      <c r="CV36" s="929"/>
      <c r="CW36" s="918"/>
      <c r="CX36" s="919"/>
      <c r="CY36" s="919"/>
      <c r="CZ36" s="919"/>
      <c r="DA36" s="929"/>
      <c r="DB36" s="918"/>
      <c r="DC36" s="919"/>
      <c r="DD36" s="919"/>
      <c r="DE36" s="919"/>
      <c r="DF36" s="929"/>
      <c r="DG36" s="918"/>
      <c r="DH36" s="919"/>
      <c r="DI36" s="919"/>
      <c r="DJ36" s="919"/>
      <c r="DK36" s="929"/>
      <c r="DL36" s="918"/>
      <c r="DM36" s="919"/>
      <c r="DN36" s="919"/>
      <c r="DO36" s="919"/>
      <c r="DP36" s="929"/>
      <c r="DQ36" s="918"/>
      <c r="DR36" s="919"/>
      <c r="DS36" s="919"/>
      <c r="DT36" s="919"/>
      <c r="DU36" s="929"/>
      <c r="DV36" s="911"/>
      <c r="DW36" s="912"/>
      <c r="DX36" s="912"/>
      <c r="DY36" s="912"/>
      <c r="DZ36" s="930"/>
      <c r="EA36" s="48"/>
    </row>
    <row r="37" spans="1:131" ht="26.25" customHeight="1" x14ac:dyDescent="0.25">
      <c r="A37" s="54">
        <v>10</v>
      </c>
      <c r="B37" s="911"/>
      <c r="C37" s="912"/>
      <c r="D37" s="912"/>
      <c r="E37" s="912"/>
      <c r="F37" s="912"/>
      <c r="G37" s="912"/>
      <c r="H37" s="912"/>
      <c r="I37" s="912"/>
      <c r="J37" s="912"/>
      <c r="K37" s="912"/>
      <c r="L37" s="912"/>
      <c r="M37" s="912"/>
      <c r="N37" s="912"/>
      <c r="O37" s="912"/>
      <c r="P37" s="913"/>
      <c r="Q37" s="914"/>
      <c r="R37" s="915"/>
      <c r="S37" s="915"/>
      <c r="T37" s="915"/>
      <c r="U37" s="915"/>
      <c r="V37" s="915"/>
      <c r="W37" s="915"/>
      <c r="X37" s="915"/>
      <c r="Y37" s="915"/>
      <c r="Z37" s="915"/>
      <c r="AA37" s="915"/>
      <c r="AB37" s="915"/>
      <c r="AC37" s="915"/>
      <c r="AD37" s="915"/>
      <c r="AE37" s="921"/>
      <c r="AF37" s="941"/>
      <c r="AG37" s="919"/>
      <c r="AH37" s="919"/>
      <c r="AI37" s="919"/>
      <c r="AJ37" s="942"/>
      <c r="AK37" s="920"/>
      <c r="AL37" s="915"/>
      <c r="AM37" s="915"/>
      <c r="AN37" s="915"/>
      <c r="AO37" s="915"/>
      <c r="AP37" s="915"/>
      <c r="AQ37" s="915"/>
      <c r="AR37" s="915"/>
      <c r="AS37" s="915"/>
      <c r="AT37" s="915"/>
      <c r="AU37" s="915"/>
      <c r="AV37" s="915"/>
      <c r="AW37" s="915"/>
      <c r="AX37" s="915"/>
      <c r="AY37" s="915"/>
      <c r="AZ37" s="948"/>
      <c r="BA37" s="948"/>
      <c r="BB37" s="948"/>
      <c r="BC37" s="948"/>
      <c r="BD37" s="948"/>
      <c r="BE37" s="916"/>
      <c r="BF37" s="916"/>
      <c r="BG37" s="916"/>
      <c r="BH37" s="916"/>
      <c r="BI37" s="917"/>
      <c r="BJ37" s="56"/>
      <c r="BK37" s="56"/>
      <c r="BL37" s="56"/>
      <c r="BM37" s="56"/>
      <c r="BN37" s="56"/>
      <c r="BO37" s="55"/>
      <c r="BP37" s="55"/>
      <c r="BQ37" s="52">
        <v>31</v>
      </c>
      <c r="BR37" s="72"/>
      <c r="BS37" s="911"/>
      <c r="BT37" s="912"/>
      <c r="BU37" s="912"/>
      <c r="BV37" s="912"/>
      <c r="BW37" s="912"/>
      <c r="BX37" s="912"/>
      <c r="BY37" s="912"/>
      <c r="BZ37" s="912"/>
      <c r="CA37" s="912"/>
      <c r="CB37" s="912"/>
      <c r="CC37" s="912"/>
      <c r="CD37" s="912"/>
      <c r="CE37" s="912"/>
      <c r="CF37" s="912"/>
      <c r="CG37" s="913"/>
      <c r="CH37" s="918"/>
      <c r="CI37" s="919"/>
      <c r="CJ37" s="919"/>
      <c r="CK37" s="919"/>
      <c r="CL37" s="929"/>
      <c r="CM37" s="918"/>
      <c r="CN37" s="919"/>
      <c r="CO37" s="919"/>
      <c r="CP37" s="919"/>
      <c r="CQ37" s="929"/>
      <c r="CR37" s="918"/>
      <c r="CS37" s="919"/>
      <c r="CT37" s="919"/>
      <c r="CU37" s="919"/>
      <c r="CV37" s="929"/>
      <c r="CW37" s="918"/>
      <c r="CX37" s="919"/>
      <c r="CY37" s="919"/>
      <c r="CZ37" s="919"/>
      <c r="DA37" s="929"/>
      <c r="DB37" s="918"/>
      <c r="DC37" s="919"/>
      <c r="DD37" s="919"/>
      <c r="DE37" s="919"/>
      <c r="DF37" s="929"/>
      <c r="DG37" s="918"/>
      <c r="DH37" s="919"/>
      <c r="DI37" s="919"/>
      <c r="DJ37" s="919"/>
      <c r="DK37" s="929"/>
      <c r="DL37" s="918"/>
      <c r="DM37" s="919"/>
      <c r="DN37" s="919"/>
      <c r="DO37" s="919"/>
      <c r="DP37" s="929"/>
      <c r="DQ37" s="918"/>
      <c r="DR37" s="919"/>
      <c r="DS37" s="919"/>
      <c r="DT37" s="919"/>
      <c r="DU37" s="929"/>
      <c r="DV37" s="911"/>
      <c r="DW37" s="912"/>
      <c r="DX37" s="912"/>
      <c r="DY37" s="912"/>
      <c r="DZ37" s="930"/>
      <c r="EA37" s="48"/>
    </row>
    <row r="38" spans="1:131" ht="26.25" customHeight="1" x14ac:dyDescent="0.25">
      <c r="A38" s="54">
        <v>11</v>
      </c>
      <c r="B38" s="911"/>
      <c r="C38" s="912"/>
      <c r="D38" s="912"/>
      <c r="E38" s="912"/>
      <c r="F38" s="912"/>
      <c r="G38" s="912"/>
      <c r="H38" s="912"/>
      <c r="I38" s="912"/>
      <c r="J38" s="912"/>
      <c r="K38" s="912"/>
      <c r="L38" s="912"/>
      <c r="M38" s="912"/>
      <c r="N38" s="912"/>
      <c r="O38" s="912"/>
      <c r="P38" s="913"/>
      <c r="Q38" s="914"/>
      <c r="R38" s="915"/>
      <c r="S38" s="915"/>
      <c r="T38" s="915"/>
      <c r="U38" s="915"/>
      <c r="V38" s="915"/>
      <c r="W38" s="915"/>
      <c r="X38" s="915"/>
      <c r="Y38" s="915"/>
      <c r="Z38" s="915"/>
      <c r="AA38" s="915"/>
      <c r="AB38" s="915"/>
      <c r="AC38" s="915"/>
      <c r="AD38" s="915"/>
      <c r="AE38" s="921"/>
      <c r="AF38" s="941"/>
      <c r="AG38" s="919"/>
      <c r="AH38" s="919"/>
      <c r="AI38" s="919"/>
      <c r="AJ38" s="942"/>
      <c r="AK38" s="920"/>
      <c r="AL38" s="915"/>
      <c r="AM38" s="915"/>
      <c r="AN38" s="915"/>
      <c r="AO38" s="915"/>
      <c r="AP38" s="915"/>
      <c r="AQ38" s="915"/>
      <c r="AR38" s="915"/>
      <c r="AS38" s="915"/>
      <c r="AT38" s="915"/>
      <c r="AU38" s="915"/>
      <c r="AV38" s="915"/>
      <c r="AW38" s="915"/>
      <c r="AX38" s="915"/>
      <c r="AY38" s="915"/>
      <c r="AZ38" s="948"/>
      <c r="BA38" s="948"/>
      <c r="BB38" s="948"/>
      <c r="BC38" s="948"/>
      <c r="BD38" s="948"/>
      <c r="BE38" s="916"/>
      <c r="BF38" s="916"/>
      <c r="BG38" s="916"/>
      <c r="BH38" s="916"/>
      <c r="BI38" s="917"/>
      <c r="BJ38" s="56"/>
      <c r="BK38" s="56"/>
      <c r="BL38" s="56"/>
      <c r="BM38" s="56"/>
      <c r="BN38" s="56"/>
      <c r="BO38" s="55"/>
      <c r="BP38" s="55"/>
      <c r="BQ38" s="52">
        <v>32</v>
      </c>
      <c r="BR38" s="72"/>
      <c r="BS38" s="911"/>
      <c r="BT38" s="912"/>
      <c r="BU38" s="912"/>
      <c r="BV38" s="912"/>
      <c r="BW38" s="912"/>
      <c r="BX38" s="912"/>
      <c r="BY38" s="912"/>
      <c r="BZ38" s="912"/>
      <c r="CA38" s="912"/>
      <c r="CB38" s="912"/>
      <c r="CC38" s="912"/>
      <c r="CD38" s="912"/>
      <c r="CE38" s="912"/>
      <c r="CF38" s="912"/>
      <c r="CG38" s="913"/>
      <c r="CH38" s="918"/>
      <c r="CI38" s="919"/>
      <c r="CJ38" s="919"/>
      <c r="CK38" s="919"/>
      <c r="CL38" s="929"/>
      <c r="CM38" s="918"/>
      <c r="CN38" s="919"/>
      <c r="CO38" s="919"/>
      <c r="CP38" s="919"/>
      <c r="CQ38" s="929"/>
      <c r="CR38" s="918"/>
      <c r="CS38" s="919"/>
      <c r="CT38" s="919"/>
      <c r="CU38" s="919"/>
      <c r="CV38" s="929"/>
      <c r="CW38" s="918"/>
      <c r="CX38" s="919"/>
      <c r="CY38" s="919"/>
      <c r="CZ38" s="919"/>
      <c r="DA38" s="929"/>
      <c r="DB38" s="918"/>
      <c r="DC38" s="919"/>
      <c r="DD38" s="919"/>
      <c r="DE38" s="919"/>
      <c r="DF38" s="929"/>
      <c r="DG38" s="918"/>
      <c r="DH38" s="919"/>
      <c r="DI38" s="919"/>
      <c r="DJ38" s="919"/>
      <c r="DK38" s="929"/>
      <c r="DL38" s="918"/>
      <c r="DM38" s="919"/>
      <c r="DN38" s="919"/>
      <c r="DO38" s="919"/>
      <c r="DP38" s="929"/>
      <c r="DQ38" s="918"/>
      <c r="DR38" s="919"/>
      <c r="DS38" s="919"/>
      <c r="DT38" s="919"/>
      <c r="DU38" s="929"/>
      <c r="DV38" s="911"/>
      <c r="DW38" s="912"/>
      <c r="DX38" s="912"/>
      <c r="DY38" s="912"/>
      <c r="DZ38" s="930"/>
      <c r="EA38" s="48"/>
    </row>
    <row r="39" spans="1:131" ht="26.25" customHeight="1" x14ac:dyDescent="0.25">
      <c r="A39" s="54">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21"/>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56"/>
      <c r="BK39" s="56"/>
      <c r="BL39" s="56"/>
      <c r="BM39" s="56"/>
      <c r="BN39" s="56"/>
      <c r="BO39" s="55"/>
      <c r="BP39" s="55"/>
      <c r="BQ39" s="52">
        <v>33</v>
      </c>
      <c r="BR39" s="72"/>
      <c r="BS39" s="911"/>
      <c r="BT39" s="912"/>
      <c r="BU39" s="912"/>
      <c r="BV39" s="912"/>
      <c r="BW39" s="912"/>
      <c r="BX39" s="912"/>
      <c r="BY39" s="912"/>
      <c r="BZ39" s="912"/>
      <c r="CA39" s="912"/>
      <c r="CB39" s="912"/>
      <c r="CC39" s="912"/>
      <c r="CD39" s="912"/>
      <c r="CE39" s="912"/>
      <c r="CF39" s="912"/>
      <c r="CG39" s="913"/>
      <c r="CH39" s="918"/>
      <c r="CI39" s="919"/>
      <c r="CJ39" s="919"/>
      <c r="CK39" s="919"/>
      <c r="CL39" s="929"/>
      <c r="CM39" s="918"/>
      <c r="CN39" s="919"/>
      <c r="CO39" s="919"/>
      <c r="CP39" s="919"/>
      <c r="CQ39" s="929"/>
      <c r="CR39" s="918"/>
      <c r="CS39" s="919"/>
      <c r="CT39" s="919"/>
      <c r="CU39" s="919"/>
      <c r="CV39" s="929"/>
      <c r="CW39" s="918"/>
      <c r="CX39" s="919"/>
      <c r="CY39" s="919"/>
      <c r="CZ39" s="919"/>
      <c r="DA39" s="929"/>
      <c r="DB39" s="918"/>
      <c r="DC39" s="919"/>
      <c r="DD39" s="919"/>
      <c r="DE39" s="919"/>
      <c r="DF39" s="929"/>
      <c r="DG39" s="918"/>
      <c r="DH39" s="919"/>
      <c r="DI39" s="919"/>
      <c r="DJ39" s="919"/>
      <c r="DK39" s="929"/>
      <c r="DL39" s="918"/>
      <c r="DM39" s="919"/>
      <c r="DN39" s="919"/>
      <c r="DO39" s="919"/>
      <c r="DP39" s="929"/>
      <c r="DQ39" s="918"/>
      <c r="DR39" s="919"/>
      <c r="DS39" s="919"/>
      <c r="DT39" s="919"/>
      <c r="DU39" s="929"/>
      <c r="DV39" s="911"/>
      <c r="DW39" s="912"/>
      <c r="DX39" s="912"/>
      <c r="DY39" s="912"/>
      <c r="DZ39" s="930"/>
      <c r="EA39" s="48"/>
    </row>
    <row r="40" spans="1:131" ht="26.25" customHeight="1" x14ac:dyDescent="0.25">
      <c r="A40" s="52">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21"/>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56"/>
      <c r="BK40" s="56"/>
      <c r="BL40" s="56"/>
      <c r="BM40" s="56"/>
      <c r="BN40" s="56"/>
      <c r="BO40" s="55"/>
      <c r="BP40" s="55"/>
      <c r="BQ40" s="52">
        <v>34</v>
      </c>
      <c r="BR40" s="72"/>
      <c r="BS40" s="911"/>
      <c r="BT40" s="912"/>
      <c r="BU40" s="912"/>
      <c r="BV40" s="912"/>
      <c r="BW40" s="912"/>
      <c r="BX40" s="912"/>
      <c r="BY40" s="912"/>
      <c r="BZ40" s="912"/>
      <c r="CA40" s="912"/>
      <c r="CB40" s="912"/>
      <c r="CC40" s="912"/>
      <c r="CD40" s="912"/>
      <c r="CE40" s="912"/>
      <c r="CF40" s="912"/>
      <c r="CG40" s="913"/>
      <c r="CH40" s="918"/>
      <c r="CI40" s="919"/>
      <c r="CJ40" s="919"/>
      <c r="CK40" s="919"/>
      <c r="CL40" s="929"/>
      <c r="CM40" s="918"/>
      <c r="CN40" s="919"/>
      <c r="CO40" s="919"/>
      <c r="CP40" s="919"/>
      <c r="CQ40" s="929"/>
      <c r="CR40" s="918"/>
      <c r="CS40" s="919"/>
      <c r="CT40" s="919"/>
      <c r="CU40" s="919"/>
      <c r="CV40" s="929"/>
      <c r="CW40" s="918"/>
      <c r="CX40" s="919"/>
      <c r="CY40" s="919"/>
      <c r="CZ40" s="919"/>
      <c r="DA40" s="929"/>
      <c r="DB40" s="918"/>
      <c r="DC40" s="919"/>
      <c r="DD40" s="919"/>
      <c r="DE40" s="919"/>
      <c r="DF40" s="929"/>
      <c r="DG40" s="918"/>
      <c r="DH40" s="919"/>
      <c r="DI40" s="919"/>
      <c r="DJ40" s="919"/>
      <c r="DK40" s="929"/>
      <c r="DL40" s="918"/>
      <c r="DM40" s="919"/>
      <c r="DN40" s="919"/>
      <c r="DO40" s="919"/>
      <c r="DP40" s="929"/>
      <c r="DQ40" s="918"/>
      <c r="DR40" s="919"/>
      <c r="DS40" s="919"/>
      <c r="DT40" s="919"/>
      <c r="DU40" s="929"/>
      <c r="DV40" s="911"/>
      <c r="DW40" s="912"/>
      <c r="DX40" s="912"/>
      <c r="DY40" s="912"/>
      <c r="DZ40" s="930"/>
      <c r="EA40" s="48"/>
    </row>
    <row r="41" spans="1:131" ht="26.25" customHeight="1" x14ac:dyDescent="0.25">
      <c r="A41" s="52">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21"/>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56"/>
      <c r="BK41" s="56"/>
      <c r="BL41" s="56"/>
      <c r="BM41" s="56"/>
      <c r="BN41" s="56"/>
      <c r="BO41" s="55"/>
      <c r="BP41" s="55"/>
      <c r="BQ41" s="52">
        <v>35</v>
      </c>
      <c r="BR41" s="72"/>
      <c r="BS41" s="911"/>
      <c r="BT41" s="912"/>
      <c r="BU41" s="912"/>
      <c r="BV41" s="912"/>
      <c r="BW41" s="912"/>
      <c r="BX41" s="912"/>
      <c r="BY41" s="912"/>
      <c r="BZ41" s="912"/>
      <c r="CA41" s="912"/>
      <c r="CB41" s="912"/>
      <c r="CC41" s="912"/>
      <c r="CD41" s="912"/>
      <c r="CE41" s="912"/>
      <c r="CF41" s="912"/>
      <c r="CG41" s="913"/>
      <c r="CH41" s="918"/>
      <c r="CI41" s="919"/>
      <c r="CJ41" s="919"/>
      <c r="CK41" s="919"/>
      <c r="CL41" s="929"/>
      <c r="CM41" s="918"/>
      <c r="CN41" s="919"/>
      <c r="CO41" s="919"/>
      <c r="CP41" s="919"/>
      <c r="CQ41" s="929"/>
      <c r="CR41" s="918"/>
      <c r="CS41" s="919"/>
      <c r="CT41" s="919"/>
      <c r="CU41" s="919"/>
      <c r="CV41" s="929"/>
      <c r="CW41" s="918"/>
      <c r="CX41" s="919"/>
      <c r="CY41" s="919"/>
      <c r="CZ41" s="919"/>
      <c r="DA41" s="929"/>
      <c r="DB41" s="918"/>
      <c r="DC41" s="919"/>
      <c r="DD41" s="919"/>
      <c r="DE41" s="919"/>
      <c r="DF41" s="929"/>
      <c r="DG41" s="918"/>
      <c r="DH41" s="919"/>
      <c r="DI41" s="919"/>
      <c r="DJ41" s="919"/>
      <c r="DK41" s="929"/>
      <c r="DL41" s="918"/>
      <c r="DM41" s="919"/>
      <c r="DN41" s="919"/>
      <c r="DO41" s="919"/>
      <c r="DP41" s="929"/>
      <c r="DQ41" s="918"/>
      <c r="DR41" s="919"/>
      <c r="DS41" s="919"/>
      <c r="DT41" s="919"/>
      <c r="DU41" s="929"/>
      <c r="DV41" s="911"/>
      <c r="DW41" s="912"/>
      <c r="DX41" s="912"/>
      <c r="DY41" s="912"/>
      <c r="DZ41" s="930"/>
      <c r="EA41" s="48"/>
    </row>
    <row r="42" spans="1:131" ht="26.25" customHeight="1" x14ac:dyDescent="0.25">
      <c r="A42" s="52">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21"/>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56"/>
      <c r="BK42" s="56"/>
      <c r="BL42" s="56"/>
      <c r="BM42" s="56"/>
      <c r="BN42" s="56"/>
      <c r="BO42" s="55"/>
      <c r="BP42" s="55"/>
      <c r="BQ42" s="52">
        <v>36</v>
      </c>
      <c r="BR42" s="72"/>
      <c r="BS42" s="911"/>
      <c r="BT42" s="912"/>
      <c r="BU42" s="912"/>
      <c r="BV42" s="912"/>
      <c r="BW42" s="912"/>
      <c r="BX42" s="912"/>
      <c r="BY42" s="912"/>
      <c r="BZ42" s="912"/>
      <c r="CA42" s="912"/>
      <c r="CB42" s="912"/>
      <c r="CC42" s="912"/>
      <c r="CD42" s="912"/>
      <c r="CE42" s="912"/>
      <c r="CF42" s="912"/>
      <c r="CG42" s="913"/>
      <c r="CH42" s="918"/>
      <c r="CI42" s="919"/>
      <c r="CJ42" s="919"/>
      <c r="CK42" s="919"/>
      <c r="CL42" s="929"/>
      <c r="CM42" s="918"/>
      <c r="CN42" s="919"/>
      <c r="CO42" s="919"/>
      <c r="CP42" s="919"/>
      <c r="CQ42" s="929"/>
      <c r="CR42" s="918"/>
      <c r="CS42" s="919"/>
      <c r="CT42" s="919"/>
      <c r="CU42" s="919"/>
      <c r="CV42" s="929"/>
      <c r="CW42" s="918"/>
      <c r="CX42" s="919"/>
      <c r="CY42" s="919"/>
      <c r="CZ42" s="919"/>
      <c r="DA42" s="929"/>
      <c r="DB42" s="918"/>
      <c r="DC42" s="919"/>
      <c r="DD42" s="919"/>
      <c r="DE42" s="919"/>
      <c r="DF42" s="929"/>
      <c r="DG42" s="918"/>
      <c r="DH42" s="919"/>
      <c r="DI42" s="919"/>
      <c r="DJ42" s="919"/>
      <c r="DK42" s="929"/>
      <c r="DL42" s="918"/>
      <c r="DM42" s="919"/>
      <c r="DN42" s="919"/>
      <c r="DO42" s="919"/>
      <c r="DP42" s="929"/>
      <c r="DQ42" s="918"/>
      <c r="DR42" s="919"/>
      <c r="DS42" s="919"/>
      <c r="DT42" s="919"/>
      <c r="DU42" s="929"/>
      <c r="DV42" s="911"/>
      <c r="DW42" s="912"/>
      <c r="DX42" s="912"/>
      <c r="DY42" s="912"/>
      <c r="DZ42" s="930"/>
      <c r="EA42" s="48"/>
    </row>
    <row r="43" spans="1:131" ht="26.25" customHeight="1" x14ac:dyDescent="0.25">
      <c r="A43" s="52">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21"/>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56"/>
      <c r="BK43" s="56"/>
      <c r="BL43" s="56"/>
      <c r="BM43" s="56"/>
      <c r="BN43" s="56"/>
      <c r="BO43" s="55"/>
      <c r="BP43" s="55"/>
      <c r="BQ43" s="52">
        <v>37</v>
      </c>
      <c r="BR43" s="72"/>
      <c r="BS43" s="911"/>
      <c r="BT43" s="912"/>
      <c r="BU43" s="912"/>
      <c r="BV43" s="912"/>
      <c r="BW43" s="912"/>
      <c r="BX43" s="912"/>
      <c r="BY43" s="912"/>
      <c r="BZ43" s="912"/>
      <c r="CA43" s="912"/>
      <c r="CB43" s="912"/>
      <c r="CC43" s="912"/>
      <c r="CD43" s="912"/>
      <c r="CE43" s="912"/>
      <c r="CF43" s="912"/>
      <c r="CG43" s="913"/>
      <c r="CH43" s="918"/>
      <c r="CI43" s="919"/>
      <c r="CJ43" s="919"/>
      <c r="CK43" s="919"/>
      <c r="CL43" s="929"/>
      <c r="CM43" s="918"/>
      <c r="CN43" s="919"/>
      <c r="CO43" s="919"/>
      <c r="CP43" s="919"/>
      <c r="CQ43" s="929"/>
      <c r="CR43" s="918"/>
      <c r="CS43" s="919"/>
      <c r="CT43" s="919"/>
      <c r="CU43" s="919"/>
      <c r="CV43" s="929"/>
      <c r="CW43" s="918"/>
      <c r="CX43" s="919"/>
      <c r="CY43" s="919"/>
      <c r="CZ43" s="919"/>
      <c r="DA43" s="929"/>
      <c r="DB43" s="918"/>
      <c r="DC43" s="919"/>
      <c r="DD43" s="919"/>
      <c r="DE43" s="919"/>
      <c r="DF43" s="929"/>
      <c r="DG43" s="918"/>
      <c r="DH43" s="919"/>
      <c r="DI43" s="919"/>
      <c r="DJ43" s="919"/>
      <c r="DK43" s="929"/>
      <c r="DL43" s="918"/>
      <c r="DM43" s="919"/>
      <c r="DN43" s="919"/>
      <c r="DO43" s="919"/>
      <c r="DP43" s="929"/>
      <c r="DQ43" s="918"/>
      <c r="DR43" s="919"/>
      <c r="DS43" s="919"/>
      <c r="DT43" s="919"/>
      <c r="DU43" s="929"/>
      <c r="DV43" s="911"/>
      <c r="DW43" s="912"/>
      <c r="DX43" s="912"/>
      <c r="DY43" s="912"/>
      <c r="DZ43" s="930"/>
      <c r="EA43" s="48"/>
    </row>
    <row r="44" spans="1:131" ht="26.25" customHeight="1" x14ac:dyDescent="0.25">
      <c r="A44" s="52">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21"/>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56"/>
      <c r="BK44" s="56"/>
      <c r="BL44" s="56"/>
      <c r="BM44" s="56"/>
      <c r="BN44" s="56"/>
      <c r="BO44" s="55"/>
      <c r="BP44" s="55"/>
      <c r="BQ44" s="52">
        <v>38</v>
      </c>
      <c r="BR44" s="72"/>
      <c r="BS44" s="911"/>
      <c r="BT44" s="912"/>
      <c r="BU44" s="912"/>
      <c r="BV44" s="912"/>
      <c r="BW44" s="912"/>
      <c r="BX44" s="912"/>
      <c r="BY44" s="912"/>
      <c r="BZ44" s="912"/>
      <c r="CA44" s="912"/>
      <c r="CB44" s="912"/>
      <c r="CC44" s="912"/>
      <c r="CD44" s="912"/>
      <c r="CE44" s="912"/>
      <c r="CF44" s="912"/>
      <c r="CG44" s="913"/>
      <c r="CH44" s="918"/>
      <c r="CI44" s="919"/>
      <c r="CJ44" s="919"/>
      <c r="CK44" s="919"/>
      <c r="CL44" s="929"/>
      <c r="CM44" s="918"/>
      <c r="CN44" s="919"/>
      <c r="CO44" s="919"/>
      <c r="CP44" s="919"/>
      <c r="CQ44" s="929"/>
      <c r="CR44" s="918"/>
      <c r="CS44" s="919"/>
      <c r="CT44" s="919"/>
      <c r="CU44" s="919"/>
      <c r="CV44" s="929"/>
      <c r="CW44" s="918"/>
      <c r="CX44" s="919"/>
      <c r="CY44" s="919"/>
      <c r="CZ44" s="919"/>
      <c r="DA44" s="929"/>
      <c r="DB44" s="918"/>
      <c r="DC44" s="919"/>
      <c r="DD44" s="919"/>
      <c r="DE44" s="919"/>
      <c r="DF44" s="929"/>
      <c r="DG44" s="918"/>
      <c r="DH44" s="919"/>
      <c r="DI44" s="919"/>
      <c r="DJ44" s="919"/>
      <c r="DK44" s="929"/>
      <c r="DL44" s="918"/>
      <c r="DM44" s="919"/>
      <c r="DN44" s="919"/>
      <c r="DO44" s="919"/>
      <c r="DP44" s="929"/>
      <c r="DQ44" s="918"/>
      <c r="DR44" s="919"/>
      <c r="DS44" s="919"/>
      <c r="DT44" s="919"/>
      <c r="DU44" s="929"/>
      <c r="DV44" s="911"/>
      <c r="DW44" s="912"/>
      <c r="DX44" s="912"/>
      <c r="DY44" s="912"/>
      <c r="DZ44" s="930"/>
      <c r="EA44" s="48"/>
    </row>
    <row r="45" spans="1:131" ht="26.25" customHeight="1" x14ac:dyDescent="0.25">
      <c r="A45" s="52">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21"/>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56"/>
      <c r="BK45" s="56"/>
      <c r="BL45" s="56"/>
      <c r="BM45" s="56"/>
      <c r="BN45" s="56"/>
      <c r="BO45" s="55"/>
      <c r="BP45" s="55"/>
      <c r="BQ45" s="52">
        <v>39</v>
      </c>
      <c r="BR45" s="72"/>
      <c r="BS45" s="911"/>
      <c r="BT45" s="912"/>
      <c r="BU45" s="912"/>
      <c r="BV45" s="912"/>
      <c r="BW45" s="912"/>
      <c r="BX45" s="912"/>
      <c r="BY45" s="912"/>
      <c r="BZ45" s="912"/>
      <c r="CA45" s="912"/>
      <c r="CB45" s="912"/>
      <c r="CC45" s="912"/>
      <c r="CD45" s="912"/>
      <c r="CE45" s="912"/>
      <c r="CF45" s="912"/>
      <c r="CG45" s="913"/>
      <c r="CH45" s="918"/>
      <c r="CI45" s="919"/>
      <c r="CJ45" s="919"/>
      <c r="CK45" s="919"/>
      <c r="CL45" s="929"/>
      <c r="CM45" s="918"/>
      <c r="CN45" s="919"/>
      <c r="CO45" s="919"/>
      <c r="CP45" s="919"/>
      <c r="CQ45" s="929"/>
      <c r="CR45" s="918"/>
      <c r="CS45" s="919"/>
      <c r="CT45" s="919"/>
      <c r="CU45" s="919"/>
      <c r="CV45" s="929"/>
      <c r="CW45" s="918"/>
      <c r="CX45" s="919"/>
      <c r="CY45" s="919"/>
      <c r="CZ45" s="919"/>
      <c r="DA45" s="929"/>
      <c r="DB45" s="918"/>
      <c r="DC45" s="919"/>
      <c r="DD45" s="919"/>
      <c r="DE45" s="919"/>
      <c r="DF45" s="929"/>
      <c r="DG45" s="918"/>
      <c r="DH45" s="919"/>
      <c r="DI45" s="919"/>
      <c r="DJ45" s="919"/>
      <c r="DK45" s="929"/>
      <c r="DL45" s="918"/>
      <c r="DM45" s="919"/>
      <c r="DN45" s="919"/>
      <c r="DO45" s="919"/>
      <c r="DP45" s="929"/>
      <c r="DQ45" s="918"/>
      <c r="DR45" s="919"/>
      <c r="DS45" s="919"/>
      <c r="DT45" s="919"/>
      <c r="DU45" s="929"/>
      <c r="DV45" s="911"/>
      <c r="DW45" s="912"/>
      <c r="DX45" s="912"/>
      <c r="DY45" s="912"/>
      <c r="DZ45" s="930"/>
      <c r="EA45" s="48"/>
    </row>
    <row r="46" spans="1:131" ht="26.25" customHeight="1" x14ac:dyDescent="0.25">
      <c r="A46" s="52">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21"/>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56"/>
      <c r="BK46" s="56"/>
      <c r="BL46" s="56"/>
      <c r="BM46" s="56"/>
      <c r="BN46" s="56"/>
      <c r="BO46" s="55"/>
      <c r="BP46" s="55"/>
      <c r="BQ46" s="52">
        <v>40</v>
      </c>
      <c r="BR46" s="72"/>
      <c r="BS46" s="911"/>
      <c r="BT46" s="912"/>
      <c r="BU46" s="912"/>
      <c r="BV46" s="912"/>
      <c r="BW46" s="912"/>
      <c r="BX46" s="912"/>
      <c r="BY46" s="912"/>
      <c r="BZ46" s="912"/>
      <c r="CA46" s="912"/>
      <c r="CB46" s="912"/>
      <c r="CC46" s="912"/>
      <c r="CD46" s="912"/>
      <c r="CE46" s="912"/>
      <c r="CF46" s="912"/>
      <c r="CG46" s="913"/>
      <c r="CH46" s="918"/>
      <c r="CI46" s="919"/>
      <c r="CJ46" s="919"/>
      <c r="CK46" s="919"/>
      <c r="CL46" s="929"/>
      <c r="CM46" s="918"/>
      <c r="CN46" s="919"/>
      <c r="CO46" s="919"/>
      <c r="CP46" s="919"/>
      <c r="CQ46" s="929"/>
      <c r="CR46" s="918"/>
      <c r="CS46" s="919"/>
      <c r="CT46" s="919"/>
      <c r="CU46" s="919"/>
      <c r="CV46" s="929"/>
      <c r="CW46" s="918"/>
      <c r="CX46" s="919"/>
      <c r="CY46" s="919"/>
      <c r="CZ46" s="919"/>
      <c r="DA46" s="929"/>
      <c r="DB46" s="918"/>
      <c r="DC46" s="919"/>
      <c r="DD46" s="919"/>
      <c r="DE46" s="919"/>
      <c r="DF46" s="929"/>
      <c r="DG46" s="918"/>
      <c r="DH46" s="919"/>
      <c r="DI46" s="919"/>
      <c r="DJ46" s="919"/>
      <c r="DK46" s="929"/>
      <c r="DL46" s="918"/>
      <c r="DM46" s="919"/>
      <c r="DN46" s="919"/>
      <c r="DO46" s="919"/>
      <c r="DP46" s="929"/>
      <c r="DQ46" s="918"/>
      <c r="DR46" s="919"/>
      <c r="DS46" s="919"/>
      <c r="DT46" s="919"/>
      <c r="DU46" s="929"/>
      <c r="DV46" s="911"/>
      <c r="DW46" s="912"/>
      <c r="DX46" s="912"/>
      <c r="DY46" s="912"/>
      <c r="DZ46" s="930"/>
      <c r="EA46" s="48"/>
    </row>
    <row r="47" spans="1:131" ht="26.25" customHeight="1" x14ac:dyDescent="0.25">
      <c r="A47" s="52">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21"/>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56"/>
      <c r="BK47" s="56"/>
      <c r="BL47" s="56"/>
      <c r="BM47" s="56"/>
      <c r="BN47" s="56"/>
      <c r="BO47" s="55"/>
      <c r="BP47" s="55"/>
      <c r="BQ47" s="52">
        <v>41</v>
      </c>
      <c r="BR47" s="72"/>
      <c r="BS47" s="911"/>
      <c r="BT47" s="912"/>
      <c r="BU47" s="912"/>
      <c r="BV47" s="912"/>
      <c r="BW47" s="912"/>
      <c r="BX47" s="912"/>
      <c r="BY47" s="912"/>
      <c r="BZ47" s="912"/>
      <c r="CA47" s="912"/>
      <c r="CB47" s="912"/>
      <c r="CC47" s="912"/>
      <c r="CD47" s="912"/>
      <c r="CE47" s="912"/>
      <c r="CF47" s="912"/>
      <c r="CG47" s="913"/>
      <c r="CH47" s="918"/>
      <c r="CI47" s="919"/>
      <c r="CJ47" s="919"/>
      <c r="CK47" s="919"/>
      <c r="CL47" s="929"/>
      <c r="CM47" s="918"/>
      <c r="CN47" s="919"/>
      <c r="CO47" s="919"/>
      <c r="CP47" s="919"/>
      <c r="CQ47" s="929"/>
      <c r="CR47" s="918"/>
      <c r="CS47" s="919"/>
      <c r="CT47" s="919"/>
      <c r="CU47" s="919"/>
      <c r="CV47" s="929"/>
      <c r="CW47" s="918"/>
      <c r="CX47" s="919"/>
      <c r="CY47" s="919"/>
      <c r="CZ47" s="919"/>
      <c r="DA47" s="929"/>
      <c r="DB47" s="918"/>
      <c r="DC47" s="919"/>
      <c r="DD47" s="919"/>
      <c r="DE47" s="919"/>
      <c r="DF47" s="929"/>
      <c r="DG47" s="918"/>
      <c r="DH47" s="919"/>
      <c r="DI47" s="919"/>
      <c r="DJ47" s="919"/>
      <c r="DK47" s="929"/>
      <c r="DL47" s="918"/>
      <c r="DM47" s="919"/>
      <c r="DN47" s="919"/>
      <c r="DO47" s="919"/>
      <c r="DP47" s="929"/>
      <c r="DQ47" s="918"/>
      <c r="DR47" s="919"/>
      <c r="DS47" s="919"/>
      <c r="DT47" s="919"/>
      <c r="DU47" s="929"/>
      <c r="DV47" s="911"/>
      <c r="DW47" s="912"/>
      <c r="DX47" s="912"/>
      <c r="DY47" s="912"/>
      <c r="DZ47" s="930"/>
      <c r="EA47" s="48"/>
    </row>
    <row r="48" spans="1:131" ht="26.25" customHeight="1" x14ac:dyDescent="0.25">
      <c r="A48" s="52">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21"/>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56"/>
      <c r="BK48" s="56"/>
      <c r="BL48" s="56"/>
      <c r="BM48" s="56"/>
      <c r="BN48" s="56"/>
      <c r="BO48" s="55"/>
      <c r="BP48" s="55"/>
      <c r="BQ48" s="52">
        <v>42</v>
      </c>
      <c r="BR48" s="72"/>
      <c r="BS48" s="911"/>
      <c r="BT48" s="912"/>
      <c r="BU48" s="912"/>
      <c r="BV48" s="912"/>
      <c r="BW48" s="912"/>
      <c r="BX48" s="912"/>
      <c r="BY48" s="912"/>
      <c r="BZ48" s="912"/>
      <c r="CA48" s="912"/>
      <c r="CB48" s="912"/>
      <c r="CC48" s="912"/>
      <c r="CD48" s="912"/>
      <c r="CE48" s="912"/>
      <c r="CF48" s="912"/>
      <c r="CG48" s="913"/>
      <c r="CH48" s="918"/>
      <c r="CI48" s="919"/>
      <c r="CJ48" s="919"/>
      <c r="CK48" s="919"/>
      <c r="CL48" s="929"/>
      <c r="CM48" s="918"/>
      <c r="CN48" s="919"/>
      <c r="CO48" s="919"/>
      <c r="CP48" s="919"/>
      <c r="CQ48" s="929"/>
      <c r="CR48" s="918"/>
      <c r="CS48" s="919"/>
      <c r="CT48" s="919"/>
      <c r="CU48" s="919"/>
      <c r="CV48" s="929"/>
      <c r="CW48" s="918"/>
      <c r="CX48" s="919"/>
      <c r="CY48" s="919"/>
      <c r="CZ48" s="919"/>
      <c r="DA48" s="929"/>
      <c r="DB48" s="918"/>
      <c r="DC48" s="919"/>
      <c r="DD48" s="919"/>
      <c r="DE48" s="919"/>
      <c r="DF48" s="929"/>
      <c r="DG48" s="918"/>
      <c r="DH48" s="919"/>
      <c r="DI48" s="919"/>
      <c r="DJ48" s="919"/>
      <c r="DK48" s="929"/>
      <c r="DL48" s="918"/>
      <c r="DM48" s="919"/>
      <c r="DN48" s="919"/>
      <c r="DO48" s="919"/>
      <c r="DP48" s="929"/>
      <c r="DQ48" s="918"/>
      <c r="DR48" s="919"/>
      <c r="DS48" s="919"/>
      <c r="DT48" s="919"/>
      <c r="DU48" s="929"/>
      <c r="DV48" s="911"/>
      <c r="DW48" s="912"/>
      <c r="DX48" s="912"/>
      <c r="DY48" s="912"/>
      <c r="DZ48" s="930"/>
      <c r="EA48" s="48"/>
    </row>
    <row r="49" spans="1:131" ht="26.25" customHeight="1" x14ac:dyDescent="0.25">
      <c r="A49" s="52">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21"/>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56"/>
      <c r="BK49" s="56"/>
      <c r="BL49" s="56"/>
      <c r="BM49" s="56"/>
      <c r="BN49" s="56"/>
      <c r="BO49" s="55"/>
      <c r="BP49" s="55"/>
      <c r="BQ49" s="52">
        <v>43</v>
      </c>
      <c r="BR49" s="72"/>
      <c r="BS49" s="911"/>
      <c r="BT49" s="912"/>
      <c r="BU49" s="912"/>
      <c r="BV49" s="912"/>
      <c r="BW49" s="912"/>
      <c r="BX49" s="912"/>
      <c r="BY49" s="912"/>
      <c r="BZ49" s="912"/>
      <c r="CA49" s="912"/>
      <c r="CB49" s="912"/>
      <c r="CC49" s="912"/>
      <c r="CD49" s="912"/>
      <c r="CE49" s="912"/>
      <c r="CF49" s="912"/>
      <c r="CG49" s="913"/>
      <c r="CH49" s="918"/>
      <c r="CI49" s="919"/>
      <c r="CJ49" s="919"/>
      <c r="CK49" s="919"/>
      <c r="CL49" s="929"/>
      <c r="CM49" s="918"/>
      <c r="CN49" s="919"/>
      <c r="CO49" s="919"/>
      <c r="CP49" s="919"/>
      <c r="CQ49" s="929"/>
      <c r="CR49" s="918"/>
      <c r="CS49" s="919"/>
      <c r="CT49" s="919"/>
      <c r="CU49" s="919"/>
      <c r="CV49" s="929"/>
      <c r="CW49" s="918"/>
      <c r="CX49" s="919"/>
      <c r="CY49" s="919"/>
      <c r="CZ49" s="919"/>
      <c r="DA49" s="929"/>
      <c r="DB49" s="918"/>
      <c r="DC49" s="919"/>
      <c r="DD49" s="919"/>
      <c r="DE49" s="919"/>
      <c r="DF49" s="929"/>
      <c r="DG49" s="918"/>
      <c r="DH49" s="919"/>
      <c r="DI49" s="919"/>
      <c r="DJ49" s="919"/>
      <c r="DK49" s="929"/>
      <c r="DL49" s="918"/>
      <c r="DM49" s="919"/>
      <c r="DN49" s="919"/>
      <c r="DO49" s="919"/>
      <c r="DP49" s="929"/>
      <c r="DQ49" s="918"/>
      <c r="DR49" s="919"/>
      <c r="DS49" s="919"/>
      <c r="DT49" s="919"/>
      <c r="DU49" s="929"/>
      <c r="DV49" s="911"/>
      <c r="DW49" s="912"/>
      <c r="DX49" s="912"/>
      <c r="DY49" s="912"/>
      <c r="DZ49" s="930"/>
      <c r="EA49" s="48"/>
    </row>
    <row r="50" spans="1:131" ht="26.25" customHeight="1" x14ac:dyDescent="0.25">
      <c r="A50" s="52">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56"/>
      <c r="BK50" s="56"/>
      <c r="BL50" s="56"/>
      <c r="BM50" s="56"/>
      <c r="BN50" s="56"/>
      <c r="BO50" s="55"/>
      <c r="BP50" s="55"/>
      <c r="BQ50" s="52">
        <v>44</v>
      </c>
      <c r="BR50" s="72"/>
      <c r="BS50" s="911"/>
      <c r="BT50" s="912"/>
      <c r="BU50" s="912"/>
      <c r="BV50" s="912"/>
      <c r="BW50" s="912"/>
      <c r="BX50" s="912"/>
      <c r="BY50" s="912"/>
      <c r="BZ50" s="912"/>
      <c r="CA50" s="912"/>
      <c r="CB50" s="912"/>
      <c r="CC50" s="912"/>
      <c r="CD50" s="912"/>
      <c r="CE50" s="912"/>
      <c r="CF50" s="912"/>
      <c r="CG50" s="913"/>
      <c r="CH50" s="918"/>
      <c r="CI50" s="919"/>
      <c r="CJ50" s="919"/>
      <c r="CK50" s="919"/>
      <c r="CL50" s="929"/>
      <c r="CM50" s="918"/>
      <c r="CN50" s="919"/>
      <c r="CO50" s="919"/>
      <c r="CP50" s="919"/>
      <c r="CQ50" s="929"/>
      <c r="CR50" s="918"/>
      <c r="CS50" s="919"/>
      <c r="CT50" s="919"/>
      <c r="CU50" s="919"/>
      <c r="CV50" s="929"/>
      <c r="CW50" s="918"/>
      <c r="CX50" s="919"/>
      <c r="CY50" s="919"/>
      <c r="CZ50" s="919"/>
      <c r="DA50" s="929"/>
      <c r="DB50" s="918"/>
      <c r="DC50" s="919"/>
      <c r="DD50" s="919"/>
      <c r="DE50" s="919"/>
      <c r="DF50" s="929"/>
      <c r="DG50" s="918"/>
      <c r="DH50" s="919"/>
      <c r="DI50" s="919"/>
      <c r="DJ50" s="919"/>
      <c r="DK50" s="929"/>
      <c r="DL50" s="918"/>
      <c r="DM50" s="919"/>
      <c r="DN50" s="919"/>
      <c r="DO50" s="919"/>
      <c r="DP50" s="929"/>
      <c r="DQ50" s="918"/>
      <c r="DR50" s="919"/>
      <c r="DS50" s="919"/>
      <c r="DT50" s="919"/>
      <c r="DU50" s="929"/>
      <c r="DV50" s="911"/>
      <c r="DW50" s="912"/>
      <c r="DX50" s="912"/>
      <c r="DY50" s="912"/>
      <c r="DZ50" s="930"/>
      <c r="EA50" s="48"/>
    </row>
    <row r="51" spans="1:131" ht="26.25" customHeight="1" x14ac:dyDescent="0.25">
      <c r="A51" s="52">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56"/>
      <c r="BK51" s="56"/>
      <c r="BL51" s="56"/>
      <c r="BM51" s="56"/>
      <c r="BN51" s="56"/>
      <c r="BO51" s="55"/>
      <c r="BP51" s="55"/>
      <c r="BQ51" s="52">
        <v>45</v>
      </c>
      <c r="BR51" s="72"/>
      <c r="BS51" s="911"/>
      <c r="BT51" s="912"/>
      <c r="BU51" s="912"/>
      <c r="BV51" s="912"/>
      <c r="BW51" s="912"/>
      <c r="BX51" s="912"/>
      <c r="BY51" s="912"/>
      <c r="BZ51" s="912"/>
      <c r="CA51" s="912"/>
      <c r="CB51" s="912"/>
      <c r="CC51" s="912"/>
      <c r="CD51" s="912"/>
      <c r="CE51" s="912"/>
      <c r="CF51" s="912"/>
      <c r="CG51" s="913"/>
      <c r="CH51" s="918"/>
      <c r="CI51" s="919"/>
      <c r="CJ51" s="919"/>
      <c r="CK51" s="919"/>
      <c r="CL51" s="929"/>
      <c r="CM51" s="918"/>
      <c r="CN51" s="919"/>
      <c r="CO51" s="919"/>
      <c r="CP51" s="919"/>
      <c r="CQ51" s="929"/>
      <c r="CR51" s="918"/>
      <c r="CS51" s="919"/>
      <c r="CT51" s="919"/>
      <c r="CU51" s="919"/>
      <c r="CV51" s="929"/>
      <c r="CW51" s="918"/>
      <c r="CX51" s="919"/>
      <c r="CY51" s="919"/>
      <c r="CZ51" s="919"/>
      <c r="DA51" s="929"/>
      <c r="DB51" s="918"/>
      <c r="DC51" s="919"/>
      <c r="DD51" s="919"/>
      <c r="DE51" s="919"/>
      <c r="DF51" s="929"/>
      <c r="DG51" s="918"/>
      <c r="DH51" s="919"/>
      <c r="DI51" s="919"/>
      <c r="DJ51" s="919"/>
      <c r="DK51" s="929"/>
      <c r="DL51" s="918"/>
      <c r="DM51" s="919"/>
      <c r="DN51" s="919"/>
      <c r="DO51" s="919"/>
      <c r="DP51" s="929"/>
      <c r="DQ51" s="918"/>
      <c r="DR51" s="919"/>
      <c r="DS51" s="919"/>
      <c r="DT51" s="919"/>
      <c r="DU51" s="929"/>
      <c r="DV51" s="911"/>
      <c r="DW51" s="912"/>
      <c r="DX51" s="912"/>
      <c r="DY51" s="912"/>
      <c r="DZ51" s="930"/>
      <c r="EA51" s="48"/>
    </row>
    <row r="52" spans="1:131" ht="26.25" customHeight="1" x14ac:dyDescent="0.25">
      <c r="A52" s="52">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56"/>
      <c r="BK52" s="56"/>
      <c r="BL52" s="56"/>
      <c r="BM52" s="56"/>
      <c r="BN52" s="56"/>
      <c r="BO52" s="55"/>
      <c r="BP52" s="55"/>
      <c r="BQ52" s="52">
        <v>46</v>
      </c>
      <c r="BR52" s="72"/>
      <c r="BS52" s="911"/>
      <c r="BT52" s="912"/>
      <c r="BU52" s="912"/>
      <c r="BV52" s="912"/>
      <c r="BW52" s="912"/>
      <c r="BX52" s="912"/>
      <c r="BY52" s="912"/>
      <c r="BZ52" s="912"/>
      <c r="CA52" s="912"/>
      <c r="CB52" s="912"/>
      <c r="CC52" s="912"/>
      <c r="CD52" s="912"/>
      <c r="CE52" s="912"/>
      <c r="CF52" s="912"/>
      <c r="CG52" s="913"/>
      <c r="CH52" s="918"/>
      <c r="CI52" s="919"/>
      <c r="CJ52" s="919"/>
      <c r="CK52" s="919"/>
      <c r="CL52" s="929"/>
      <c r="CM52" s="918"/>
      <c r="CN52" s="919"/>
      <c r="CO52" s="919"/>
      <c r="CP52" s="919"/>
      <c r="CQ52" s="929"/>
      <c r="CR52" s="918"/>
      <c r="CS52" s="919"/>
      <c r="CT52" s="919"/>
      <c r="CU52" s="919"/>
      <c r="CV52" s="929"/>
      <c r="CW52" s="918"/>
      <c r="CX52" s="919"/>
      <c r="CY52" s="919"/>
      <c r="CZ52" s="919"/>
      <c r="DA52" s="929"/>
      <c r="DB52" s="918"/>
      <c r="DC52" s="919"/>
      <c r="DD52" s="919"/>
      <c r="DE52" s="919"/>
      <c r="DF52" s="929"/>
      <c r="DG52" s="918"/>
      <c r="DH52" s="919"/>
      <c r="DI52" s="919"/>
      <c r="DJ52" s="919"/>
      <c r="DK52" s="929"/>
      <c r="DL52" s="918"/>
      <c r="DM52" s="919"/>
      <c r="DN52" s="919"/>
      <c r="DO52" s="919"/>
      <c r="DP52" s="929"/>
      <c r="DQ52" s="918"/>
      <c r="DR52" s="919"/>
      <c r="DS52" s="919"/>
      <c r="DT52" s="919"/>
      <c r="DU52" s="929"/>
      <c r="DV52" s="911"/>
      <c r="DW52" s="912"/>
      <c r="DX52" s="912"/>
      <c r="DY52" s="912"/>
      <c r="DZ52" s="930"/>
      <c r="EA52" s="48"/>
    </row>
    <row r="53" spans="1:131" ht="26.25" customHeight="1" x14ac:dyDescent="0.25">
      <c r="A53" s="52">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56"/>
      <c r="BK53" s="56"/>
      <c r="BL53" s="56"/>
      <c r="BM53" s="56"/>
      <c r="BN53" s="56"/>
      <c r="BO53" s="55"/>
      <c r="BP53" s="55"/>
      <c r="BQ53" s="52">
        <v>47</v>
      </c>
      <c r="BR53" s="72"/>
      <c r="BS53" s="911"/>
      <c r="BT53" s="912"/>
      <c r="BU53" s="912"/>
      <c r="BV53" s="912"/>
      <c r="BW53" s="912"/>
      <c r="BX53" s="912"/>
      <c r="BY53" s="912"/>
      <c r="BZ53" s="912"/>
      <c r="CA53" s="912"/>
      <c r="CB53" s="912"/>
      <c r="CC53" s="912"/>
      <c r="CD53" s="912"/>
      <c r="CE53" s="912"/>
      <c r="CF53" s="912"/>
      <c r="CG53" s="913"/>
      <c r="CH53" s="918"/>
      <c r="CI53" s="919"/>
      <c r="CJ53" s="919"/>
      <c r="CK53" s="919"/>
      <c r="CL53" s="929"/>
      <c r="CM53" s="918"/>
      <c r="CN53" s="919"/>
      <c r="CO53" s="919"/>
      <c r="CP53" s="919"/>
      <c r="CQ53" s="929"/>
      <c r="CR53" s="918"/>
      <c r="CS53" s="919"/>
      <c r="CT53" s="919"/>
      <c r="CU53" s="919"/>
      <c r="CV53" s="929"/>
      <c r="CW53" s="918"/>
      <c r="CX53" s="919"/>
      <c r="CY53" s="919"/>
      <c r="CZ53" s="919"/>
      <c r="DA53" s="929"/>
      <c r="DB53" s="918"/>
      <c r="DC53" s="919"/>
      <c r="DD53" s="919"/>
      <c r="DE53" s="919"/>
      <c r="DF53" s="929"/>
      <c r="DG53" s="918"/>
      <c r="DH53" s="919"/>
      <c r="DI53" s="919"/>
      <c r="DJ53" s="919"/>
      <c r="DK53" s="929"/>
      <c r="DL53" s="918"/>
      <c r="DM53" s="919"/>
      <c r="DN53" s="919"/>
      <c r="DO53" s="919"/>
      <c r="DP53" s="929"/>
      <c r="DQ53" s="918"/>
      <c r="DR53" s="919"/>
      <c r="DS53" s="919"/>
      <c r="DT53" s="919"/>
      <c r="DU53" s="929"/>
      <c r="DV53" s="911"/>
      <c r="DW53" s="912"/>
      <c r="DX53" s="912"/>
      <c r="DY53" s="912"/>
      <c r="DZ53" s="930"/>
      <c r="EA53" s="48"/>
    </row>
    <row r="54" spans="1:131" ht="26.25" customHeight="1" x14ac:dyDescent="0.25">
      <c r="A54" s="52">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56"/>
      <c r="BK54" s="56"/>
      <c r="BL54" s="56"/>
      <c r="BM54" s="56"/>
      <c r="BN54" s="56"/>
      <c r="BO54" s="55"/>
      <c r="BP54" s="55"/>
      <c r="BQ54" s="52">
        <v>48</v>
      </c>
      <c r="BR54" s="72"/>
      <c r="BS54" s="911"/>
      <c r="BT54" s="912"/>
      <c r="BU54" s="912"/>
      <c r="BV54" s="912"/>
      <c r="BW54" s="912"/>
      <c r="BX54" s="912"/>
      <c r="BY54" s="912"/>
      <c r="BZ54" s="912"/>
      <c r="CA54" s="912"/>
      <c r="CB54" s="912"/>
      <c r="CC54" s="912"/>
      <c r="CD54" s="912"/>
      <c r="CE54" s="912"/>
      <c r="CF54" s="912"/>
      <c r="CG54" s="913"/>
      <c r="CH54" s="918"/>
      <c r="CI54" s="919"/>
      <c r="CJ54" s="919"/>
      <c r="CK54" s="919"/>
      <c r="CL54" s="929"/>
      <c r="CM54" s="918"/>
      <c r="CN54" s="919"/>
      <c r="CO54" s="919"/>
      <c r="CP54" s="919"/>
      <c r="CQ54" s="929"/>
      <c r="CR54" s="918"/>
      <c r="CS54" s="919"/>
      <c r="CT54" s="919"/>
      <c r="CU54" s="919"/>
      <c r="CV54" s="929"/>
      <c r="CW54" s="918"/>
      <c r="CX54" s="919"/>
      <c r="CY54" s="919"/>
      <c r="CZ54" s="919"/>
      <c r="DA54" s="929"/>
      <c r="DB54" s="918"/>
      <c r="DC54" s="919"/>
      <c r="DD54" s="919"/>
      <c r="DE54" s="919"/>
      <c r="DF54" s="929"/>
      <c r="DG54" s="918"/>
      <c r="DH54" s="919"/>
      <c r="DI54" s="919"/>
      <c r="DJ54" s="919"/>
      <c r="DK54" s="929"/>
      <c r="DL54" s="918"/>
      <c r="DM54" s="919"/>
      <c r="DN54" s="919"/>
      <c r="DO54" s="919"/>
      <c r="DP54" s="929"/>
      <c r="DQ54" s="918"/>
      <c r="DR54" s="919"/>
      <c r="DS54" s="919"/>
      <c r="DT54" s="919"/>
      <c r="DU54" s="929"/>
      <c r="DV54" s="911"/>
      <c r="DW54" s="912"/>
      <c r="DX54" s="912"/>
      <c r="DY54" s="912"/>
      <c r="DZ54" s="930"/>
      <c r="EA54" s="48"/>
    </row>
    <row r="55" spans="1:131" ht="26.25" customHeight="1" x14ac:dyDescent="0.25">
      <c r="A55" s="52">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56"/>
      <c r="BK55" s="56"/>
      <c r="BL55" s="56"/>
      <c r="BM55" s="56"/>
      <c r="BN55" s="56"/>
      <c r="BO55" s="55"/>
      <c r="BP55" s="55"/>
      <c r="BQ55" s="52">
        <v>49</v>
      </c>
      <c r="BR55" s="72"/>
      <c r="BS55" s="911"/>
      <c r="BT55" s="912"/>
      <c r="BU55" s="912"/>
      <c r="BV55" s="912"/>
      <c r="BW55" s="912"/>
      <c r="BX55" s="912"/>
      <c r="BY55" s="912"/>
      <c r="BZ55" s="912"/>
      <c r="CA55" s="912"/>
      <c r="CB55" s="912"/>
      <c r="CC55" s="912"/>
      <c r="CD55" s="912"/>
      <c r="CE55" s="912"/>
      <c r="CF55" s="912"/>
      <c r="CG55" s="913"/>
      <c r="CH55" s="918"/>
      <c r="CI55" s="919"/>
      <c r="CJ55" s="919"/>
      <c r="CK55" s="919"/>
      <c r="CL55" s="929"/>
      <c r="CM55" s="918"/>
      <c r="CN55" s="919"/>
      <c r="CO55" s="919"/>
      <c r="CP55" s="919"/>
      <c r="CQ55" s="929"/>
      <c r="CR55" s="918"/>
      <c r="CS55" s="919"/>
      <c r="CT55" s="919"/>
      <c r="CU55" s="919"/>
      <c r="CV55" s="929"/>
      <c r="CW55" s="918"/>
      <c r="CX55" s="919"/>
      <c r="CY55" s="919"/>
      <c r="CZ55" s="919"/>
      <c r="DA55" s="929"/>
      <c r="DB55" s="918"/>
      <c r="DC55" s="919"/>
      <c r="DD55" s="919"/>
      <c r="DE55" s="919"/>
      <c r="DF55" s="929"/>
      <c r="DG55" s="918"/>
      <c r="DH55" s="919"/>
      <c r="DI55" s="919"/>
      <c r="DJ55" s="919"/>
      <c r="DK55" s="929"/>
      <c r="DL55" s="918"/>
      <c r="DM55" s="919"/>
      <c r="DN55" s="919"/>
      <c r="DO55" s="919"/>
      <c r="DP55" s="929"/>
      <c r="DQ55" s="918"/>
      <c r="DR55" s="919"/>
      <c r="DS55" s="919"/>
      <c r="DT55" s="919"/>
      <c r="DU55" s="929"/>
      <c r="DV55" s="911"/>
      <c r="DW55" s="912"/>
      <c r="DX55" s="912"/>
      <c r="DY55" s="912"/>
      <c r="DZ55" s="930"/>
      <c r="EA55" s="48"/>
    </row>
    <row r="56" spans="1:131" ht="26.25" customHeight="1" x14ac:dyDescent="0.25">
      <c r="A56" s="52">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56"/>
      <c r="BK56" s="56"/>
      <c r="BL56" s="56"/>
      <c r="BM56" s="56"/>
      <c r="BN56" s="56"/>
      <c r="BO56" s="55"/>
      <c r="BP56" s="55"/>
      <c r="BQ56" s="52">
        <v>50</v>
      </c>
      <c r="BR56" s="72"/>
      <c r="BS56" s="911"/>
      <c r="BT56" s="912"/>
      <c r="BU56" s="912"/>
      <c r="BV56" s="912"/>
      <c r="BW56" s="912"/>
      <c r="BX56" s="912"/>
      <c r="BY56" s="912"/>
      <c r="BZ56" s="912"/>
      <c r="CA56" s="912"/>
      <c r="CB56" s="912"/>
      <c r="CC56" s="912"/>
      <c r="CD56" s="912"/>
      <c r="CE56" s="912"/>
      <c r="CF56" s="912"/>
      <c r="CG56" s="913"/>
      <c r="CH56" s="918"/>
      <c r="CI56" s="919"/>
      <c r="CJ56" s="919"/>
      <c r="CK56" s="919"/>
      <c r="CL56" s="929"/>
      <c r="CM56" s="918"/>
      <c r="CN56" s="919"/>
      <c r="CO56" s="919"/>
      <c r="CP56" s="919"/>
      <c r="CQ56" s="929"/>
      <c r="CR56" s="918"/>
      <c r="CS56" s="919"/>
      <c r="CT56" s="919"/>
      <c r="CU56" s="919"/>
      <c r="CV56" s="929"/>
      <c r="CW56" s="918"/>
      <c r="CX56" s="919"/>
      <c r="CY56" s="919"/>
      <c r="CZ56" s="919"/>
      <c r="DA56" s="929"/>
      <c r="DB56" s="918"/>
      <c r="DC56" s="919"/>
      <c r="DD56" s="919"/>
      <c r="DE56" s="919"/>
      <c r="DF56" s="929"/>
      <c r="DG56" s="918"/>
      <c r="DH56" s="919"/>
      <c r="DI56" s="919"/>
      <c r="DJ56" s="919"/>
      <c r="DK56" s="929"/>
      <c r="DL56" s="918"/>
      <c r="DM56" s="919"/>
      <c r="DN56" s="919"/>
      <c r="DO56" s="919"/>
      <c r="DP56" s="929"/>
      <c r="DQ56" s="918"/>
      <c r="DR56" s="919"/>
      <c r="DS56" s="919"/>
      <c r="DT56" s="919"/>
      <c r="DU56" s="929"/>
      <c r="DV56" s="911"/>
      <c r="DW56" s="912"/>
      <c r="DX56" s="912"/>
      <c r="DY56" s="912"/>
      <c r="DZ56" s="930"/>
      <c r="EA56" s="48"/>
    </row>
    <row r="57" spans="1:131" ht="26.25" customHeight="1" x14ac:dyDescent="0.25">
      <c r="A57" s="52">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56"/>
      <c r="BK57" s="56"/>
      <c r="BL57" s="56"/>
      <c r="BM57" s="56"/>
      <c r="BN57" s="56"/>
      <c r="BO57" s="55"/>
      <c r="BP57" s="55"/>
      <c r="BQ57" s="52">
        <v>51</v>
      </c>
      <c r="BR57" s="72"/>
      <c r="BS57" s="911"/>
      <c r="BT57" s="912"/>
      <c r="BU57" s="912"/>
      <c r="BV57" s="912"/>
      <c r="BW57" s="912"/>
      <c r="BX57" s="912"/>
      <c r="BY57" s="912"/>
      <c r="BZ57" s="912"/>
      <c r="CA57" s="912"/>
      <c r="CB57" s="912"/>
      <c r="CC57" s="912"/>
      <c r="CD57" s="912"/>
      <c r="CE57" s="912"/>
      <c r="CF57" s="912"/>
      <c r="CG57" s="913"/>
      <c r="CH57" s="918"/>
      <c r="CI57" s="919"/>
      <c r="CJ57" s="919"/>
      <c r="CK57" s="919"/>
      <c r="CL57" s="929"/>
      <c r="CM57" s="918"/>
      <c r="CN57" s="919"/>
      <c r="CO57" s="919"/>
      <c r="CP57" s="919"/>
      <c r="CQ57" s="929"/>
      <c r="CR57" s="918"/>
      <c r="CS57" s="919"/>
      <c r="CT57" s="919"/>
      <c r="CU57" s="919"/>
      <c r="CV57" s="929"/>
      <c r="CW57" s="918"/>
      <c r="CX57" s="919"/>
      <c r="CY57" s="919"/>
      <c r="CZ57" s="919"/>
      <c r="DA57" s="929"/>
      <c r="DB57" s="918"/>
      <c r="DC57" s="919"/>
      <c r="DD57" s="919"/>
      <c r="DE57" s="919"/>
      <c r="DF57" s="929"/>
      <c r="DG57" s="918"/>
      <c r="DH57" s="919"/>
      <c r="DI57" s="919"/>
      <c r="DJ57" s="919"/>
      <c r="DK57" s="929"/>
      <c r="DL57" s="918"/>
      <c r="DM57" s="919"/>
      <c r="DN57" s="919"/>
      <c r="DO57" s="919"/>
      <c r="DP57" s="929"/>
      <c r="DQ57" s="918"/>
      <c r="DR57" s="919"/>
      <c r="DS57" s="919"/>
      <c r="DT57" s="919"/>
      <c r="DU57" s="929"/>
      <c r="DV57" s="911"/>
      <c r="DW57" s="912"/>
      <c r="DX57" s="912"/>
      <c r="DY57" s="912"/>
      <c r="DZ57" s="930"/>
      <c r="EA57" s="48"/>
    </row>
    <row r="58" spans="1:131" ht="26.25" customHeight="1" x14ac:dyDescent="0.25">
      <c r="A58" s="52">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56"/>
      <c r="BK58" s="56"/>
      <c r="BL58" s="56"/>
      <c r="BM58" s="56"/>
      <c r="BN58" s="56"/>
      <c r="BO58" s="55"/>
      <c r="BP58" s="55"/>
      <c r="BQ58" s="52">
        <v>52</v>
      </c>
      <c r="BR58" s="72"/>
      <c r="BS58" s="911"/>
      <c r="BT58" s="912"/>
      <c r="BU58" s="912"/>
      <c r="BV58" s="912"/>
      <c r="BW58" s="912"/>
      <c r="BX58" s="912"/>
      <c r="BY58" s="912"/>
      <c r="BZ58" s="912"/>
      <c r="CA58" s="912"/>
      <c r="CB58" s="912"/>
      <c r="CC58" s="912"/>
      <c r="CD58" s="912"/>
      <c r="CE58" s="912"/>
      <c r="CF58" s="912"/>
      <c r="CG58" s="913"/>
      <c r="CH58" s="918"/>
      <c r="CI58" s="919"/>
      <c r="CJ58" s="919"/>
      <c r="CK58" s="919"/>
      <c r="CL58" s="929"/>
      <c r="CM58" s="918"/>
      <c r="CN58" s="919"/>
      <c r="CO58" s="919"/>
      <c r="CP58" s="919"/>
      <c r="CQ58" s="929"/>
      <c r="CR58" s="918"/>
      <c r="CS58" s="919"/>
      <c r="CT58" s="919"/>
      <c r="CU58" s="919"/>
      <c r="CV58" s="929"/>
      <c r="CW58" s="918"/>
      <c r="CX58" s="919"/>
      <c r="CY58" s="919"/>
      <c r="CZ58" s="919"/>
      <c r="DA58" s="929"/>
      <c r="DB58" s="918"/>
      <c r="DC58" s="919"/>
      <c r="DD58" s="919"/>
      <c r="DE58" s="919"/>
      <c r="DF58" s="929"/>
      <c r="DG58" s="918"/>
      <c r="DH58" s="919"/>
      <c r="DI58" s="919"/>
      <c r="DJ58" s="919"/>
      <c r="DK58" s="929"/>
      <c r="DL58" s="918"/>
      <c r="DM58" s="919"/>
      <c r="DN58" s="919"/>
      <c r="DO58" s="919"/>
      <c r="DP58" s="929"/>
      <c r="DQ58" s="918"/>
      <c r="DR58" s="919"/>
      <c r="DS58" s="919"/>
      <c r="DT58" s="919"/>
      <c r="DU58" s="929"/>
      <c r="DV58" s="911"/>
      <c r="DW58" s="912"/>
      <c r="DX58" s="912"/>
      <c r="DY58" s="912"/>
      <c r="DZ58" s="930"/>
      <c r="EA58" s="48"/>
    </row>
    <row r="59" spans="1:131" ht="26.25" customHeight="1" x14ac:dyDescent="0.25">
      <c r="A59" s="52">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56"/>
      <c r="BK59" s="56"/>
      <c r="BL59" s="56"/>
      <c r="BM59" s="56"/>
      <c r="BN59" s="56"/>
      <c r="BO59" s="55"/>
      <c r="BP59" s="55"/>
      <c r="BQ59" s="52">
        <v>53</v>
      </c>
      <c r="BR59" s="72"/>
      <c r="BS59" s="911"/>
      <c r="BT59" s="912"/>
      <c r="BU59" s="912"/>
      <c r="BV59" s="912"/>
      <c r="BW59" s="912"/>
      <c r="BX59" s="912"/>
      <c r="BY59" s="912"/>
      <c r="BZ59" s="912"/>
      <c r="CA59" s="912"/>
      <c r="CB59" s="912"/>
      <c r="CC59" s="912"/>
      <c r="CD59" s="912"/>
      <c r="CE59" s="912"/>
      <c r="CF59" s="912"/>
      <c r="CG59" s="913"/>
      <c r="CH59" s="918"/>
      <c r="CI59" s="919"/>
      <c r="CJ59" s="919"/>
      <c r="CK59" s="919"/>
      <c r="CL59" s="929"/>
      <c r="CM59" s="918"/>
      <c r="CN59" s="919"/>
      <c r="CO59" s="919"/>
      <c r="CP59" s="919"/>
      <c r="CQ59" s="929"/>
      <c r="CR59" s="918"/>
      <c r="CS59" s="919"/>
      <c r="CT59" s="919"/>
      <c r="CU59" s="919"/>
      <c r="CV59" s="929"/>
      <c r="CW59" s="918"/>
      <c r="CX59" s="919"/>
      <c r="CY59" s="919"/>
      <c r="CZ59" s="919"/>
      <c r="DA59" s="929"/>
      <c r="DB59" s="918"/>
      <c r="DC59" s="919"/>
      <c r="DD59" s="919"/>
      <c r="DE59" s="919"/>
      <c r="DF59" s="929"/>
      <c r="DG59" s="918"/>
      <c r="DH59" s="919"/>
      <c r="DI59" s="919"/>
      <c r="DJ59" s="919"/>
      <c r="DK59" s="929"/>
      <c r="DL59" s="918"/>
      <c r="DM59" s="919"/>
      <c r="DN59" s="919"/>
      <c r="DO59" s="919"/>
      <c r="DP59" s="929"/>
      <c r="DQ59" s="918"/>
      <c r="DR59" s="919"/>
      <c r="DS59" s="919"/>
      <c r="DT59" s="919"/>
      <c r="DU59" s="929"/>
      <c r="DV59" s="911"/>
      <c r="DW59" s="912"/>
      <c r="DX59" s="912"/>
      <c r="DY59" s="912"/>
      <c r="DZ59" s="930"/>
      <c r="EA59" s="48"/>
    </row>
    <row r="60" spans="1:131" ht="26.25" customHeight="1" x14ac:dyDescent="0.25">
      <c r="A60" s="52">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56"/>
      <c r="BK60" s="56"/>
      <c r="BL60" s="56"/>
      <c r="BM60" s="56"/>
      <c r="BN60" s="56"/>
      <c r="BO60" s="55"/>
      <c r="BP60" s="55"/>
      <c r="BQ60" s="52">
        <v>54</v>
      </c>
      <c r="BR60" s="72"/>
      <c r="BS60" s="911"/>
      <c r="BT60" s="912"/>
      <c r="BU60" s="912"/>
      <c r="BV60" s="912"/>
      <c r="BW60" s="912"/>
      <c r="BX60" s="912"/>
      <c r="BY60" s="912"/>
      <c r="BZ60" s="912"/>
      <c r="CA60" s="912"/>
      <c r="CB60" s="912"/>
      <c r="CC60" s="912"/>
      <c r="CD60" s="912"/>
      <c r="CE60" s="912"/>
      <c r="CF60" s="912"/>
      <c r="CG60" s="913"/>
      <c r="CH60" s="918"/>
      <c r="CI60" s="919"/>
      <c r="CJ60" s="919"/>
      <c r="CK60" s="919"/>
      <c r="CL60" s="929"/>
      <c r="CM60" s="918"/>
      <c r="CN60" s="919"/>
      <c r="CO60" s="919"/>
      <c r="CP60" s="919"/>
      <c r="CQ60" s="929"/>
      <c r="CR60" s="918"/>
      <c r="CS60" s="919"/>
      <c r="CT60" s="919"/>
      <c r="CU60" s="919"/>
      <c r="CV60" s="929"/>
      <c r="CW60" s="918"/>
      <c r="CX60" s="919"/>
      <c r="CY60" s="919"/>
      <c r="CZ60" s="919"/>
      <c r="DA60" s="929"/>
      <c r="DB60" s="918"/>
      <c r="DC60" s="919"/>
      <c r="DD60" s="919"/>
      <c r="DE60" s="919"/>
      <c r="DF60" s="929"/>
      <c r="DG60" s="918"/>
      <c r="DH60" s="919"/>
      <c r="DI60" s="919"/>
      <c r="DJ60" s="919"/>
      <c r="DK60" s="929"/>
      <c r="DL60" s="918"/>
      <c r="DM60" s="919"/>
      <c r="DN60" s="919"/>
      <c r="DO60" s="919"/>
      <c r="DP60" s="929"/>
      <c r="DQ60" s="918"/>
      <c r="DR60" s="919"/>
      <c r="DS60" s="919"/>
      <c r="DT60" s="919"/>
      <c r="DU60" s="929"/>
      <c r="DV60" s="911"/>
      <c r="DW60" s="912"/>
      <c r="DX60" s="912"/>
      <c r="DY60" s="912"/>
      <c r="DZ60" s="930"/>
      <c r="EA60" s="48"/>
    </row>
    <row r="61" spans="1:131" ht="26.25" customHeight="1" x14ac:dyDescent="0.25">
      <c r="A61" s="52">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56"/>
      <c r="BK61" s="56"/>
      <c r="BL61" s="56"/>
      <c r="BM61" s="56"/>
      <c r="BN61" s="56"/>
      <c r="BO61" s="55"/>
      <c r="BP61" s="55"/>
      <c r="BQ61" s="52">
        <v>55</v>
      </c>
      <c r="BR61" s="72"/>
      <c r="BS61" s="911"/>
      <c r="BT61" s="912"/>
      <c r="BU61" s="912"/>
      <c r="BV61" s="912"/>
      <c r="BW61" s="912"/>
      <c r="BX61" s="912"/>
      <c r="BY61" s="912"/>
      <c r="BZ61" s="912"/>
      <c r="CA61" s="912"/>
      <c r="CB61" s="912"/>
      <c r="CC61" s="912"/>
      <c r="CD61" s="912"/>
      <c r="CE61" s="912"/>
      <c r="CF61" s="912"/>
      <c r="CG61" s="913"/>
      <c r="CH61" s="918"/>
      <c r="CI61" s="919"/>
      <c r="CJ61" s="919"/>
      <c r="CK61" s="919"/>
      <c r="CL61" s="929"/>
      <c r="CM61" s="918"/>
      <c r="CN61" s="919"/>
      <c r="CO61" s="919"/>
      <c r="CP61" s="919"/>
      <c r="CQ61" s="929"/>
      <c r="CR61" s="918"/>
      <c r="CS61" s="919"/>
      <c r="CT61" s="919"/>
      <c r="CU61" s="919"/>
      <c r="CV61" s="929"/>
      <c r="CW61" s="918"/>
      <c r="CX61" s="919"/>
      <c r="CY61" s="919"/>
      <c r="CZ61" s="919"/>
      <c r="DA61" s="929"/>
      <c r="DB61" s="918"/>
      <c r="DC61" s="919"/>
      <c r="DD61" s="919"/>
      <c r="DE61" s="919"/>
      <c r="DF61" s="929"/>
      <c r="DG61" s="918"/>
      <c r="DH61" s="919"/>
      <c r="DI61" s="919"/>
      <c r="DJ61" s="919"/>
      <c r="DK61" s="929"/>
      <c r="DL61" s="918"/>
      <c r="DM61" s="919"/>
      <c r="DN61" s="919"/>
      <c r="DO61" s="919"/>
      <c r="DP61" s="929"/>
      <c r="DQ61" s="918"/>
      <c r="DR61" s="919"/>
      <c r="DS61" s="919"/>
      <c r="DT61" s="919"/>
      <c r="DU61" s="929"/>
      <c r="DV61" s="911"/>
      <c r="DW61" s="912"/>
      <c r="DX61" s="912"/>
      <c r="DY61" s="912"/>
      <c r="DZ61" s="930"/>
      <c r="EA61" s="48"/>
    </row>
    <row r="62" spans="1:131" ht="26.25" customHeight="1" x14ac:dyDescent="0.25">
      <c r="A62" s="52">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462</v>
      </c>
      <c r="BK62" s="946"/>
      <c r="BL62" s="946"/>
      <c r="BM62" s="946"/>
      <c r="BN62" s="947"/>
      <c r="BO62" s="55"/>
      <c r="BP62" s="55"/>
      <c r="BQ62" s="52">
        <v>56</v>
      </c>
      <c r="BR62" s="72"/>
      <c r="BS62" s="911"/>
      <c r="BT62" s="912"/>
      <c r="BU62" s="912"/>
      <c r="BV62" s="912"/>
      <c r="BW62" s="912"/>
      <c r="BX62" s="912"/>
      <c r="BY62" s="912"/>
      <c r="BZ62" s="912"/>
      <c r="CA62" s="912"/>
      <c r="CB62" s="912"/>
      <c r="CC62" s="912"/>
      <c r="CD62" s="912"/>
      <c r="CE62" s="912"/>
      <c r="CF62" s="912"/>
      <c r="CG62" s="913"/>
      <c r="CH62" s="918"/>
      <c r="CI62" s="919"/>
      <c r="CJ62" s="919"/>
      <c r="CK62" s="919"/>
      <c r="CL62" s="929"/>
      <c r="CM62" s="918"/>
      <c r="CN62" s="919"/>
      <c r="CO62" s="919"/>
      <c r="CP62" s="919"/>
      <c r="CQ62" s="929"/>
      <c r="CR62" s="918"/>
      <c r="CS62" s="919"/>
      <c r="CT62" s="919"/>
      <c r="CU62" s="919"/>
      <c r="CV62" s="929"/>
      <c r="CW62" s="918"/>
      <c r="CX62" s="919"/>
      <c r="CY62" s="919"/>
      <c r="CZ62" s="919"/>
      <c r="DA62" s="929"/>
      <c r="DB62" s="918"/>
      <c r="DC62" s="919"/>
      <c r="DD62" s="919"/>
      <c r="DE62" s="919"/>
      <c r="DF62" s="929"/>
      <c r="DG62" s="918"/>
      <c r="DH62" s="919"/>
      <c r="DI62" s="919"/>
      <c r="DJ62" s="919"/>
      <c r="DK62" s="929"/>
      <c r="DL62" s="918"/>
      <c r="DM62" s="919"/>
      <c r="DN62" s="919"/>
      <c r="DO62" s="919"/>
      <c r="DP62" s="929"/>
      <c r="DQ62" s="918"/>
      <c r="DR62" s="919"/>
      <c r="DS62" s="919"/>
      <c r="DT62" s="919"/>
      <c r="DU62" s="929"/>
      <c r="DV62" s="911"/>
      <c r="DW62" s="912"/>
      <c r="DX62" s="912"/>
      <c r="DY62" s="912"/>
      <c r="DZ62" s="930"/>
      <c r="EA62" s="48"/>
    </row>
    <row r="63" spans="1:131" ht="26.25" customHeight="1" x14ac:dyDescent="0.25">
      <c r="A63" s="53" t="s">
        <v>248</v>
      </c>
      <c r="B63" s="889" t="s">
        <v>376</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3352</v>
      </c>
      <c r="AG63" s="901"/>
      <c r="AH63" s="901"/>
      <c r="AI63" s="901"/>
      <c r="AJ63" s="933"/>
      <c r="AK63" s="934"/>
      <c r="AL63" s="900"/>
      <c r="AM63" s="900"/>
      <c r="AN63" s="900"/>
      <c r="AO63" s="900"/>
      <c r="AP63" s="901">
        <v>20937</v>
      </c>
      <c r="AQ63" s="901"/>
      <c r="AR63" s="901"/>
      <c r="AS63" s="901"/>
      <c r="AT63" s="901"/>
      <c r="AU63" s="901">
        <v>14920</v>
      </c>
      <c r="AV63" s="901"/>
      <c r="AW63" s="901"/>
      <c r="AX63" s="901"/>
      <c r="AY63" s="901"/>
      <c r="AZ63" s="935"/>
      <c r="BA63" s="935"/>
      <c r="BB63" s="935"/>
      <c r="BC63" s="935"/>
      <c r="BD63" s="935"/>
      <c r="BE63" s="902"/>
      <c r="BF63" s="902"/>
      <c r="BG63" s="902"/>
      <c r="BH63" s="902"/>
      <c r="BI63" s="903"/>
      <c r="BJ63" s="936" t="s">
        <v>195</v>
      </c>
      <c r="BK63" s="896"/>
      <c r="BL63" s="896"/>
      <c r="BM63" s="896"/>
      <c r="BN63" s="937"/>
      <c r="BO63" s="55"/>
      <c r="BP63" s="55"/>
      <c r="BQ63" s="52">
        <v>57</v>
      </c>
      <c r="BR63" s="72"/>
      <c r="BS63" s="911"/>
      <c r="BT63" s="912"/>
      <c r="BU63" s="912"/>
      <c r="BV63" s="912"/>
      <c r="BW63" s="912"/>
      <c r="BX63" s="912"/>
      <c r="BY63" s="912"/>
      <c r="BZ63" s="912"/>
      <c r="CA63" s="912"/>
      <c r="CB63" s="912"/>
      <c r="CC63" s="912"/>
      <c r="CD63" s="912"/>
      <c r="CE63" s="912"/>
      <c r="CF63" s="912"/>
      <c r="CG63" s="913"/>
      <c r="CH63" s="918"/>
      <c r="CI63" s="919"/>
      <c r="CJ63" s="919"/>
      <c r="CK63" s="919"/>
      <c r="CL63" s="929"/>
      <c r="CM63" s="918"/>
      <c r="CN63" s="919"/>
      <c r="CO63" s="919"/>
      <c r="CP63" s="919"/>
      <c r="CQ63" s="929"/>
      <c r="CR63" s="918"/>
      <c r="CS63" s="919"/>
      <c r="CT63" s="919"/>
      <c r="CU63" s="919"/>
      <c r="CV63" s="929"/>
      <c r="CW63" s="918"/>
      <c r="CX63" s="919"/>
      <c r="CY63" s="919"/>
      <c r="CZ63" s="919"/>
      <c r="DA63" s="929"/>
      <c r="DB63" s="918"/>
      <c r="DC63" s="919"/>
      <c r="DD63" s="919"/>
      <c r="DE63" s="919"/>
      <c r="DF63" s="929"/>
      <c r="DG63" s="918"/>
      <c r="DH63" s="919"/>
      <c r="DI63" s="919"/>
      <c r="DJ63" s="919"/>
      <c r="DK63" s="929"/>
      <c r="DL63" s="918"/>
      <c r="DM63" s="919"/>
      <c r="DN63" s="919"/>
      <c r="DO63" s="919"/>
      <c r="DP63" s="929"/>
      <c r="DQ63" s="918"/>
      <c r="DR63" s="919"/>
      <c r="DS63" s="919"/>
      <c r="DT63" s="919"/>
      <c r="DU63" s="929"/>
      <c r="DV63" s="911"/>
      <c r="DW63" s="912"/>
      <c r="DX63" s="912"/>
      <c r="DY63" s="912"/>
      <c r="DZ63" s="930"/>
      <c r="EA63" s="48"/>
    </row>
    <row r="64" spans="1:131" ht="26.25" customHeight="1" x14ac:dyDescent="0.2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1"/>
      <c r="BT64" s="912"/>
      <c r="BU64" s="912"/>
      <c r="BV64" s="912"/>
      <c r="BW64" s="912"/>
      <c r="BX64" s="912"/>
      <c r="BY64" s="912"/>
      <c r="BZ64" s="912"/>
      <c r="CA64" s="912"/>
      <c r="CB64" s="912"/>
      <c r="CC64" s="912"/>
      <c r="CD64" s="912"/>
      <c r="CE64" s="912"/>
      <c r="CF64" s="912"/>
      <c r="CG64" s="913"/>
      <c r="CH64" s="918"/>
      <c r="CI64" s="919"/>
      <c r="CJ64" s="919"/>
      <c r="CK64" s="919"/>
      <c r="CL64" s="929"/>
      <c r="CM64" s="918"/>
      <c r="CN64" s="919"/>
      <c r="CO64" s="919"/>
      <c r="CP64" s="919"/>
      <c r="CQ64" s="929"/>
      <c r="CR64" s="918"/>
      <c r="CS64" s="919"/>
      <c r="CT64" s="919"/>
      <c r="CU64" s="919"/>
      <c r="CV64" s="929"/>
      <c r="CW64" s="918"/>
      <c r="CX64" s="919"/>
      <c r="CY64" s="919"/>
      <c r="CZ64" s="919"/>
      <c r="DA64" s="929"/>
      <c r="DB64" s="918"/>
      <c r="DC64" s="919"/>
      <c r="DD64" s="919"/>
      <c r="DE64" s="919"/>
      <c r="DF64" s="929"/>
      <c r="DG64" s="918"/>
      <c r="DH64" s="919"/>
      <c r="DI64" s="919"/>
      <c r="DJ64" s="919"/>
      <c r="DK64" s="929"/>
      <c r="DL64" s="918"/>
      <c r="DM64" s="919"/>
      <c r="DN64" s="919"/>
      <c r="DO64" s="919"/>
      <c r="DP64" s="929"/>
      <c r="DQ64" s="918"/>
      <c r="DR64" s="919"/>
      <c r="DS64" s="919"/>
      <c r="DT64" s="919"/>
      <c r="DU64" s="929"/>
      <c r="DV64" s="911"/>
      <c r="DW64" s="912"/>
      <c r="DX64" s="912"/>
      <c r="DY64" s="912"/>
      <c r="DZ64" s="930"/>
      <c r="EA64" s="48"/>
    </row>
    <row r="65" spans="1:131" ht="26.25" customHeight="1" x14ac:dyDescent="0.25">
      <c r="A65" s="56" t="s">
        <v>450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1"/>
      <c r="BT65" s="912"/>
      <c r="BU65" s="912"/>
      <c r="BV65" s="912"/>
      <c r="BW65" s="912"/>
      <c r="BX65" s="912"/>
      <c r="BY65" s="912"/>
      <c r="BZ65" s="912"/>
      <c r="CA65" s="912"/>
      <c r="CB65" s="912"/>
      <c r="CC65" s="912"/>
      <c r="CD65" s="912"/>
      <c r="CE65" s="912"/>
      <c r="CF65" s="912"/>
      <c r="CG65" s="913"/>
      <c r="CH65" s="918"/>
      <c r="CI65" s="919"/>
      <c r="CJ65" s="919"/>
      <c r="CK65" s="919"/>
      <c r="CL65" s="929"/>
      <c r="CM65" s="918"/>
      <c r="CN65" s="919"/>
      <c r="CO65" s="919"/>
      <c r="CP65" s="919"/>
      <c r="CQ65" s="929"/>
      <c r="CR65" s="918"/>
      <c r="CS65" s="919"/>
      <c r="CT65" s="919"/>
      <c r="CU65" s="919"/>
      <c r="CV65" s="929"/>
      <c r="CW65" s="918"/>
      <c r="CX65" s="919"/>
      <c r="CY65" s="919"/>
      <c r="CZ65" s="919"/>
      <c r="DA65" s="929"/>
      <c r="DB65" s="918"/>
      <c r="DC65" s="919"/>
      <c r="DD65" s="919"/>
      <c r="DE65" s="919"/>
      <c r="DF65" s="929"/>
      <c r="DG65" s="918"/>
      <c r="DH65" s="919"/>
      <c r="DI65" s="919"/>
      <c r="DJ65" s="919"/>
      <c r="DK65" s="929"/>
      <c r="DL65" s="918"/>
      <c r="DM65" s="919"/>
      <c r="DN65" s="919"/>
      <c r="DO65" s="919"/>
      <c r="DP65" s="929"/>
      <c r="DQ65" s="918"/>
      <c r="DR65" s="919"/>
      <c r="DS65" s="919"/>
      <c r="DT65" s="919"/>
      <c r="DU65" s="929"/>
      <c r="DV65" s="911"/>
      <c r="DW65" s="912"/>
      <c r="DX65" s="912"/>
      <c r="DY65" s="912"/>
      <c r="DZ65" s="930"/>
      <c r="EA65" s="48"/>
    </row>
    <row r="66" spans="1:131" ht="26.25" customHeight="1" x14ac:dyDescent="0.25">
      <c r="A66" s="657" t="s">
        <v>445</v>
      </c>
      <c r="B66" s="658"/>
      <c r="C66" s="658"/>
      <c r="D66" s="658"/>
      <c r="E66" s="658"/>
      <c r="F66" s="658"/>
      <c r="G66" s="658"/>
      <c r="H66" s="658"/>
      <c r="I66" s="658"/>
      <c r="J66" s="658"/>
      <c r="K66" s="658"/>
      <c r="L66" s="658"/>
      <c r="M66" s="658"/>
      <c r="N66" s="658"/>
      <c r="O66" s="658"/>
      <c r="P66" s="659"/>
      <c r="Q66" s="649" t="s">
        <v>453</v>
      </c>
      <c r="R66" s="650"/>
      <c r="S66" s="650"/>
      <c r="T66" s="650"/>
      <c r="U66" s="651"/>
      <c r="V66" s="649" t="s">
        <v>454</v>
      </c>
      <c r="W66" s="650"/>
      <c r="X66" s="650"/>
      <c r="Y66" s="650"/>
      <c r="Z66" s="651"/>
      <c r="AA66" s="649" t="s">
        <v>455</v>
      </c>
      <c r="AB66" s="650"/>
      <c r="AC66" s="650"/>
      <c r="AD66" s="650"/>
      <c r="AE66" s="651"/>
      <c r="AF66" s="669" t="s">
        <v>244</v>
      </c>
      <c r="AG66" s="664"/>
      <c r="AH66" s="664"/>
      <c r="AI66" s="664"/>
      <c r="AJ66" s="670"/>
      <c r="AK66" s="649" t="s">
        <v>391</v>
      </c>
      <c r="AL66" s="658"/>
      <c r="AM66" s="658"/>
      <c r="AN66" s="658"/>
      <c r="AO66" s="659"/>
      <c r="AP66" s="649" t="s">
        <v>358</v>
      </c>
      <c r="AQ66" s="650"/>
      <c r="AR66" s="650"/>
      <c r="AS66" s="650"/>
      <c r="AT66" s="651"/>
      <c r="AU66" s="649" t="s">
        <v>463</v>
      </c>
      <c r="AV66" s="650"/>
      <c r="AW66" s="650"/>
      <c r="AX66" s="650"/>
      <c r="AY66" s="651"/>
      <c r="AZ66" s="649" t="s">
        <v>441</v>
      </c>
      <c r="BA66" s="650"/>
      <c r="BB66" s="650"/>
      <c r="BC66" s="650"/>
      <c r="BD66" s="655"/>
      <c r="BE66" s="55"/>
      <c r="BF66" s="55"/>
      <c r="BG66" s="55"/>
      <c r="BH66" s="55"/>
      <c r="BI66" s="55"/>
      <c r="BJ66" s="55"/>
      <c r="BK66" s="55"/>
      <c r="BL66" s="55"/>
      <c r="BM66" s="55"/>
      <c r="BN66" s="55"/>
      <c r="BO66" s="55"/>
      <c r="BP66" s="55"/>
      <c r="BQ66" s="52">
        <v>60</v>
      </c>
      <c r="BR66" s="73"/>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48"/>
    </row>
    <row r="67" spans="1:131" ht="26.25" customHeight="1" x14ac:dyDescent="0.25">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48"/>
    </row>
    <row r="68" spans="1:131" ht="26.25" customHeight="1" x14ac:dyDescent="0.25">
      <c r="A68" s="51">
        <v>1</v>
      </c>
      <c r="B68" s="922" t="s">
        <v>502</v>
      </c>
      <c r="C68" s="923"/>
      <c r="D68" s="923"/>
      <c r="E68" s="923"/>
      <c r="F68" s="923"/>
      <c r="G68" s="923"/>
      <c r="H68" s="923"/>
      <c r="I68" s="923"/>
      <c r="J68" s="923"/>
      <c r="K68" s="923"/>
      <c r="L68" s="923"/>
      <c r="M68" s="923"/>
      <c r="N68" s="923"/>
      <c r="O68" s="923"/>
      <c r="P68" s="924"/>
      <c r="Q68" s="925">
        <v>728</v>
      </c>
      <c r="R68" s="926"/>
      <c r="S68" s="926"/>
      <c r="T68" s="926"/>
      <c r="U68" s="926"/>
      <c r="V68" s="926">
        <v>663</v>
      </c>
      <c r="W68" s="926"/>
      <c r="X68" s="926"/>
      <c r="Y68" s="926"/>
      <c r="Z68" s="926"/>
      <c r="AA68" s="926">
        <v>65</v>
      </c>
      <c r="AB68" s="926"/>
      <c r="AC68" s="926"/>
      <c r="AD68" s="926"/>
      <c r="AE68" s="926"/>
      <c r="AF68" s="926">
        <v>65</v>
      </c>
      <c r="AG68" s="926"/>
      <c r="AH68" s="926"/>
      <c r="AI68" s="926"/>
      <c r="AJ68" s="926"/>
      <c r="AK68" s="926">
        <v>13</v>
      </c>
      <c r="AL68" s="926"/>
      <c r="AM68" s="926"/>
      <c r="AN68" s="926"/>
      <c r="AO68" s="926"/>
      <c r="AP68" s="926">
        <v>444</v>
      </c>
      <c r="AQ68" s="926"/>
      <c r="AR68" s="926"/>
      <c r="AS68" s="926"/>
      <c r="AT68" s="926"/>
      <c r="AU68" s="926">
        <v>151</v>
      </c>
      <c r="AV68" s="926"/>
      <c r="AW68" s="926"/>
      <c r="AX68" s="926"/>
      <c r="AY68" s="926"/>
      <c r="AZ68" s="927"/>
      <c r="BA68" s="927"/>
      <c r="BB68" s="927"/>
      <c r="BC68" s="927"/>
      <c r="BD68" s="928"/>
      <c r="BE68" s="55"/>
      <c r="BF68" s="55"/>
      <c r="BG68" s="55"/>
      <c r="BH68" s="55"/>
      <c r="BI68" s="55"/>
      <c r="BJ68" s="55"/>
      <c r="BK68" s="55"/>
      <c r="BL68" s="55"/>
      <c r="BM68" s="55"/>
      <c r="BN68" s="55"/>
      <c r="BO68" s="55"/>
      <c r="BP68" s="55"/>
      <c r="BQ68" s="52">
        <v>62</v>
      </c>
      <c r="BR68" s="73"/>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48"/>
    </row>
    <row r="69" spans="1:131" ht="26.25" customHeight="1" x14ac:dyDescent="0.25">
      <c r="A69" s="52">
        <v>2</v>
      </c>
      <c r="B69" s="911" t="s">
        <v>154</v>
      </c>
      <c r="C69" s="912"/>
      <c r="D69" s="912"/>
      <c r="E69" s="912"/>
      <c r="F69" s="912"/>
      <c r="G69" s="912"/>
      <c r="H69" s="912"/>
      <c r="I69" s="912"/>
      <c r="J69" s="912"/>
      <c r="K69" s="912"/>
      <c r="L69" s="912"/>
      <c r="M69" s="912"/>
      <c r="N69" s="912"/>
      <c r="O69" s="912"/>
      <c r="P69" s="913"/>
      <c r="Q69" s="914">
        <v>75</v>
      </c>
      <c r="R69" s="915"/>
      <c r="S69" s="915"/>
      <c r="T69" s="915"/>
      <c r="U69" s="915"/>
      <c r="V69" s="915">
        <v>70</v>
      </c>
      <c r="W69" s="915"/>
      <c r="X69" s="915"/>
      <c r="Y69" s="915"/>
      <c r="Z69" s="915"/>
      <c r="AA69" s="915">
        <v>3</v>
      </c>
      <c r="AB69" s="915"/>
      <c r="AC69" s="915"/>
      <c r="AD69" s="915"/>
      <c r="AE69" s="915"/>
      <c r="AF69" s="915">
        <v>3</v>
      </c>
      <c r="AG69" s="915"/>
      <c r="AH69" s="915"/>
      <c r="AI69" s="915"/>
      <c r="AJ69" s="915"/>
      <c r="AK69" s="915" t="s">
        <v>195</v>
      </c>
      <c r="AL69" s="915"/>
      <c r="AM69" s="915"/>
      <c r="AN69" s="915"/>
      <c r="AO69" s="915"/>
      <c r="AP69" s="915">
        <v>70</v>
      </c>
      <c r="AQ69" s="915"/>
      <c r="AR69" s="915"/>
      <c r="AS69" s="915"/>
      <c r="AT69" s="915"/>
      <c r="AU69" s="915">
        <v>26</v>
      </c>
      <c r="AV69" s="915"/>
      <c r="AW69" s="915"/>
      <c r="AX69" s="915"/>
      <c r="AY69" s="915"/>
      <c r="AZ69" s="916"/>
      <c r="BA69" s="916"/>
      <c r="BB69" s="916"/>
      <c r="BC69" s="916"/>
      <c r="BD69" s="917"/>
      <c r="BE69" s="55"/>
      <c r="BF69" s="55"/>
      <c r="BG69" s="55"/>
      <c r="BH69" s="55"/>
      <c r="BI69" s="55"/>
      <c r="BJ69" s="55"/>
      <c r="BK69" s="55"/>
      <c r="BL69" s="55"/>
      <c r="BM69" s="55"/>
      <c r="BN69" s="55"/>
      <c r="BO69" s="55"/>
      <c r="BP69" s="55"/>
      <c r="BQ69" s="52">
        <v>63</v>
      </c>
      <c r="BR69" s="73"/>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48"/>
    </row>
    <row r="70" spans="1:131" ht="26.25" customHeight="1" x14ac:dyDescent="0.25">
      <c r="A70" s="52">
        <v>3</v>
      </c>
      <c r="B70" s="911" t="s">
        <v>406</v>
      </c>
      <c r="C70" s="912"/>
      <c r="D70" s="912"/>
      <c r="E70" s="912"/>
      <c r="F70" s="912"/>
      <c r="G70" s="912"/>
      <c r="H70" s="912"/>
      <c r="I70" s="912"/>
      <c r="J70" s="912"/>
      <c r="K70" s="912"/>
      <c r="L70" s="912"/>
      <c r="M70" s="912"/>
      <c r="N70" s="912"/>
      <c r="O70" s="912"/>
      <c r="P70" s="913"/>
      <c r="Q70" s="914">
        <v>217</v>
      </c>
      <c r="R70" s="915"/>
      <c r="S70" s="915"/>
      <c r="T70" s="915"/>
      <c r="U70" s="915"/>
      <c r="V70" s="915">
        <v>215</v>
      </c>
      <c r="W70" s="915"/>
      <c r="X70" s="915"/>
      <c r="Y70" s="915"/>
      <c r="Z70" s="915"/>
      <c r="AA70" s="915">
        <v>2</v>
      </c>
      <c r="AB70" s="915"/>
      <c r="AC70" s="915"/>
      <c r="AD70" s="915"/>
      <c r="AE70" s="915"/>
      <c r="AF70" s="915">
        <v>2</v>
      </c>
      <c r="AG70" s="915"/>
      <c r="AH70" s="915"/>
      <c r="AI70" s="915"/>
      <c r="AJ70" s="915"/>
      <c r="AK70" s="915" t="s">
        <v>195</v>
      </c>
      <c r="AL70" s="915"/>
      <c r="AM70" s="915"/>
      <c r="AN70" s="915"/>
      <c r="AO70" s="915"/>
      <c r="AP70" s="915">
        <v>70</v>
      </c>
      <c r="AQ70" s="915"/>
      <c r="AR70" s="915"/>
      <c r="AS70" s="915"/>
      <c r="AT70" s="915"/>
      <c r="AU70" s="915">
        <v>23</v>
      </c>
      <c r="AV70" s="915"/>
      <c r="AW70" s="915"/>
      <c r="AX70" s="915"/>
      <c r="AY70" s="915"/>
      <c r="AZ70" s="916"/>
      <c r="BA70" s="916"/>
      <c r="BB70" s="916"/>
      <c r="BC70" s="916"/>
      <c r="BD70" s="917"/>
      <c r="BE70" s="55"/>
      <c r="BF70" s="55"/>
      <c r="BG70" s="55"/>
      <c r="BH70" s="55"/>
      <c r="BI70" s="55"/>
      <c r="BJ70" s="55"/>
      <c r="BK70" s="55"/>
      <c r="BL70" s="55"/>
      <c r="BM70" s="55"/>
      <c r="BN70" s="55"/>
      <c r="BO70" s="55"/>
      <c r="BP70" s="55"/>
      <c r="BQ70" s="52">
        <v>64</v>
      </c>
      <c r="BR70" s="73"/>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48"/>
    </row>
    <row r="71" spans="1:131" ht="26.25" customHeight="1" x14ac:dyDescent="0.25">
      <c r="A71" s="52">
        <v>4</v>
      </c>
      <c r="B71" s="911" t="s">
        <v>481</v>
      </c>
      <c r="C71" s="912"/>
      <c r="D71" s="912"/>
      <c r="E71" s="912"/>
      <c r="F71" s="912"/>
      <c r="G71" s="912"/>
      <c r="H71" s="912"/>
      <c r="I71" s="912"/>
      <c r="J71" s="912"/>
      <c r="K71" s="912"/>
      <c r="L71" s="912"/>
      <c r="M71" s="912"/>
      <c r="N71" s="912"/>
      <c r="O71" s="912"/>
      <c r="P71" s="913"/>
      <c r="Q71" s="914">
        <v>483</v>
      </c>
      <c r="R71" s="915"/>
      <c r="S71" s="915"/>
      <c r="T71" s="915"/>
      <c r="U71" s="915"/>
      <c r="V71" s="915">
        <v>397</v>
      </c>
      <c r="W71" s="915"/>
      <c r="X71" s="915"/>
      <c r="Y71" s="915"/>
      <c r="Z71" s="915"/>
      <c r="AA71" s="915">
        <v>87</v>
      </c>
      <c r="AB71" s="915"/>
      <c r="AC71" s="915"/>
      <c r="AD71" s="915"/>
      <c r="AE71" s="915"/>
      <c r="AF71" s="915">
        <v>87</v>
      </c>
      <c r="AG71" s="915"/>
      <c r="AH71" s="915"/>
      <c r="AI71" s="915"/>
      <c r="AJ71" s="915"/>
      <c r="AK71" s="915">
        <v>93</v>
      </c>
      <c r="AL71" s="915"/>
      <c r="AM71" s="915"/>
      <c r="AN71" s="915"/>
      <c r="AO71" s="915"/>
      <c r="AP71" s="915" t="s">
        <v>195</v>
      </c>
      <c r="AQ71" s="915"/>
      <c r="AR71" s="915"/>
      <c r="AS71" s="915"/>
      <c r="AT71" s="915"/>
      <c r="AU71" s="915" t="s">
        <v>195</v>
      </c>
      <c r="AV71" s="915"/>
      <c r="AW71" s="915"/>
      <c r="AX71" s="915"/>
      <c r="AY71" s="915"/>
      <c r="AZ71" s="916"/>
      <c r="BA71" s="916"/>
      <c r="BB71" s="916"/>
      <c r="BC71" s="916"/>
      <c r="BD71" s="917"/>
      <c r="BE71" s="55"/>
      <c r="BF71" s="55"/>
      <c r="BG71" s="55"/>
      <c r="BH71" s="55"/>
      <c r="BI71" s="55"/>
      <c r="BJ71" s="55"/>
      <c r="BK71" s="55"/>
      <c r="BL71" s="55"/>
      <c r="BM71" s="55"/>
      <c r="BN71" s="55"/>
      <c r="BO71" s="55"/>
      <c r="BP71" s="55"/>
      <c r="BQ71" s="52">
        <v>65</v>
      </c>
      <c r="BR71" s="73"/>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48"/>
    </row>
    <row r="72" spans="1:131" ht="26.25" customHeight="1" x14ac:dyDescent="0.25">
      <c r="A72" s="52">
        <v>5</v>
      </c>
      <c r="B72" s="911" t="s">
        <v>531</v>
      </c>
      <c r="C72" s="912"/>
      <c r="D72" s="912"/>
      <c r="E72" s="912"/>
      <c r="F72" s="912"/>
      <c r="G72" s="912"/>
      <c r="H72" s="912"/>
      <c r="I72" s="912"/>
      <c r="J72" s="912"/>
      <c r="K72" s="912"/>
      <c r="L72" s="912"/>
      <c r="M72" s="912"/>
      <c r="N72" s="912"/>
      <c r="O72" s="912"/>
      <c r="P72" s="913"/>
      <c r="Q72" s="914">
        <v>5552</v>
      </c>
      <c r="R72" s="915"/>
      <c r="S72" s="915"/>
      <c r="T72" s="915"/>
      <c r="U72" s="915"/>
      <c r="V72" s="915">
        <v>4641</v>
      </c>
      <c r="W72" s="915"/>
      <c r="X72" s="915"/>
      <c r="Y72" s="915"/>
      <c r="Z72" s="915"/>
      <c r="AA72" s="915">
        <v>912</v>
      </c>
      <c r="AB72" s="915"/>
      <c r="AC72" s="915"/>
      <c r="AD72" s="915"/>
      <c r="AE72" s="915"/>
      <c r="AF72" s="915">
        <v>912</v>
      </c>
      <c r="AG72" s="915"/>
      <c r="AH72" s="915"/>
      <c r="AI72" s="915"/>
      <c r="AJ72" s="915"/>
      <c r="AK72" s="915">
        <v>0</v>
      </c>
      <c r="AL72" s="915"/>
      <c r="AM72" s="915"/>
      <c r="AN72" s="915"/>
      <c r="AO72" s="915"/>
      <c r="AP72" s="915" t="s">
        <v>195</v>
      </c>
      <c r="AQ72" s="915"/>
      <c r="AR72" s="915"/>
      <c r="AS72" s="915"/>
      <c r="AT72" s="915"/>
      <c r="AU72" s="915" t="s">
        <v>195</v>
      </c>
      <c r="AV72" s="915"/>
      <c r="AW72" s="915"/>
      <c r="AX72" s="915"/>
      <c r="AY72" s="915"/>
      <c r="AZ72" s="916"/>
      <c r="BA72" s="916"/>
      <c r="BB72" s="916"/>
      <c r="BC72" s="916"/>
      <c r="BD72" s="917"/>
      <c r="BE72" s="55"/>
      <c r="BF72" s="55"/>
      <c r="BG72" s="55"/>
      <c r="BH72" s="55"/>
      <c r="BI72" s="55"/>
      <c r="BJ72" s="55"/>
      <c r="BK72" s="55"/>
      <c r="BL72" s="55"/>
      <c r="BM72" s="55"/>
      <c r="BN72" s="55"/>
      <c r="BO72" s="55"/>
      <c r="BP72" s="55"/>
      <c r="BQ72" s="52">
        <v>66</v>
      </c>
      <c r="BR72" s="73"/>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48"/>
    </row>
    <row r="73" spans="1:131" ht="26.25" customHeight="1" x14ac:dyDescent="0.25">
      <c r="A73" s="52">
        <v>6</v>
      </c>
      <c r="B73" s="911" t="s">
        <v>532</v>
      </c>
      <c r="C73" s="912"/>
      <c r="D73" s="912"/>
      <c r="E73" s="912"/>
      <c r="F73" s="912"/>
      <c r="G73" s="912"/>
      <c r="H73" s="912"/>
      <c r="I73" s="912"/>
      <c r="J73" s="912"/>
      <c r="K73" s="912"/>
      <c r="L73" s="912"/>
      <c r="M73" s="912"/>
      <c r="N73" s="912"/>
      <c r="O73" s="912"/>
      <c r="P73" s="913"/>
      <c r="Q73" s="914">
        <v>1491</v>
      </c>
      <c r="R73" s="915"/>
      <c r="S73" s="915"/>
      <c r="T73" s="915"/>
      <c r="U73" s="915"/>
      <c r="V73" s="915">
        <v>1487</v>
      </c>
      <c r="W73" s="915"/>
      <c r="X73" s="915"/>
      <c r="Y73" s="915"/>
      <c r="Z73" s="915"/>
      <c r="AA73" s="915">
        <v>3</v>
      </c>
      <c r="AB73" s="915"/>
      <c r="AC73" s="915"/>
      <c r="AD73" s="915"/>
      <c r="AE73" s="915"/>
      <c r="AF73" s="915">
        <v>3</v>
      </c>
      <c r="AG73" s="915"/>
      <c r="AH73" s="915"/>
      <c r="AI73" s="915"/>
      <c r="AJ73" s="915"/>
      <c r="AK73" s="915">
        <v>41</v>
      </c>
      <c r="AL73" s="915"/>
      <c r="AM73" s="915"/>
      <c r="AN73" s="915"/>
      <c r="AO73" s="915"/>
      <c r="AP73" s="915" t="s">
        <v>195</v>
      </c>
      <c r="AQ73" s="915"/>
      <c r="AR73" s="915"/>
      <c r="AS73" s="915"/>
      <c r="AT73" s="915"/>
      <c r="AU73" s="915" t="s">
        <v>195</v>
      </c>
      <c r="AV73" s="915"/>
      <c r="AW73" s="915"/>
      <c r="AX73" s="915"/>
      <c r="AY73" s="915"/>
      <c r="AZ73" s="916"/>
      <c r="BA73" s="916"/>
      <c r="BB73" s="916"/>
      <c r="BC73" s="916"/>
      <c r="BD73" s="917"/>
      <c r="BE73" s="55"/>
      <c r="BF73" s="55"/>
      <c r="BG73" s="55"/>
      <c r="BH73" s="55"/>
      <c r="BI73" s="55"/>
      <c r="BJ73" s="55"/>
      <c r="BK73" s="55"/>
      <c r="BL73" s="55"/>
      <c r="BM73" s="55"/>
      <c r="BN73" s="55"/>
      <c r="BO73" s="55"/>
      <c r="BP73" s="55"/>
      <c r="BQ73" s="52">
        <v>67</v>
      </c>
      <c r="BR73" s="73"/>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48"/>
    </row>
    <row r="74" spans="1:131" ht="26.25" customHeight="1" x14ac:dyDescent="0.25">
      <c r="A74" s="52">
        <v>7</v>
      </c>
      <c r="B74" s="911" t="s">
        <v>542</v>
      </c>
      <c r="C74" s="912"/>
      <c r="D74" s="912"/>
      <c r="E74" s="912"/>
      <c r="F74" s="912"/>
      <c r="G74" s="912"/>
      <c r="H74" s="912"/>
      <c r="I74" s="912"/>
      <c r="J74" s="912"/>
      <c r="K74" s="912"/>
      <c r="L74" s="912"/>
      <c r="M74" s="912"/>
      <c r="N74" s="912"/>
      <c r="O74" s="912"/>
      <c r="P74" s="913"/>
      <c r="Q74" s="914">
        <v>8</v>
      </c>
      <c r="R74" s="915"/>
      <c r="S74" s="915"/>
      <c r="T74" s="915"/>
      <c r="U74" s="915"/>
      <c r="V74" s="915">
        <v>7</v>
      </c>
      <c r="W74" s="915"/>
      <c r="X74" s="915"/>
      <c r="Y74" s="915"/>
      <c r="Z74" s="915"/>
      <c r="AA74" s="915">
        <v>0</v>
      </c>
      <c r="AB74" s="915"/>
      <c r="AC74" s="915"/>
      <c r="AD74" s="915"/>
      <c r="AE74" s="915"/>
      <c r="AF74" s="915">
        <v>0</v>
      </c>
      <c r="AG74" s="915"/>
      <c r="AH74" s="915"/>
      <c r="AI74" s="915"/>
      <c r="AJ74" s="915"/>
      <c r="AK74" s="915">
        <v>5</v>
      </c>
      <c r="AL74" s="915"/>
      <c r="AM74" s="915"/>
      <c r="AN74" s="915"/>
      <c r="AO74" s="915"/>
      <c r="AP74" s="915" t="s">
        <v>195</v>
      </c>
      <c r="AQ74" s="915"/>
      <c r="AR74" s="915"/>
      <c r="AS74" s="915"/>
      <c r="AT74" s="915"/>
      <c r="AU74" s="915" t="s">
        <v>195</v>
      </c>
      <c r="AV74" s="915"/>
      <c r="AW74" s="915"/>
      <c r="AX74" s="915"/>
      <c r="AY74" s="915"/>
      <c r="AZ74" s="916"/>
      <c r="BA74" s="916"/>
      <c r="BB74" s="916"/>
      <c r="BC74" s="916"/>
      <c r="BD74" s="917"/>
      <c r="BE74" s="55"/>
      <c r="BF74" s="55"/>
      <c r="BG74" s="55"/>
      <c r="BH74" s="55"/>
      <c r="BI74" s="55"/>
      <c r="BJ74" s="55"/>
      <c r="BK74" s="55"/>
      <c r="BL74" s="55"/>
      <c r="BM74" s="55"/>
      <c r="BN74" s="55"/>
      <c r="BO74" s="55"/>
      <c r="BP74" s="55"/>
      <c r="BQ74" s="52">
        <v>68</v>
      </c>
      <c r="BR74" s="73"/>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48"/>
    </row>
    <row r="75" spans="1:131" ht="26.25" customHeight="1" x14ac:dyDescent="0.25">
      <c r="A75" s="52">
        <v>8</v>
      </c>
      <c r="B75" s="911" t="s">
        <v>530</v>
      </c>
      <c r="C75" s="912"/>
      <c r="D75" s="912"/>
      <c r="E75" s="912"/>
      <c r="F75" s="912"/>
      <c r="G75" s="912"/>
      <c r="H75" s="912"/>
      <c r="I75" s="912"/>
      <c r="J75" s="912"/>
      <c r="K75" s="912"/>
      <c r="L75" s="912"/>
      <c r="M75" s="912"/>
      <c r="N75" s="912"/>
      <c r="O75" s="912"/>
      <c r="P75" s="913"/>
      <c r="Q75" s="918">
        <v>33</v>
      </c>
      <c r="R75" s="919"/>
      <c r="S75" s="919"/>
      <c r="T75" s="919"/>
      <c r="U75" s="920"/>
      <c r="V75" s="921">
        <v>17</v>
      </c>
      <c r="W75" s="919"/>
      <c r="X75" s="919"/>
      <c r="Y75" s="919"/>
      <c r="Z75" s="920"/>
      <c r="AA75" s="921">
        <v>17</v>
      </c>
      <c r="AB75" s="919"/>
      <c r="AC75" s="919"/>
      <c r="AD75" s="919"/>
      <c r="AE75" s="920"/>
      <c r="AF75" s="921">
        <v>17</v>
      </c>
      <c r="AG75" s="919"/>
      <c r="AH75" s="919"/>
      <c r="AI75" s="919"/>
      <c r="AJ75" s="920"/>
      <c r="AK75" s="921">
        <v>23</v>
      </c>
      <c r="AL75" s="919"/>
      <c r="AM75" s="919"/>
      <c r="AN75" s="919"/>
      <c r="AO75" s="920"/>
      <c r="AP75" s="921" t="s">
        <v>195</v>
      </c>
      <c r="AQ75" s="919"/>
      <c r="AR75" s="919"/>
      <c r="AS75" s="919"/>
      <c r="AT75" s="920"/>
      <c r="AU75" s="921" t="s">
        <v>195</v>
      </c>
      <c r="AV75" s="919"/>
      <c r="AW75" s="919"/>
      <c r="AX75" s="919"/>
      <c r="AY75" s="920"/>
      <c r="AZ75" s="916"/>
      <c r="BA75" s="916"/>
      <c r="BB75" s="916"/>
      <c r="BC75" s="916"/>
      <c r="BD75" s="917"/>
      <c r="BE75" s="55"/>
      <c r="BF75" s="55"/>
      <c r="BG75" s="55"/>
      <c r="BH75" s="55"/>
      <c r="BI75" s="55"/>
      <c r="BJ75" s="55"/>
      <c r="BK75" s="55"/>
      <c r="BL75" s="55"/>
      <c r="BM75" s="55"/>
      <c r="BN75" s="55"/>
      <c r="BO75" s="55"/>
      <c r="BP75" s="55"/>
      <c r="BQ75" s="52">
        <v>69</v>
      </c>
      <c r="BR75" s="73"/>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48"/>
    </row>
    <row r="76" spans="1:131" ht="26.25" customHeight="1" x14ac:dyDescent="0.25">
      <c r="A76" s="52">
        <v>9</v>
      </c>
      <c r="B76" s="911" t="s">
        <v>533</v>
      </c>
      <c r="C76" s="912"/>
      <c r="D76" s="912"/>
      <c r="E76" s="912"/>
      <c r="F76" s="912"/>
      <c r="G76" s="912"/>
      <c r="H76" s="912"/>
      <c r="I76" s="912"/>
      <c r="J76" s="912"/>
      <c r="K76" s="912"/>
      <c r="L76" s="912"/>
      <c r="M76" s="912"/>
      <c r="N76" s="912"/>
      <c r="O76" s="912"/>
      <c r="P76" s="913"/>
      <c r="Q76" s="918">
        <v>772</v>
      </c>
      <c r="R76" s="919"/>
      <c r="S76" s="919"/>
      <c r="T76" s="919"/>
      <c r="U76" s="920"/>
      <c r="V76" s="921">
        <v>728</v>
      </c>
      <c r="W76" s="919"/>
      <c r="X76" s="919"/>
      <c r="Y76" s="919"/>
      <c r="Z76" s="920"/>
      <c r="AA76" s="921">
        <v>44</v>
      </c>
      <c r="AB76" s="919"/>
      <c r="AC76" s="919"/>
      <c r="AD76" s="919"/>
      <c r="AE76" s="920"/>
      <c r="AF76" s="921">
        <v>44</v>
      </c>
      <c r="AG76" s="919"/>
      <c r="AH76" s="919"/>
      <c r="AI76" s="919"/>
      <c r="AJ76" s="920"/>
      <c r="AK76" s="921">
        <v>315</v>
      </c>
      <c r="AL76" s="919"/>
      <c r="AM76" s="919"/>
      <c r="AN76" s="919"/>
      <c r="AO76" s="920"/>
      <c r="AP76" s="921" t="s">
        <v>195</v>
      </c>
      <c r="AQ76" s="919"/>
      <c r="AR76" s="919"/>
      <c r="AS76" s="919"/>
      <c r="AT76" s="920"/>
      <c r="AU76" s="921" t="s">
        <v>195</v>
      </c>
      <c r="AV76" s="919"/>
      <c r="AW76" s="919"/>
      <c r="AX76" s="919"/>
      <c r="AY76" s="920"/>
      <c r="AZ76" s="916"/>
      <c r="BA76" s="916"/>
      <c r="BB76" s="916"/>
      <c r="BC76" s="916"/>
      <c r="BD76" s="917"/>
      <c r="BE76" s="55"/>
      <c r="BF76" s="55"/>
      <c r="BG76" s="55"/>
      <c r="BH76" s="55"/>
      <c r="BI76" s="55"/>
      <c r="BJ76" s="55"/>
      <c r="BK76" s="55"/>
      <c r="BL76" s="55"/>
      <c r="BM76" s="55"/>
      <c r="BN76" s="55"/>
      <c r="BO76" s="55"/>
      <c r="BP76" s="55"/>
      <c r="BQ76" s="52">
        <v>70</v>
      </c>
      <c r="BR76" s="73"/>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48"/>
    </row>
    <row r="77" spans="1:131" ht="26.25" customHeight="1" x14ac:dyDescent="0.25">
      <c r="A77" s="52">
        <v>10</v>
      </c>
      <c r="B77" s="911" t="s">
        <v>243</v>
      </c>
      <c r="C77" s="912"/>
      <c r="D77" s="912"/>
      <c r="E77" s="912"/>
      <c r="F77" s="912"/>
      <c r="G77" s="912"/>
      <c r="H77" s="912"/>
      <c r="I77" s="912"/>
      <c r="J77" s="912"/>
      <c r="K77" s="912"/>
      <c r="L77" s="912"/>
      <c r="M77" s="912"/>
      <c r="N77" s="912"/>
      <c r="O77" s="912"/>
      <c r="P77" s="913"/>
      <c r="Q77" s="918">
        <v>1876</v>
      </c>
      <c r="R77" s="919"/>
      <c r="S77" s="919"/>
      <c r="T77" s="919"/>
      <c r="U77" s="920"/>
      <c r="V77" s="921">
        <v>1810</v>
      </c>
      <c r="W77" s="919"/>
      <c r="X77" s="919"/>
      <c r="Y77" s="919"/>
      <c r="Z77" s="920"/>
      <c r="AA77" s="921">
        <v>66</v>
      </c>
      <c r="AB77" s="919"/>
      <c r="AC77" s="919"/>
      <c r="AD77" s="919"/>
      <c r="AE77" s="920"/>
      <c r="AF77" s="921">
        <v>66</v>
      </c>
      <c r="AG77" s="919"/>
      <c r="AH77" s="919"/>
      <c r="AI77" s="919"/>
      <c r="AJ77" s="920"/>
      <c r="AK77" s="921" t="s">
        <v>195</v>
      </c>
      <c r="AL77" s="919"/>
      <c r="AM77" s="919"/>
      <c r="AN77" s="919"/>
      <c r="AO77" s="920"/>
      <c r="AP77" s="921" t="s">
        <v>195</v>
      </c>
      <c r="AQ77" s="919"/>
      <c r="AR77" s="919"/>
      <c r="AS77" s="919"/>
      <c r="AT77" s="920"/>
      <c r="AU77" s="921" t="s">
        <v>195</v>
      </c>
      <c r="AV77" s="919"/>
      <c r="AW77" s="919"/>
      <c r="AX77" s="919"/>
      <c r="AY77" s="920"/>
      <c r="AZ77" s="916"/>
      <c r="BA77" s="916"/>
      <c r="BB77" s="916"/>
      <c r="BC77" s="916"/>
      <c r="BD77" s="917"/>
      <c r="BE77" s="55"/>
      <c r="BF77" s="55"/>
      <c r="BG77" s="55"/>
      <c r="BH77" s="55"/>
      <c r="BI77" s="55"/>
      <c r="BJ77" s="55"/>
      <c r="BK77" s="55"/>
      <c r="BL77" s="55"/>
      <c r="BM77" s="55"/>
      <c r="BN77" s="55"/>
      <c r="BO77" s="55"/>
      <c r="BP77" s="55"/>
      <c r="BQ77" s="52">
        <v>71</v>
      </c>
      <c r="BR77" s="73"/>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48"/>
    </row>
    <row r="78" spans="1:131" ht="26.25" customHeight="1" x14ac:dyDescent="0.25">
      <c r="A78" s="52">
        <v>11</v>
      </c>
      <c r="B78" s="911" t="s">
        <v>461</v>
      </c>
      <c r="C78" s="912"/>
      <c r="D78" s="912"/>
      <c r="E78" s="912"/>
      <c r="F78" s="912"/>
      <c r="G78" s="912"/>
      <c r="H78" s="912"/>
      <c r="I78" s="912"/>
      <c r="J78" s="912"/>
      <c r="K78" s="912"/>
      <c r="L78" s="912"/>
      <c r="M78" s="912"/>
      <c r="N78" s="912"/>
      <c r="O78" s="912"/>
      <c r="P78" s="913"/>
      <c r="Q78" s="914">
        <v>297869</v>
      </c>
      <c r="R78" s="915"/>
      <c r="S78" s="915"/>
      <c r="T78" s="915"/>
      <c r="U78" s="915"/>
      <c r="V78" s="915">
        <v>293113</v>
      </c>
      <c r="W78" s="915"/>
      <c r="X78" s="915"/>
      <c r="Y78" s="915"/>
      <c r="Z78" s="915"/>
      <c r="AA78" s="915">
        <v>4756</v>
      </c>
      <c r="AB78" s="915"/>
      <c r="AC78" s="915"/>
      <c r="AD78" s="915"/>
      <c r="AE78" s="915"/>
      <c r="AF78" s="915">
        <v>4756</v>
      </c>
      <c r="AG78" s="915"/>
      <c r="AH78" s="915"/>
      <c r="AI78" s="915"/>
      <c r="AJ78" s="915"/>
      <c r="AK78" s="915">
        <v>1710</v>
      </c>
      <c r="AL78" s="915"/>
      <c r="AM78" s="915"/>
      <c r="AN78" s="915"/>
      <c r="AO78" s="915"/>
      <c r="AP78" s="915" t="s">
        <v>195</v>
      </c>
      <c r="AQ78" s="915"/>
      <c r="AR78" s="915"/>
      <c r="AS78" s="915"/>
      <c r="AT78" s="915"/>
      <c r="AU78" s="915" t="s">
        <v>195</v>
      </c>
      <c r="AV78" s="915"/>
      <c r="AW78" s="915"/>
      <c r="AX78" s="915"/>
      <c r="AY78" s="915"/>
      <c r="AZ78" s="916"/>
      <c r="BA78" s="916"/>
      <c r="BB78" s="916"/>
      <c r="BC78" s="916"/>
      <c r="BD78" s="917"/>
      <c r="BE78" s="55"/>
      <c r="BF78" s="55"/>
      <c r="BG78" s="55"/>
      <c r="BH78" s="55"/>
      <c r="BI78" s="55"/>
      <c r="BJ78" s="48"/>
      <c r="BK78" s="48"/>
      <c r="BL78" s="48"/>
      <c r="BM78" s="48"/>
      <c r="BN78" s="48"/>
      <c r="BO78" s="55"/>
      <c r="BP78" s="55"/>
      <c r="BQ78" s="52">
        <v>72</v>
      </c>
      <c r="BR78" s="73"/>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48"/>
    </row>
    <row r="79" spans="1:131" ht="26.25" customHeight="1" x14ac:dyDescent="0.25">
      <c r="A79" s="52">
        <v>12</v>
      </c>
      <c r="B79" s="911" t="s">
        <v>534</v>
      </c>
      <c r="C79" s="912"/>
      <c r="D79" s="912"/>
      <c r="E79" s="912"/>
      <c r="F79" s="912"/>
      <c r="G79" s="912"/>
      <c r="H79" s="912"/>
      <c r="I79" s="912"/>
      <c r="J79" s="912"/>
      <c r="K79" s="912"/>
      <c r="L79" s="912"/>
      <c r="M79" s="912"/>
      <c r="N79" s="912"/>
      <c r="O79" s="912"/>
      <c r="P79" s="913"/>
      <c r="Q79" s="914">
        <v>1133</v>
      </c>
      <c r="R79" s="915"/>
      <c r="S79" s="915"/>
      <c r="T79" s="915"/>
      <c r="U79" s="915"/>
      <c r="V79" s="915">
        <v>808</v>
      </c>
      <c r="W79" s="915"/>
      <c r="X79" s="915"/>
      <c r="Y79" s="915"/>
      <c r="Z79" s="915"/>
      <c r="AA79" s="915">
        <v>325</v>
      </c>
      <c r="AB79" s="915"/>
      <c r="AC79" s="915"/>
      <c r="AD79" s="915"/>
      <c r="AE79" s="915"/>
      <c r="AF79" s="915">
        <v>849</v>
      </c>
      <c r="AG79" s="915"/>
      <c r="AH79" s="915"/>
      <c r="AI79" s="915"/>
      <c r="AJ79" s="915"/>
      <c r="AK79" s="915" t="s">
        <v>195</v>
      </c>
      <c r="AL79" s="915"/>
      <c r="AM79" s="915"/>
      <c r="AN79" s="915"/>
      <c r="AO79" s="915"/>
      <c r="AP79" s="915">
        <v>16027</v>
      </c>
      <c r="AQ79" s="915"/>
      <c r="AR79" s="915"/>
      <c r="AS79" s="915"/>
      <c r="AT79" s="915"/>
      <c r="AU79" s="915" t="s">
        <v>195</v>
      </c>
      <c r="AV79" s="915"/>
      <c r="AW79" s="915"/>
      <c r="AX79" s="915"/>
      <c r="AY79" s="915"/>
      <c r="AZ79" s="916"/>
      <c r="BA79" s="916"/>
      <c r="BB79" s="916"/>
      <c r="BC79" s="916"/>
      <c r="BD79" s="917"/>
      <c r="BE79" s="55"/>
      <c r="BF79" s="55"/>
      <c r="BG79" s="55"/>
      <c r="BH79" s="55"/>
      <c r="BI79" s="55"/>
      <c r="BJ79" s="48"/>
      <c r="BK79" s="48"/>
      <c r="BL79" s="48"/>
      <c r="BM79" s="48"/>
      <c r="BN79" s="48"/>
      <c r="BO79" s="55"/>
      <c r="BP79" s="55"/>
      <c r="BQ79" s="52">
        <v>73</v>
      </c>
      <c r="BR79" s="73"/>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48"/>
    </row>
    <row r="80" spans="1:131" ht="26.25" customHeight="1" x14ac:dyDescent="0.25">
      <c r="A80" s="52">
        <v>13</v>
      </c>
      <c r="B80" s="911"/>
      <c r="C80" s="912"/>
      <c r="D80" s="912"/>
      <c r="E80" s="912"/>
      <c r="F80" s="912"/>
      <c r="G80" s="912"/>
      <c r="H80" s="912"/>
      <c r="I80" s="912"/>
      <c r="J80" s="912"/>
      <c r="K80" s="912"/>
      <c r="L80" s="912"/>
      <c r="M80" s="912"/>
      <c r="N80" s="912"/>
      <c r="O80" s="912"/>
      <c r="P80" s="913"/>
      <c r="Q80" s="91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16"/>
      <c r="BA80" s="916"/>
      <c r="BB80" s="916"/>
      <c r="BC80" s="916"/>
      <c r="BD80" s="917"/>
      <c r="BE80" s="55"/>
      <c r="BF80" s="55"/>
      <c r="BG80" s="55"/>
      <c r="BH80" s="55"/>
      <c r="BI80" s="55"/>
      <c r="BJ80" s="55"/>
      <c r="BK80" s="55"/>
      <c r="BL80" s="55"/>
      <c r="BM80" s="55"/>
      <c r="BN80" s="55"/>
      <c r="BO80" s="55"/>
      <c r="BP80" s="55"/>
      <c r="BQ80" s="52">
        <v>74</v>
      </c>
      <c r="BR80" s="73"/>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48"/>
    </row>
    <row r="81" spans="1:131" ht="26.25" customHeight="1" x14ac:dyDescent="0.25">
      <c r="A81" s="52">
        <v>14</v>
      </c>
      <c r="B81" s="911"/>
      <c r="C81" s="912"/>
      <c r="D81" s="912"/>
      <c r="E81" s="912"/>
      <c r="F81" s="912"/>
      <c r="G81" s="912"/>
      <c r="H81" s="912"/>
      <c r="I81" s="912"/>
      <c r="J81" s="912"/>
      <c r="K81" s="912"/>
      <c r="L81" s="912"/>
      <c r="M81" s="912"/>
      <c r="N81" s="912"/>
      <c r="O81" s="912"/>
      <c r="P81" s="913"/>
      <c r="Q81" s="91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6"/>
      <c r="BA81" s="916"/>
      <c r="BB81" s="916"/>
      <c r="BC81" s="916"/>
      <c r="BD81" s="917"/>
      <c r="BE81" s="55"/>
      <c r="BF81" s="55"/>
      <c r="BG81" s="55"/>
      <c r="BH81" s="55"/>
      <c r="BI81" s="55"/>
      <c r="BJ81" s="55"/>
      <c r="BK81" s="55"/>
      <c r="BL81" s="55"/>
      <c r="BM81" s="55"/>
      <c r="BN81" s="55"/>
      <c r="BO81" s="55"/>
      <c r="BP81" s="55"/>
      <c r="BQ81" s="52">
        <v>75</v>
      </c>
      <c r="BR81" s="73"/>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48"/>
    </row>
    <row r="82" spans="1:131" ht="26.25" customHeight="1" x14ac:dyDescent="0.25">
      <c r="A82" s="52">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55"/>
      <c r="BF82" s="55"/>
      <c r="BG82" s="55"/>
      <c r="BH82" s="55"/>
      <c r="BI82" s="55"/>
      <c r="BJ82" s="55"/>
      <c r="BK82" s="55"/>
      <c r="BL82" s="55"/>
      <c r="BM82" s="55"/>
      <c r="BN82" s="55"/>
      <c r="BO82" s="55"/>
      <c r="BP82" s="55"/>
      <c r="BQ82" s="52">
        <v>76</v>
      </c>
      <c r="BR82" s="73"/>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48"/>
    </row>
    <row r="83" spans="1:131" ht="26.25" customHeight="1" x14ac:dyDescent="0.25">
      <c r="A83" s="52">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55"/>
      <c r="BF83" s="55"/>
      <c r="BG83" s="55"/>
      <c r="BH83" s="55"/>
      <c r="BI83" s="55"/>
      <c r="BJ83" s="55"/>
      <c r="BK83" s="55"/>
      <c r="BL83" s="55"/>
      <c r="BM83" s="55"/>
      <c r="BN83" s="55"/>
      <c r="BO83" s="55"/>
      <c r="BP83" s="55"/>
      <c r="BQ83" s="52">
        <v>77</v>
      </c>
      <c r="BR83" s="73"/>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48"/>
    </row>
    <row r="84" spans="1:131" ht="26.25" customHeight="1" x14ac:dyDescent="0.25">
      <c r="A84" s="52">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55"/>
      <c r="BF84" s="55"/>
      <c r="BG84" s="55"/>
      <c r="BH84" s="55"/>
      <c r="BI84" s="55"/>
      <c r="BJ84" s="55"/>
      <c r="BK84" s="55"/>
      <c r="BL84" s="55"/>
      <c r="BM84" s="55"/>
      <c r="BN84" s="55"/>
      <c r="BO84" s="55"/>
      <c r="BP84" s="55"/>
      <c r="BQ84" s="52">
        <v>78</v>
      </c>
      <c r="BR84" s="73"/>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48"/>
    </row>
    <row r="85" spans="1:131" ht="26.25" customHeight="1" x14ac:dyDescent="0.25">
      <c r="A85" s="52">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55"/>
      <c r="BF85" s="55"/>
      <c r="BG85" s="55"/>
      <c r="BH85" s="55"/>
      <c r="BI85" s="55"/>
      <c r="BJ85" s="55"/>
      <c r="BK85" s="55"/>
      <c r="BL85" s="55"/>
      <c r="BM85" s="55"/>
      <c r="BN85" s="55"/>
      <c r="BO85" s="55"/>
      <c r="BP85" s="55"/>
      <c r="BQ85" s="52">
        <v>79</v>
      </c>
      <c r="BR85" s="73"/>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48"/>
    </row>
    <row r="86" spans="1:131" ht="26.25" customHeight="1" x14ac:dyDescent="0.25">
      <c r="A86" s="52">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55"/>
      <c r="BF86" s="55"/>
      <c r="BG86" s="55"/>
      <c r="BH86" s="55"/>
      <c r="BI86" s="55"/>
      <c r="BJ86" s="55"/>
      <c r="BK86" s="55"/>
      <c r="BL86" s="55"/>
      <c r="BM86" s="55"/>
      <c r="BN86" s="55"/>
      <c r="BO86" s="55"/>
      <c r="BP86" s="55"/>
      <c r="BQ86" s="52">
        <v>80</v>
      </c>
      <c r="BR86" s="73"/>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48"/>
    </row>
    <row r="87" spans="1:131" ht="26.25" customHeight="1" x14ac:dyDescent="0.25">
      <c r="A87" s="57">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55"/>
      <c r="BF87" s="55"/>
      <c r="BG87" s="55"/>
      <c r="BH87" s="55"/>
      <c r="BI87" s="55"/>
      <c r="BJ87" s="55"/>
      <c r="BK87" s="55"/>
      <c r="BL87" s="55"/>
      <c r="BM87" s="55"/>
      <c r="BN87" s="55"/>
      <c r="BO87" s="55"/>
      <c r="BP87" s="55"/>
      <c r="BQ87" s="52">
        <v>81</v>
      </c>
      <c r="BR87" s="73"/>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48"/>
    </row>
    <row r="88" spans="1:131" ht="26.25" customHeight="1" x14ac:dyDescent="0.25">
      <c r="A88" s="53" t="s">
        <v>248</v>
      </c>
      <c r="B88" s="889" t="s">
        <v>178</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v>6804</v>
      </c>
      <c r="AG88" s="901"/>
      <c r="AH88" s="901"/>
      <c r="AI88" s="901"/>
      <c r="AJ88" s="901"/>
      <c r="AK88" s="900"/>
      <c r="AL88" s="900"/>
      <c r="AM88" s="900"/>
      <c r="AN88" s="900"/>
      <c r="AO88" s="900"/>
      <c r="AP88" s="901">
        <v>16611</v>
      </c>
      <c r="AQ88" s="901"/>
      <c r="AR88" s="901"/>
      <c r="AS88" s="901"/>
      <c r="AT88" s="901"/>
      <c r="AU88" s="901">
        <v>200</v>
      </c>
      <c r="AV88" s="901"/>
      <c r="AW88" s="901"/>
      <c r="AX88" s="901"/>
      <c r="AY88" s="901"/>
      <c r="AZ88" s="902"/>
      <c r="BA88" s="902"/>
      <c r="BB88" s="902"/>
      <c r="BC88" s="902"/>
      <c r="BD88" s="903"/>
      <c r="BE88" s="55"/>
      <c r="BF88" s="55"/>
      <c r="BG88" s="55"/>
      <c r="BH88" s="55"/>
      <c r="BI88" s="55"/>
      <c r="BJ88" s="55"/>
      <c r="BK88" s="55"/>
      <c r="BL88" s="55"/>
      <c r="BM88" s="55"/>
      <c r="BN88" s="55"/>
      <c r="BO88" s="55"/>
      <c r="BP88" s="55"/>
      <c r="BQ88" s="52">
        <v>82</v>
      </c>
      <c r="BR88" s="73"/>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48"/>
    </row>
    <row r="89" spans="1:131" ht="26.25" hidden="1" customHeight="1" x14ac:dyDescent="0.2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48"/>
    </row>
    <row r="90" spans="1:131" ht="26.25" hidden="1" customHeight="1" x14ac:dyDescent="0.2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48"/>
    </row>
    <row r="91" spans="1:131" ht="26.25" hidden="1" customHeight="1" x14ac:dyDescent="0.2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48"/>
    </row>
    <row r="92" spans="1:131" ht="26.25" hidden="1" customHeight="1" x14ac:dyDescent="0.2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48"/>
    </row>
    <row r="93" spans="1:131" ht="26.25" hidden="1" customHeight="1" x14ac:dyDescent="0.2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48"/>
    </row>
    <row r="94" spans="1:131" ht="26.25" hidden="1" customHeight="1" x14ac:dyDescent="0.2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48"/>
    </row>
    <row r="95" spans="1:131" ht="26.25" hidden="1" customHeight="1" x14ac:dyDescent="0.2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48"/>
    </row>
    <row r="96" spans="1:131" ht="26.25" hidden="1" customHeight="1" x14ac:dyDescent="0.2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48"/>
    </row>
    <row r="97" spans="1:131" ht="26.25" hidden="1" customHeight="1" x14ac:dyDescent="0.2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48"/>
    </row>
    <row r="98" spans="1:131" ht="26.25" hidden="1" customHeight="1" x14ac:dyDescent="0.2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48"/>
    </row>
    <row r="99" spans="1:131" ht="26.25" hidden="1" customHeight="1" x14ac:dyDescent="0.2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48"/>
    </row>
    <row r="100" spans="1:131" ht="26.25" hidden="1" customHeight="1" x14ac:dyDescent="0.2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48"/>
    </row>
    <row r="101" spans="1:131" ht="26.25" hidden="1" customHeight="1" x14ac:dyDescent="0.2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48"/>
    </row>
    <row r="102" spans="1:131" ht="26.25" customHeight="1" x14ac:dyDescent="0.2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889" t="s">
        <v>447</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v>884</v>
      </c>
      <c r="CS102" s="896"/>
      <c r="CT102" s="896"/>
      <c r="CU102" s="896"/>
      <c r="CV102" s="897"/>
      <c r="CW102" s="895">
        <v>640</v>
      </c>
      <c r="CX102" s="896"/>
      <c r="CY102" s="896"/>
      <c r="CZ102" s="896"/>
      <c r="DA102" s="897"/>
      <c r="DB102" s="895" t="s">
        <v>195</v>
      </c>
      <c r="DC102" s="896"/>
      <c r="DD102" s="896"/>
      <c r="DE102" s="896"/>
      <c r="DF102" s="897"/>
      <c r="DG102" s="895" t="s">
        <v>195</v>
      </c>
      <c r="DH102" s="896"/>
      <c r="DI102" s="896"/>
      <c r="DJ102" s="896"/>
      <c r="DK102" s="897"/>
      <c r="DL102" s="895" t="s">
        <v>195</v>
      </c>
      <c r="DM102" s="896"/>
      <c r="DN102" s="896"/>
      <c r="DO102" s="896"/>
      <c r="DP102" s="897"/>
      <c r="DQ102" s="895" t="s">
        <v>195</v>
      </c>
      <c r="DR102" s="896"/>
      <c r="DS102" s="896"/>
      <c r="DT102" s="896"/>
      <c r="DU102" s="897"/>
      <c r="DV102" s="889"/>
      <c r="DW102" s="890"/>
      <c r="DX102" s="890"/>
      <c r="DY102" s="890"/>
      <c r="DZ102" s="898"/>
      <c r="EA102" s="48"/>
    </row>
    <row r="103" spans="1:131" ht="26.25" customHeight="1" x14ac:dyDescent="0.2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7" t="s">
        <v>464</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48"/>
    </row>
    <row r="104" spans="1:131" ht="26.25" customHeight="1" x14ac:dyDescent="0.2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0" t="s">
        <v>465</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48"/>
    </row>
    <row r="105" spans="1:131" ht="11.25" customHeight="1" x14ac:dyDescent="0.2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5">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5">
      <c r="A108" s="878" t="s">
        <v>467</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196</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48" customFormat="1" ht="26.25" customHeight="1" x14ac:dyDescent="0.25">
      <c r="A109" s="849" t="s">
        <v>468</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469</v>
      </c>
      <c r="AB109" s="850"/>
      <c r="AC109" s="850"/>
      <c r="AD109" s="850"/>
      <c r="AE109" s="851"/>
      <c r="AF109" s="852" t="s">
        <v>471</v>
      </c>
      <c r="AG109" s="850"/>
      <c r="AH109" s="850"/>
      <c r="AI109" s="850"/>
      <c r="AJ109" s="851"/>
      <c r="AK109" s="852" t="s">
        <v>185</v>
      </c>
      <c r="AL109" s="850"/>
      <c r="AM109" s="850"/>
      <c r="AN109" s="850"/>
      <c r="AO109" s="851"/>
      <c r="AP109" s="852" t="s">
        <v>472</v>
      </c>
      <c r="AQ109" s="850"/>
      <c r="AR109" s="850"/>
      <c r="AS109" s="850"/>
      <c r="AT109" s="853"/>
      <c r="AU109" s="849" t="s">
        <v>468</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469</v>
      </c>
      <c r="BR109" s="850"/>
      <c r="BS109" s="850"/>
      <c r="BT109" s="850"/>
      <c r="BU109" s="851"/>
      <c r="BV109" s="852" t="s">
        <v>471</v>
      </c>
      <c r="BW109" s="850"/>
      <c r="BX109" s="850"/>
      <c r="BY109" s="850"/>
      <c r="BZ109" s="851"/>
      <c r="CA109" s="852" t="s">
        <v>185</v>
      </c>
      <c r="CB109" s="850"/>
      <c r="CC109" s="850"/>
      <c r="CD109" s="850"/>
      <c r="CE109" s="851"/>
      <c r="CF109" s="881" t="s">
        <v>472</v>
      </c>
      <c r="CG109" s="881"/>
      <c r="CH109" s="881"/>
      <c r="CI109" s="881"/>
      <c r="CJ109" s="881"/>
      <c r="CK109" s="852" t="s">
        <v>91</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469</v>
      </c>
      <c r="DH109" s="850"/>
      <c r="DI109" s="850"/>
      <c r="DJ109" s="850"/>
      <c r="DK109" s="851"/>
      <c r="DL109" s="852" t="s">
        <v>471</v>
      </c>
      <c r="DM109" s="850"/>
      <c r="DN109" s="850"/>
      <c r="DO109" s="850"/>
      <c r="DP109" s="851"/>
      <c r="DQ109" s="852" t="s">
        <v>185</v>
      </c>
      <c r="DR109" s="850"/>
      <c r="DS109" s="850"/>
      <c r="DT109" s="850"/>
      <c r="DU109" s="851"/>
      <c r="DV109" s="852" t="s">
        <v>472</v>
      </c>
      <c r="DW109" s="850"/>
      <c r="DX109" s="850"/>
      <c r="DY109" s="850"/>
      <c r="DZ109" s="853"/>
    </row>
    <row r="110" spans="1:131" s="48" customFormat="1" ht="26.25" customHeight="1" x14ac:dyDescent="0.25">
      <c r="A110" s="760" t="s">
        <v>328</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6996660</v>
      </c>
      <c r="AB110" s="754"/>
      <c r="AC110" s="754"/>
      <c r="AD110" s="754"/>
      <c r="AE110" s="755"/>
      <c r="AF110" s="756">
        <v>6580996</v>
      </c>
      <c r="AG110" s="754"/>
      <c r="AH110" s="754"/>
      <c r="AI110" s="754"/>
      <c r="AJ110" s="755"/>
      <c r="AK110" s="756">
        <v>6553934</v>
      </c>
      <c r="AL110" s="754"/>
      <c r="AM110" s="754"/>
      <c r="AN110" s="754"/>
      <c r="AO110" s="755"/>
      <c r="AP110" s="854">
        <v>29.1</v>
      </c>
      <c r="AQ110" s="855"/>
      <c r="AR110" s="855"/>
      <c r="AS110" s="855"/>
      <c r="AT110" s="856"/>
      <c r="AU110" s="857" t="s">
        <v>119</v>
      </c>
      <c r="AV110" s="858"/>
      <c r="AW110" s="858"/>
      <c r="AX110" s="858"/>
      <c r="AY110" s="858"/>
      <c r="AZ110" s="813" t="s">
        <v>473</v>
      </c>
      <c r="BA110" s="761"/>
      <c r="BB110" s="761"/>
      <c r="BC110" s="761"/>
      <c r="BD110" s="761"/>
      <c r="BE110" s="761"/>
      <c r="BF110" s="761"/>
      <c r="BG110" s="761"/>
      <c r="BH110" s="761"/>
      <c r="BI110" s="761"/>
      <c r="BJ110" s="761"/>
      <c r="BK110" s="761"/>
      <c r="BL110" s="761"/>
      <c r="BM110" s="761"/>
      <c r="BN110" s="761"/>
      <c r="BO110" s="761"/>
      <c r="BP110" s="762"/>
      <c r="BQ110" s="814">
        <v>65757408</v>
      </c>
      <c r="BR110" s="815"/>
      <c r="BS110" s="815"/>
      <c r="BT110" s="815"/>
      <c r="BU110" s="815"/>
      <c r="BV110" s="815">
        <v>61998129</v>
      </c>
      <c r="BW110" s="815"/>
      <c r="BX110" s="815"/>
      <c r="BY110" s="815"/>
      <c r="BZ110" s="815"/>
      <c r="CA110" s="815">
        <v>58541649</v>
      </c>
      <c r="CB110" s="815"/>
      <c r="CC110" s="815"/>
      <c r="CD110" s="815"/>
      <c r="CE110" s="815"/>
      <c r="CF110" s="839">
        <v>259.60000000000002</v>
      </c>
      <c r="CG110" s="840"/>
      <c r="CH110" s="840"/>
      <c r="CI110" s="840"/>
      <c r="CJ110" s="840"/>
      <c r="CK110" s="863" t="s">
        <v>387</v>
      </c>
      <c r="CL110" s="704"/>
      <c r="CM110" s="813" t="s">
        <v>59</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t="s">
        <v>195</v>
      </c>
      <c r="DH110" s="815"/>
      <c r="DI110" s="815"/>
      <c r="DJ110" s="815"/>
      <c r="DK110" s="815"/>
      <c r="DL110" s="815" t="s">
        <v>195</v>
      </c>
      <c r="DM110" s="815"/>
      <c r="DN110" s="815"/>
      <c r="DO110" s="815"/>
      <c r="DP110" s="815"/>
      <c r="DQ110" s="815" t="s">
        <v>195</v>
      </c>
      <c r="DR110" s="815"/>
      <c r="DS110" s="815"/>
      <c r="DT110" s="815"/>
      <c r="DU110" s="815"/>
      <c r="DV110" s="816" t="s">
        <v>195</v>
      </c>
      <c r="DW110" s="816"/>
      <c r="DX110" s="816"/>
      <c r="DY110" s="816"/>
      <c r="DZ110" s="817"/>
    </row>
    <row r="111" spans="1:131" s="48" customFormat="1" ht="26.25" customHeight="1" x14ac:dyDescent="0.25">
      <c r="A111" s="709" t="s">
        <v>452</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195</v>
      </c>
      <c r="AB111" s="715"/>
      <c r="AC111" s="715"/>
      <c r="AD111" s="715"/>
      <c r="AE111" s="716"/>
      <c r="AF111" s="717" t="s">
        <v>195</v>
      </c>
      <c r="AG111" s="715"/>
      <c r="AH111" s="715"/>
      <c r="AI111" s="715"/>
      <c r="AJ111" s="716"/>
      <c r="AK111" s="717" t="s">
        <v>195</v>
      </c>
      <c r="AL111" s="715"/>
      <c r="AM111" s="715"/>
      <c r="AN111" s="715"/>
      <c r="AO111" s="716"/>
      <c r="AP111" s="786" t="s">
        <v>195</v>
      </c>
      <c r="AQ111" s="787"/>
      <c r="AR111" s="787"/>
      <c r="AS111" s="787"/>
      <c r="AT111" s="788"/>
      <c r="AU111" s="859"/>
      <c r="AV111" s="860"/>
      <c r="AW111" s="860"/>
      <c r="AX111" s="860"/>
      <c r="AY111" s="860"/>
      <c r="AZ111" s="785" t="s">
        <v>474</v>
      </c>
      <c r="BA111" s="722"/>
      <c r="BB111" s="722"/>
      <c r="BC111" s="722"/>
      <c r="BD111" s="722"/>
      <c r="BE111" s="722"/>
      <c r="BF111" s="722"/>
      <c r="BG111" s="722"/>
      <c r="BH111" s="722"/>
      <c r="BI111" s="722"/>
      <c r="BJ111" s="722"/>
      <c r="BK111" s="722"/>
      <c r="BL111" s="722"/>
      <c r="BM111" s="722"/>
      <c r="BN111" s="722"/>
      <c r="BO111" s="722"/>
      <c r="BP111" s="723"/>
      <c r="BQ111" s="789">
        <v>285459</v>
      </c>
      <c r="BR111" s="790"/>
      <c r="BS111" s="790"/>
      <c r="BT111" s="790"/>
      <c r="BU111" s="790"/>
      <c r="BV111" s="790">
        <v>245337</v>
      </c>
      <c r="BW111" s="790"/>
      <c r="BX111" s="790"/>
      <c r="BY111" s="790"/>
      <c r="BZ111" s="790"/>
      <c r="CA111" s="790">
        <v>220883</v>
      </c>
      <c r="CB111" s="790"/>
      <c r="CC111" s="790"/>
      <c r="CD111" s="790"/>
      <c r="CE111" s="790"/>
      <c r="CF111" s="847">
        <v>1</v>
      </c>
      <c r="CG111" s="848"/>
      <c r="CH111" s="848"/>
      <c r="CI111" s="848"/>
      <c r="CJ111" s="848"/>
      <c r="CK111" s="864"/>
      <c r="CL111" s="706"/>
      <c r="CM111" s="785" t="s">
        <v>136</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t="s">
        <v>195</v>
      </c>
      <c r="DH111" s="790"/>
      <c r="DI111" s="790"/>
      <c r="DJ111" s="790"/>
      <c r="DK111" s="790"/>
      <c r="DL111" s="790" t="s">
        <v>195</v>
      </c>
      <c r="DM111" s="790"/>
      <c r="DN111" s="790"/>
      <c r="DO111" s="790"/>
      <c r="DP111" s="790"/>
      <c r="DQ111" s="790" t="s">
        <v>195</v>
      </c>
      <c r="DR111" s="790"/>
      <c r="DS111" s="790"/>
      <c r="DT111" s="790"/>
      <c r="DU111" s="790"/>
      <c r="DV111" s="791" t="s">
        <v>195</v>
      </c>
      <c r="DW111" s="791"/>
      <c r="DX111" s="791"/>
      <c r="DY111" s="791"/>
      <c r="DZ111" s="792"/>
    </row>
    <row r="112" spans="1:131" s="48" customFormat="1" ht="26.25" customHeight="1" x14ac:dyDescent="0.25">
      <c r="A112" s="693" t="s">
        <v>152</v>
      </c>
      <c r="B112" s="694"/>
      <c r="C112" s="722" t="s">
        <v>476</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v>53333</v>
      </c>
      <c r="AB112" s="715"/>
      <c r="AC112" s="715"/>
      <c r="AD112" s="715"/>
      <c r="AE112" s="716"/>
      <c r="AF112" s="717">
        <v>26667</v>
      </c>
      <c r="AG112" s="715"/>
      <c r="AH112" s="715"/>
      <c r="AI112" s="715"/>
      <c r="AJ112" s="716"/>
      <c r="AK112" s="717" t="s">
        <v>195</v>
      </c>
      <c r="AL112" s="715"/>
      <c r="AM112" s="715"/>
      <c r="AN112" s="715"/>
      <c r="AO112" s="716"/>
      <c r="AP112" s="786" t="s">
        <v>195</v>
      </c>
      <c r="AQ112" s="787"/>
      <c r="AR112" s="787"/>
      <c r="AS112" s="787"/>
      <c r="AT112" s="788"/>
      <c r="AU112" s="859"/>
      <c r="AV112" s="860"/>
      <c r="AW112" s="860"/>
      <c r="AX112" s="860"/>
      <c r="AY112" s="860"/>
      <c r="AZ112" s="785" t="s">
        <v>265</v>
      </c>
      <c r="BA112" s="722"/>
      <c r="BB112" s="722"/>
      <c r="BC112" s="722"/>
      <c r="BD112" s="722"/>
      <c r="BE112" s="722"/>
      <c r="BF112" s="722"/>
      <c r="BG112" s="722"/>
      <c r="BH112" s="722"/>
      <c r="BI112" s="722"/>
      <c r="BJ112" s="722"/>
      <c r="BK112" s="722"/>
      <c r="BL112" s="722"/>
      <c r="BM112" s="722"/>
      <c r="BN112" s="722"/>
      <c r="BO112" s="722"/>
      <c r="BP112" s="723"/>
      <c r="BQ112" s="789">
        <v>15716273</v>
      </c>
      <c r="BR112" s="790"/>
      <c r="BS112" s="790"/>
      <c r="BT112" s="790"/>
      <c r="BU112" s="790"/>
      <c r="BV112" s="790">
        <v>15151510</v>
      </c>
      <c r="BW112" s="790"/>
      <c r="BX112" s="790"/>
      <c r="BY112" s="790"/>
      <c r="BZ112" s="790"/>
      <c r="CA112" s="790">
        <v>14919932</v>
      </c>
      <c r="CB112" s="790"/>
      <c r="CC112" s="790"/>
      <c r="CD112" s="790"/>
      <c r="CE112" s="790"/>
      <c r="CF112" s="847">
        <v>66.2</v>
      </c>
      <c r="CG112" s="848"/>
      <c r="CH112" s="848"/>
      <c r="CI112" s="848"/>
      <c r="CJ112" s="848"/>
      <c r="CK112" s="864"/>
      <c r="CL112" s="706"/>
      <c r="CM112" s="785" t="s">
        <v>395</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t="s">
        <v>195</v>
      </c>
      <c r="DH112" s="790"/>
      <c r="DI112" s="790"/>
      <c r="DJ112" s="790"/>
      <c r="DK112" s="790"/>
      <c r="DL112" s="790" t="s">
        <v>195</v>
      </c>
      <c r="DM112" s="790"/>
      <c r="DN112" s="790"/>
      <c r="DO112" s="790"/>
      <c r="DP112" s="790"/>
      <c r="DQ112" s="790" t="s">
        <v>195</v>
      </c>
      <c r="DR112" s="790"/>
      <c r="DS112" s="790"/>
      <c r="DT112" s="790"/>
      <c r="DU112" s="790"/>
      <c r="DV112" s="791" t="s">
        <v>195</v>
      </c>
      <c r="DW112" s="791"/>
      <c r="DX112" s="791"/>
      <c r="DY112" s="791"/>
      <c r="DZ112" s="792"/>
    </row>
    <row r="113" spans="1:130" s="48" customFormat="1" ht="26.25" customHeight="1" x14ac:dyDescent="0.25">
      <c r="A113" s="695"/>
      <c r="B113" s="696"/>
      <c r="C113" s="722" t="s">
        <v>477</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1264204</v>
      </c>
      <c r="AB113" s="715"/>
      <c r="AC113" s="715"/>
      <c r="AD113" s="715"/>
      <c r="AE113" s="716"/>
      <c r="AF113" s="717">
        <v>1224283</v>
      </c>
      <c r="AG113" s="715"/>
      <c r="AH113" s="715"/>
      <c r="AI113" s="715"/>
      <c r="AJ113" s="716"/>
      <c r="AK113" s="717">
        <v>1225406</v>
      </c>
      <c r="AL113" s="715"/>
      <c r="AM113" s="715"/>
      <c r="AN113" s="715"/>
      <c r="AO113" s="716"/>
      <c r="AP113" s="786">
        <v>5.4</v>
      </c>
      <c r="AQ113" s="787"/>
      <c r="AR113" s="787"/>
      <c r="AS113" s="787"/>
      <c r="AT113" s="788"/>
      <c r="AU113" s="859"/>
      <c r="AV113" s="860"/>
      <c r="AW113" s="860"/>
      <c r="AX113" s="860"/>
      <c r="AY113" s="860"/>
      <c r="AZ113" s="785" t="s">
        <v>199</v>
      </c>
      <c r="BA113" s="722"/>
      <c r="BB113" s="722"/>
      <c r="BC113" s="722"/>
      <c r="BD113" s="722"/>
      <c r="BE113" s="722"/>
      <c r="BF113" s="722"/>
      <c r="BG113" s="722"/>
      <c r="BH113" s="722"/>
      <c r="BI113" s="722"/>
      <c r="BJ113" s="722"/>
      <c r="BK113" s="722"/>
      <c r="BL113" s="722"/>
      <c r="BM113" s="722"/>
      <c r="BN113" s="722"/>
      <c r="BO113" s="722"/>
      <c r="BP113" s="723"/>
      <c r="BQ113" s="789">
        <v>212506</v>
      </c>
      <c r="BR113" s="790"/>
      <c r="BS113" s="790"/>
      <c r="BT113" s="790"/>
      <c r="BU113" s="790"/>
      <c r="BV113" s="790">
        <v>208674</v>
      </c>
      <c r="BW113" s="790"/>
      <c r="BX113" s="790"/>
      <c r="BY113" s="790"/>
      <c r="BZ113" s="790"/>
      <c r="CA113" s="790">
        <v>199925</v>
      </c>
      <c r="CB113" s="790"/>
      <c r="CC113" s="790"/>
      <c r="CD113" s="790"/>
      <c r="CE113" s="790"/>
      <c r="CF113" s="847">
        <v>0.9</v>
      </c>
      <c r="CG113" s="848"/>
      <c r="CH113" s="848"/>
      <c r="CI113" s="848"/>
      <c r="CJ113" s="848"/>
      <c r="CK113" s="864"/>
      <c r="CL113" s="706"/>
      <c r="CM113" s="785" t="s">
        <v>405</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195</v>
      </c>
      <c r="DH113" s="715"/>
      <c r="DI113" s="715"/>
      <c r="DJ113" s="715"/>
      <c r="DK113" s="716"/>
      <c r="DL113" s="717" t="s">
        <v>195</v>
      </c>
      <c r="DM113" s="715"/>
      <c r="DN113" s="715"/>
      <c r="DO113" s="715"/>
      <c r="DP113" s="716"/>
      <c r="DQ113" s="717" t="s">
        <v>195</v>
      </c>
      <c r="DR113" s="715"/>
      <c r="DS113" s="715"/>
      <c r="DT113" s="715"/>
      <c r="DU113" s="716"/>
      <c r="DV113" s="786" t="s">
        <v>195</v>
      </c>
      <c r="DW113" s="787"/>
      <c r="DX113" s="787"/>
      <c r="DY113" s="787"/>
      <c r="DZ113" s="788"/>
    </row>
    <row r="114" spans="1:130" s="48" customFormat="1" ht="26.25" customHeight="1" x14ac:dyDescent="0.25">
      <c r="A114" s="695"/>
      <c r="B114" s="696"/>
      <c r="C114" s="722" t="s">
        <v>479</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v>19013</v>
      </c>
      <c r="AB114" s="715"/>
      <c r="AC114" s="715"/>
      <c r="AD114" s="715"/>
      <c r="AE114" s="716"/>
      <c r="AF114" s="717">
        <v>22180</v>
      </c>
      <c r="AG114" s="715"/>
      <c r="AH114" s="715"/>
      <c r="AI114" s="715"/>
      <c r="AJ114" s="716"/>
      <c r="AK114" s="717">
        <v>23627</v>
      </c>
      <c r="AL114" s="715"/>
      <c r="AM114" s="715"/>
      <c r="AN114" s="715"/>
      <c r="AO114" s="716"/>
      <c r="AP114" s="786">
        <v>0.1</v>
      </c>
      <c r="AQ114" s="787"/>
      <c r="AR114" s="787"/>
      <c r="AS114" s="787"/>
      <c r="AT114" s="788"/>
      <c r="AU114" s="859"/>
      <c r="AV114" s="860"/>
      <c r="AW114" s="860"/>
      <c r="AX114" s="860"/>
      <c r="AY114" s="860"/>
      <c r="AZ114" s="785" t="s">
        <v>480</v>
      </c>
      <c r="BA114" s="722"/>
      <c r="BB114" s="722"/>
      <c r="BC114" s="722"/>
      <c r="BD114" s="722"/>
      <c r="BE114" s="722"/>
      <c r="BF114" s="722"/>
      <c r="BG114" s="722"/>
      <c r="BH114" s="722"/>
      <c r="BI114" s="722"/>
      <c r="BJ114" s="722"/>
      <c r="BK114" s="722"/>
      <c r="BL114" s="722"/>
      <c r="BM114" s="722"/>
      <c r="BN114" s="722"/>
      <c r="BO114" s="722"/>
      <c r="BP114" s="723"/>
      <c r="BQ114" s="789">
        <v>5021611</v>
      </c>
      <c r="BR114" s="790"/>
      <c r="BS114" s="790"/>
      <c r="BT114" s="790"/>
      <c r="BU114" s="790"/>
      <c r="BV114" s="790">
        <v>5227783</v>
      </c>
      <c r="BW114" s="790"/>
      <c r="BX114" s="790"/>
      <c r="BY114" s="790"/>
      <c r="BZ114" s="790"/>
      <c r="CA114" s="790">
        <v>5258877</v>
      </c>
      <c r="CB114" s="790"/>
      <c r="CC114" s="790"/>
      <c r="CD114" s="790"/>
      <c r="CE114" s="790"/>
      <c r="CF114" s="847">
        <v>23.3</v>
      </c>
      <c r="CG114" s="848"/>
      <c r="CH114" s="848"/>
      <c r="CI114" s="848"/>
      <c r="CJ114" s="848"/>
      <c r="CK114" s="864"/>
      <c r="CL114" s="706"/>
      <c r="CM114" s="785" t="s">
        <v>482</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195</v>
      </c>
      <c r="DH114" s="715"/>
      <c r="DI114" s="715"/>
      <c r="DJ114" s="715"/>
      <c r="DK114" s="716"/>
      <c r="DL114" s="717" t="s">
        <v>195</v>
      </c>
      <c r="DM114" s="715"/>
      <c r="DN114" s="715"/>
      <c r="DO114" s="715"/>
      <c r="DP114" s="716"/>
      <c r="DQ114" s="717" t="s">
        <v>195</v>
      </c>
      <c r="DR114" s="715"/>
      <c r="DS114" s="715"/>
      <c r="DT114" s="715"/>
      <c r="DU114" s="716"/>
      <c r="DV114" s="786" t="s">
        <v>195</v>
      </c>
      <c r="DW114" s="787"/>
      <c r="DX114" s="787"/>
      <c r="DY114" s="787"/>
      <c r="DZ114" s="788"/>
    </row>
    <row r="115" spans="1:130" s="48" customFormat="1" ht="26.25" customHeight="1" x14ac:dyDescent="0.25">
      <c r="A115" s="695"/>
      <c r="B115" s="696"/>
      <c r="C115" s="722" t="s">
        <v>374</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v>43486</v>
      </c>
      <c r="AB115" s="715"/>
      <c r="AC115" s="715"/>
      <c r="AD115" s="715"/>
      <c r="AE115" s="716"/>
      <c r="AF115" s="717">
        <v>42254</v>
      </c>
      <c r="AG115" s="715"/>
      <c r="AH115" s="715"/>
      <c r="AI115" s="715"/>
      <c r="AJ115" s="716"/>
      <c r="AK115" s="717">
        <v>26289</v>
      </c>
      <c r="AL115" s="715"/>
      <c r="AM115" s="715"/>
      <c r="AN115" s="715"/>
      <c r="AO115" s="716"/>
      <c r="AP115" s="786">
        <v>0.1</v>
      </c>
      <c r="AQ115" s="787"/>
      <c r="AR115" s="787"/>
      <c r="AS115" s="787"/>
      <c r="AT115" s="788"/>
      <c r="AU115" s="859"/>
      <c r="AV115" s="860"/>
      <c r="AW115" s="860"/>
      <c r="AX115" s="860"/>
      <c r="AY115" s="860"/>
      <c r="AZ115" s="785" t="s">
        <v>346</v>
      </c>
      <c r="BA115" s="722"/>
      <c r="BB115" s="722"/>
      <c r="BC115" s="722"/>
      <c r="BD115" s="722"/>
      <c r="BE115" s="722"/>
      <c r="BF115" s="722"/>
      <c r="BG115" s="722"/>
      <c r="BH115" s="722"/>
      <c r="BI115" s="722"/>
      <c r="BJ115" s="722"/>
      <c r="BK115" s="722"/>
      <c r="BL115" s="722"/>
      <c r="BM115" s="722"/>
      <c r="BN115" s="722"/>
      <c r="BO115" s="722"/>
      <c r="BP115" s="723"/>
      <c r="BQ115" s="789">
        <v>3990</v>
      </c>
      <c r="BR115" s="790"/>
      <c r="BS115" s="790"/>
      <c r="BT115" s="790"/>
      <c r="BU115" s="790"/>
      <c r="BV115" s="790" t="s">
        <v>195</v>
      </c>
      <c r="BW115" s="790"/>
      <c r="BX115" s="790"/>
      <c r="BY115" s="790"/>
      <c r="BZ115" s="790"/>
      <c r="CA115" s="790" t="s">
        <v>195</v>
      </c>
      <c r="CB115" s="790"/>
      <c r="CC115" s="790"/>
      <c r="CD115" s="790"/>
      <c r="CE115" s="790"/>
      <c r="CF115" s="847" t="s">
        <v>195</v>
      </c>
      <c r="CG115" s="848"/>
      <c r="CH115" s="848"/>
      <c r="CI115" s="848"/>
      <c r="CJ115" s="848"/>
      <c r="CK115" s="864"/>
      <c r="CL115" s="706"/>
      <c r="CM115" s="785" t="s">
        <v>30</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195</v>
      </c>
      <c r="DH115" s="715"/>
      <c r="DI115" s="715"/>
      <c r="DJ115" s="715"/>
      <c r="DK115" s="716"/>
      <c r="DL115" s="717" t="s">
        <v>195</v>
      </c>
      <c r="DM115" s="715"/>
      <c r="DN115" s="715"/>
      <c r="DO115" s="715"/>
      <c r="DP115" s="716"/>
      <c r="DQ115" s="717" t="s">
        <v>195</v>
      </c>
      <c r="DR115" s="715"/>
      <c r="DS115" s="715"/>
      <c r="DT115" s="715"/>
      <c r="DU115" s="716"/>
      <c r="DV115" s="786" t="s">
        <v>195</v>
      </c>
      <c r="DW115" s="787"/>
      <c r="DX115" s="787"/>
      <c r="DY115" s="787"/>
      <c r="DZ115" s="788"/>
    </row>
    <row r="116" spans="1:130" s="48" customFormat="1" ht="26.25" customHeight="1" x14ac:dyDescent="0.25">
      <c r="A116" s="697"/>
      <c r="B116" s="698"/>
      <c r="C116" s="794" t="s">
        <v>1</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v>37</v>
      </c>
      <c r="AB116" s="715"/>
      <c r="AC116" s="715"/>
      <c r="AD116" s="715"/>
      <c r="AE116" s="716"/>
      <c r="AF116" s="717">
        <v>240</v>
      </c>
      <c r="AG116" s="715"/>
      <c r="AH116" s="715"/>
      <c r="AI116" s="715"/>
      <c r="AJ116" s="716"/>
      <c r="AK116" s="717" t="s">
        <v>195</v>
      </c>
      <c r="AL116" s="715"/>
      <c r="AM116" s="715"/>
      <c r="AN116" s="715"/>
      <c r="AO116" s="716"/>
      <c r="AP116" s="786" t="s">
        <v>195</v>
      </c>
      <c r="AQ116" s="787"/>
      <c r="AR116" s="787"/>
      <c r="AS116" s="787"/>
      <c r="AT116" s="788"/>
      <c r="AU116" s="859"/>
      <c r="AV116" s="860"/>
      <c r="AW116" s="860"/>
      <c r="AX116" s="860"/>
      <c r="AY116" s="860"/>
      <c r="AZ116" s="866" t="s">
        <v>217</v>
      </c>
      <c r="BA116" s="867"/>
      <c r="BB116" s="867"/>
      <c r="BC116" s="867"/>
      <c r="BD116" s="867"/>
      <c r="BE116" s="867"/>
      <c r="BF116" s="867"/>
      <c r="BG116" s="867"/>
      <c r="BH116" s="867"/>
      <c r="BI116" s="867"/>
      <c r="BJ116" s="867"/>
      <c r="BK116" s="867"/>
      <c r="BL116" s="867"/>
      <c r="BM116" s="867"/>
      <c r="BN116" s="867"/>
      <c r="BO116" s="867"/>
      <c r="BP116" s="868"/>
      <c r="BQ116" s="789" t="s">
        <v>195</v>
      </c>
      <c r="BR116" s="790"/>
      <c r="BS116" s="790"/>
      <c r="BT116" s="790"/>
      <c r="BU116" s="790"/>
      <c r="BV116" s="790" t="s">
        <v>195</v>
      </c>
      <c r="BW116" s="790"/>
      <c r="BX116" s="790"/>
      <c r="BY116" s="790"/>
      <c r="BZ116" s="790"/>
      <c r="CA116" s="790" t="s">
        <v>195</v>
      </c>
      <c r="CB116" s="790"/>
      <c r="CC116" s="790"/>
      <c r="CD116" s="790"/>
      <c r="CE116" s="790"/>
      <c r="CF116" s="847" t="s">
        <v>195</v>
      </c>
      <c r="CG116" s="848"/>
      <c r="CH116" s="848"/>
      <c r="CI116" s="848"/>
      <c r="CJ116" s="848"/>
      <c r="CK116" s="864"/>
      <c r="CL116" s="706"/>
      <c r="CM116" s="785" t="s">
        <v>11</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v>262548</v>
      </c>
      <c r="DH116" s="715"/>
      <c r="DI116" s="715"/>
      <c r="DJ116" s="715"/>
      <c r="DK116" s="716"/>
      <c r="DL116" s="717">
        <v>235801</v>
      </c>
      <c r="DM116" s="715"/>
      <c r="DN116" s="715"/>
      <c r="DO116" s="715"/>
      <c r="DP116" s="716"/>
      <c r="DQ116" s="717">
        <v>213487</v>
      </c>
      <c r="DR116" s="715"/>
      <c r="DS116" s="715"/>
      <c r="DT116" s="715"/>
      <c r="DU116" s="716"/>
      <c r="DV116" s="786">
        <v>0.9</v>
      </c>
      <c r="DW116" s="787"/>
      <c r="DX116" s="787"/>
      <c r="DY116" s="787"/>
      <c r="DZ116" s="788"/>
    </row>
    <row r="117" spans="1:130" s="48" customFormat="1" ht="26.25" customHeight="1" x14ac:dyDescent="0.25">
      <c r="A117" s="849" t="s">
        <v>270</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323</v>
      </c>
      <c r="Z117" s="851"/>
      <c r="AA117" s="869">
        <v>8376733</v>
      </c>
      <c r="AB117" s="870"/>
      <c r="AC117" s="870"/>
      <c r="AD117" s="870"/>
      <c r="AE117" s="871"/>
      <c r="AF117" s="872">
        <v>7896620</v>
      </c>
      <c r="AG117" s="870"/>
      <c r="AH117" s="870"/>
      <c r="AI117" s="870"/>
      <c r="AJ117" s="871"/>
      <c r="AK117" s="872">
        <v>7829256</v>
      </c>
      <c r="AL117" s="870"/>
      <c r="AM117" s="870"/>
      <c r="AN117" s="870"/>
      <c r="AO117" s="871"/>
      <c r="AP117" s="873"/>
      <c r="AQ117" s="874"/>
      <c r="AR117" s="874"/>
      <c r="AS117" s="874"/>
      <c r="AT117" s="875"/>
      <c r="AU117" s="859"/>
      <c r="AV117" s="860"/>
      <c r="AW117" s="860"/>
      <c r="AX117" s="860"/>
      <c r="AY117" s="860"/>
      <c r="AZ117" s="844" t="s">
        <v>483</v>
      </c>
      <c r="BA117" s="845"/>
      <c r="BB117" s="845"/>
      <c r="BC117" s="845"/>
      <c r="BD117" s="845"/>
      <c r="BE117" s="845"/>
      <c r="BF117" s="845"/>
      <c r="BG117" s="845"/>
      <c r="BH117" s="845"/>
      <c r="BI117" s="845"/>
      <c r="BJ117" s="845"/>
      <c r="BK117" s="845"/>
      <c r="BL117" s="845"/>
      <c r="BM117" s="845"/>
      <c r="BN117" s="845"/>
      <c r="BO117" s="845"/>
      <c r="BP117" s="846"/>
      <c r="BQ117" s="789" t="s">
        <v>195</v>
      </c>
      <c r="BR117" s="790"/>
      <c r="BS117" s="790"/>
      <c r="BT117" s="790"/>
      <c r="BU117" s="790"/>
      <c r="BV117" s="790" t="s">
        <v>195</v>
      </c>
      <c r="BW117" s="790"/>
      <c r="BX117" s="790"/>
      <c r="BY117" s="790"/>
      <c r="BZ117" s="790"/>
      <c r="CA117" s="790" t="s">
        <v>195</v>
      </c>
      <c r="CB117" s="790"/>
      <c r="CC117" s="790"/>
      <c r="CD117" s="790"/>
      <c r="CE117" s="790"/>
      <c r="CF117" s="847" t="s">
        <v>195</v>
      </c>
      <c r="CG117" s="848"/>
      <c r="CH117" s="848"/>
      <c r="CI117" s="848"/>
      <c r="CJ117" s="848"/>
      <c r="CK117" s="864"/>
      <c r="CL117" s="706"/>
      <c r="CM117" s="785" t="s">
        <v>338</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195</v>
      </c>
      <c r="DH117" s="715"/>
      <c r="DI117" s="715"/>
      <c r="DJ117" s="715"/>
      <c r="DK117" s="716"/>
      <c r="DL117" s="717" t="s">
        <v>195</v>
      </c>
      <c r="DM117" s="715"/>
      <c r="DN117" s="715"/>
      <c r="DO117" s="715"/>
      <c r="DP117" s="716"/>
      <c r="DQ117" s="717" t="s">
        <v>195</v>
      </c>
      <c r="DR117" s="715"/>
      <c r="DS117" s="715"/>
      <c r="DT117" s="715"/>
      <c r="DU117" s="716"/>
      <c r="DV117" s="786" t="s">
        <v>195</v>
      </c>
      <c r="DW117" s="787"/>
      <c r="DX117" s="787"/>
      <c r="DY117" s="787"/>
      <c r="DZ117" s="788"/>
    </row>
    <row r="118" spans="1:130" s="48" customFormat="1" ht="26.25" customHeight="1" x14ac:dyDescent="0.25">
      <c r="A118" s="849" t="s">
        <v>91</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469</v>
      </c>
      <c r="AB118" s="850"/>
      <c r="AC118" s="850"/>
      <c r="AD118" s="850"/>
      <c r="AE118" s="851"/>
      <c r="AF118" s="852" t="s">
        <v>471</v>
      </c>
      <c r="AG118" s="850"/>
      <c r="AH118" s="850"/>
      <c r="AI118" s="850"/>
      <c r="AJ118" s="851"/>
      <c r="AK118" s="852" t="s">
        <v>185</v>
      </c>
      <c r="AL118" s="850"/>
      <c r="AM118" s="850"/>
      <c r="AN118" s="850"/>
      <c r="AO118" s="851"/>
      <c r="AP118" s="852" t="s">
        <v>472</v>
      </c>
      <c r="AQ118" s="850"/>
      <c r="AR118" s="850"/>
      <c r="AS118" s="850"/>
      <c r="AT118" s="853"/>
      <c r="AU118" s="859"/>
      <c r="AV118" s="860"/>
      <c r="AW118" s="860"/>
      <c r="AX118" s="860"/>
      <c r="AY118" s="860"/>
      <c r="AZ118" s="793" t="s">
        <v>484</v>
      </c>
      <c r="BA118" s="794"/>
      <c r="BB118" s="794"/>
      <c r="BC118" s="794"/>
      <c r="BD118" s="794"/>
      <c r="BE118" s="794"/>
      <c r="BF118" s="794"/>
      <c r="BG118" s="794"/>
      <c r="BH118" s="794"/>
      <c r="BI118" s="794"/>
      <c r="BJ118" s="794"/>
      <c r="BK118" s="794"/>
      <c r="BL118" s="794"/>
      <c r="BM118" s="794"/>
      <c r="BN118" s="794"/>
      <c r="BO118" s="794"/>
      <c r="BP118" s="795"/>
      <c r="BQ118" s="822" t="s">
        <v>195</v>
      </c>
      <c r="BR118" s="823"/>
      <c r="BS118" s="823"/>
      <c r="BT118" s="823"/>
      <c r="BU118" s="823"/>
      <c r="BV118" s="823" t="s">
        <v>195</v>
      </c>
      <c r="BW118" s="823"/>
      <c r="BX118" s="823"/>
      <c r="BY118" s="823"/>
      <c r="BZ118" s="823"/>
      <c r="CA118" s="823" t="s">
        <v>195</v>
      </c>
      <c r="CB118" s="823"/>
      <c r="CC118" s="823"/>
      <c r="CD118" s="823"/>
      <c r="CE118" s="823"/>
      <c r="CF118" s="847" t="s">
        <v>195</v>
      </c>
      <c r="CG118" s="848"/>
      <c r="CH118" s="848"/>
      <c r="CI118" s="848"/>
      <c r="CJ118" s="848"/>
      <c r="CK118" s="864"/>
      <c r="CL118" s="706"/>
      <c r="CM118" s="785" t="s">
        <v>485</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195</v>
      </c>
      <c r="DH118" s="715"/>
      <c r="DI118" s="715"/>
      <c r="DJ118" s="715"/>
      <c r="DK118" s="716"/>
      <c r="DL118" s="717" t="s">
        <v>195</v>
      </c>
      <c r="DM118" s="715"/>
      <c r="DN118" s="715"/>
      <c r="DO118" s="715"/>
      <c r="DP118" s="716"/>
      <c r="DQ118" s="717" t="s">
        <v>195</v>
      </c>
      <c r="DR118" s="715"/>
      <c r="DS118" s="715"/>
      <c r="DT118" s="715"/>
      <c r="DU118" s="716"/>
      <c r="DV118" s="786" t="s">
        <v>195</v>
      </c>
      <c r="DW118" s="787"/>
      <c r="DX118" s="787"/>
      <c r="DY118" s="787"/>
      <c r="DZ118" s="788"/>
    </row>
    <row r="119" spans="1:130" s="48" customFormat="1" ht="26.25" customHeight="1" x14ac:dyDescent="0.25">
      <c r="A119" s="703" t="s">
        <v>387</v>
      </c>
      <c r="B119" s="704"/>
      <c r="C119" s="813" t="s">
        <v>59</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t="s">
        <v>195</v>
      </c>
      <c r="AB119" s="754"/>
      <c r="AC119" s="754"/>
      <c r="AD119" s="754"/>
      <c r="AE119" s="755"/>
      <c r="AF119" s="756" t="s">
        <v>195</v>
      </c>
      <c r="AG119" s="754"/>
      <c r="AH119" s="754"/>
      <c r="AI119" s="754"/>
      <c r="AJ119" s="755"/>
      <c r="AK119" s="756" t="s">
        <v>195</v>
      </c>
      <c r="AL119" s="754"/>
      <c r="AM119" s="754"/>
      <c r="AN119" s="754"/>
      <c r="AO119" s="755"/>
      <c r="AP119" s="854" t="s">
        <v>195</v>
      </c>
      <c r="AQ119" s="855"/>
      <c r="AR119" s="855"/>
      <c r="AS119" s="855"/>
      <c r="AT119" s="856"/>
      <c r="AU119" s="861"/>
      <c r="AV119" s="862"/>
      <c r="AW119" s="862"/>
      <c r="AX119" s="862"/>
      <c r="AY119" s="862"/>
      <c r="AZ119" s="69" t="s">
        <v>270</v>
      </c>
      <c r="BA119" s="69"/>
      <c r="BB119" s="69"/>
      <c r="BC119" s="69"/>
      <c r="BD119" s="69"/>
      <c r="BE119" s="69"/>
      <c r="BF119" s="69"/>
      <c r="BG119" s="69"/>
      <c r="BH119" s="69"/>
      <c r="BI119" s="69"/>
      <c r="BJ119" s="69"/>
      <c r="BK119" s="69"/>
      <c r="BL119" s="69"/>
      <c r="BM119" s="69"/>
      <c r="BN119" s="69"/>
      <c r="BO119" s="826" t="s">
        <v>164</v>
      </c>
      <c r="BP119" s="827"/>
      <c r="BQ119" s="822">
        <v>86997247</v>
      </c>
      <c r="BR119" s="823"/>
      <c r="BS119" s="823"/>
      <c r="BT119" s="823"/>
      <c r="BU119" s="823"/>
      <c r="BV119" s="823">
        <v>82831433</v>
      </c>
      <c r="BW119" s="823"/>
      <c r="BX119" s="823"/>
      <c r="BY119" s="823"/>
      <c r="BZ119" s="823"/>
      <c r="CA119" s="823">
        <v>79141266</v>
      </c>
      <c r="CB119" s="823"/>
      <c r="CC119" s="823"/>
      <c r="CD119" s="823"/>
      <c r="CE119" s="823"/>
      <c r="CF119" s="680"/>
      <c r="CG119" s="681"/>
      <c r="CH119" s="681"/>
      <c r="CI119" s="681"/>
      <c r="CJ119" s="830"/>
      <c r="CK119" s="865"/>
      <c r="CL119" s="708"/>
      <c r="CM119" s="793" t="s">
        <v>486</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v>22911</v>
      </c>
      <c r="DH119" s="734"/>
      <c r="DI119" s="734"/>
      <c r="DJ119" s="734"/>
      <c r="DK119" s="735"/>
      <c r="DL119" s="736">
        <v>9536</v>
      </c>
      <c r="DM119" s="734"/>
      <c r="DN119" s="734"/>
      <c r="DO119" s="734"/>
      <c r="DP119" s="735"/>
      <c r="DQ119" s="736">
        <v>7396</v>
      </c>
      <c r="DR119" s="734"/>
      <c r="DS119" s="734"/>
      <c r="DT119" s="734"/>
      <c r="DU119" s="735"/>
      <c r="DV119" s="810">
        <v>0</v>
      </c>
      <c r="DW119" s="811"/>
      <c r="DX119" s="811"/>
      <c r="DY119" s="811"/>
      <c r="DZ119" s="812"/>
    </row>
    <row r="120" spans="1:130" s="48" customFormat="1" ht="26.25" customHeight="1" x14ac:dyDescent="0.25">
      <c r="A120" s="705"/>
      <c r="B120" s="706"/>
      <c r="C120" s="785" t="s">
        <v>136</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t="s">
        <v>195</v>
      </c>
      <c r="AB120" s="715"/>
      <c r="AC120" s="715"/>
      <c r="AD120" s="715"/>
      <c r="AE120" s="716"/>
      <c r="AF120" s="717" t="s">
        <v>195</v>
      </c>
      <c r="AG120" s="715"/>
      <c r="AH120" s="715"/>
      <c r="AI120" s="715"/>
      <c r="AJ120" s="716"/>
      <c r="AK120" s="717" t="s">
        <v>195</v>
      </c>
      <c r="AL120" s="715"/>
      <c r="AM120" s="715"/>
      <c r="AN120" s="715"/>
      <c r="AO120" s="716"/>
      <c r="AP120" s="786" t="s">
        <v>195</v>
      </c>
      <c r="AQ120" s="787"/>
      <c r="AR120" s="787"/>
      <c r="AS120" s="787"/>
      <c r="AT120" s="788"/>
      <c r="AU120" s="831" t="s">
        <v>475</v>
      </c>
      <c r="AV120" s="832"/>
      <c r="AW120" s="832"/>
      <c r="AX120" s="832"/>
      <c r="AY120" s="833"/>
      <c r="AZ120" s="813" t="s">
        <v>209</v>
      </c>
      <c r="BA120" s="761"/>
      <c r="BB120" s="761"/>
      <c r="BC120" s="761"/>
      <c r="BD120" s="761"/>
      <c r="BE120" s="761"/>
      <c r="BF120" s="761"/>
      <c r="BG120" s="761"/>
      <c r="BH120" s="761"/>
      <c r="BI120" s="761"/>
      <c r="BJ120" s="761"/>
      <c r="BK120" s="761"/>
      <c r="BL120" s="761"/>
      <c r="BM120" s="761"/>
      <c r="BN120" s="761"/>
      <c r="BO120" s="761"/>
      <c r="BP120" s="762"/>
      <c r="BQ120" s="814">
        <v>16792679</v>
      </c>
      <c r="BR120" s="815"/>
      <c r="BS120" s="815"/>
      <c r="BT120" s="815"/>
      <c r="BU120" s="815"/>
      <c r="BV120" s="815">
        <v>16436353</v>
      </c>
      <c r="BW120" s="815"/>
      <c r="BX120" s="815"/>
      <c r="BY120" s="815"/>
      <c r="BZ120" s="815"/>
      <c r="CA120" s="815">
        <v>18952270</v>
      </c>
      <c r="CB120" s="815"/>
      <c r="CC120" s="815"/>
      <c r="CD120" s="815"/>
      <c r="CE120" s="815"/>
      <c r="CF120" s="839">
        <v>84.1</v>
      </c>
      <c r="CG120" s="840"/>
      <c r="CH120" s="840"/>
      <c r="CI120" s="840"/>
      <c r="CJ120" s="840"/>
      <c r="CK120" s="818" t="s">
        <v>266</v>
      </c>
      <c r="CL120" s="777"/>
      <c r="CM120" s="777"/>
      <c r="CN120" s="777"/>
      <c r="CO120" s="778"/>
      <c r="CP120" s="841" t="s">
        <v>351</v>
      </c>
      <c r="CQ120" s="842"/>
      <c r="CR120" s="842"/>
      <c r="CS120" s="842"/>
      <c r="CT120" s="842"/>
      <c r="CU120" s="842"/>
      <c r="CV120" s="842"/>
      <c r="CW120" s="842"/>
      <c r="CX120" s="842"/>
      <c r="CY120" s="842"/>
      <c r="CZ120" s="842"/>
      <c r="DA120" s="842"/>
      <c r="DB120" s="842"/>
      <c r="DC120" s="842"/>
      <c r="DD120" s="842"/>
      <c r="DE120" s="842"/>
      <c r="DF120" s="843"/>
      <c r="DG120" s="814">
        <v>15712631</v>
      </c>
      <c r="DH120" s="815"/>
      <c r="DI120" s="815"/>
      <c r="DJ120" s="815"/>
      <c r="DK120" s="815"/>
      <c r="DL120" s="815">
        <v>15144020</v>
      </c>
      <c r="DM120" s="815"/>
      <c r="DN120" s="815"/>
      <c r="DO120" s="815"/>
      <c r="DP120" s="815"/>
      <c r="DQ120" s="815">
        <v>14912262</v>
      </c>
      <c r="DR120" s="815"/>
      <c r="DS120" s="815"/>
      <c r="DT120" s="815"/>
      <c r="DU120" s="815"/>
      <c r="DV120" s="816">
        <v>66.099999999999994</v>
      </c>
      <c r="DW120" s="816"/>
      <c r="DX120" s="816"/>
      <c r="DY120" s="816"/>
      <c r="DZ120" s="817"/>
    </row>
    <row r="121" spans="1:130" s="48" customFormat="1" ht="26.25" customHeight="1" x14ac:dyDescent="0.25">
      <c r="A121" s="705"/>
      <c r="B121" s="706"/>
      <c r="C121" s="844" t="s">
        <v>134</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t="s">
        <v>195</v>
      </c>
      <c r="AB121" s="715"/>
      <c r="AC121" s="715"/>
      <c r="AD121" s="715"/>
      <c r="AE121" s="716"/>
      <c r="AF121" s="717" t="s">
        <v>195</v>
      </c>
      <c r="AG121" s="715"/>
      <c r="AH121" s="715"/>
      <c r="AI121" s="715"/>
      <c r="AJ121" s="716"/>
      <c r="AK121" s="717" t="s">
        <v>195</v>
      </c>
      <c r="AL121" s="715"/>
      <c r="AM121" s="715"/>
      <c r="AN121" s="715"/>
      <c r="AO121" s="716"/>
      <c r="AP121" s="786" t="s">
        <v>195</v>
      </c>
      <c r="AQ121" s="787"/>
      <c r="AR121" s="787"/>
      <c r="AS121" s="787"/>
      <c r="AT121" s="788"/>
      <c r="AU121" s="834"/>
      <c r="AV121" s="835"/>
      <c r="AW121" s="835"/>
      <c r="AX121" s="835"/>
      <c r="AY121" s="836"/>
      <c r="AZ121" s="785" t="s">
        <v>470</v>
      </c>
      <c r="BA121" s="722"/>
      <c r="BB121" s="722"/>
      <c r="BC121" s="722"/>
      <c r="BD121" s="722"/>
      <c r="BE121" s="722"/>
      <c r="BF121" s="722"/>
      <c r="BG121" s="722"/>
      <c r="BH121" s="722"/>
      <c r="BI121" s="722"/>
      <c r="BJ121" s="722"/>
      <c r="BK121" s="722"/>
      <c r="BL121" s="722"/>
      <c r="BM121" s="722"/>
      <c r="BN121" s="722"/>
      <c r="BO121" s="722"/>
      <c r="BP121" s="723"/>
      <c r="BQ121" s="789">
        <v>3285777</v>
      </c>
      <c r="BR121" s="790"/>
      <c r="BS121" s="790"/>
      <c r="BT121" s="790"/>
      <c r="BU121" s="790"/>
      <c r="BV121" s="790">
        <v>3020501</v>
      </c>
      <c r="BW121" s="790"/>
      <c r="BX121" s="790"/>
      <c r="BY121" s="790"/>
      <c r="BZ121" s="790"/>
      <c r="CA121" s="790">
        <v>2907768</v>
      </c>
      <c r="CB121" s="790"/>
      <c r="CC121" s="790"/>
      <c r="CD121" s="790"/>
      <c r="CE121" s="790"/>
      <c r="CF121" s="847">
        <v>12.9</v>
      </c>
      <c r="CG121" s="848"/>
      <c r="CH121" s="848"/>
      <c r="CI121" s="848"/>
      <c r="CJ121" s="848"/>
      <c r="CK121" s="819"/>
      <c r="CL121" s="780"/>
      <c r="CM121" s="780"/>
      <c r="CN121" s="780"/>
      <c r="CO121" s="781"/>
      <c r="CP121" s="807" t="s">
        <v>459</v>
      </c>
      <c r="CQ121" s="808"/>
      <c r="CR121" s="808"/>
      <c r="CS121" s="808"/>
      <c r="CT121" s="808"/>
      <c r="CU121" s="808"/>
      <c r="CV121" s="808"/>
      <c r="CW121" s="808"/>
      <c r="CX121" s="808"/>
      <c r="CY121" s="808"/>
      <c r="CZ121" s="808"/>
      <c r="DA121" s="808"/>
      <c r="DB121" s="808"/>
      <c r="DC121" s="808"/>
      <c r="DD121" s="808"/>
      <c r="DE121" s="808"/>
      <c r="DF121" s="809"/>
      <c r="DG121" s="789">
        <v>3642</v>
      </c>
      <c r="DH121" s="790"/>
      <c r="DI121" s="790"/>
      <c r="DJ121" s="790"/>
      <c r="DK121" s="790"/>
      <c r="DL121" s="790">
        <v>7490</v>
      </c>
      <c r="DM121" s="790"/>
      <c r="DN121" s="790"/>
      <c r="DO121" s="790"/>
      <c r="DP121" s="790"/>
      <c r="DQ121" s="790">
        <v>7670</v>
      </c>
      <c r="DR121" s="790"/>
      <c r="DS121" s="790"/>
      <c r="DT121" s="790"/>
      <c r="DU121" s="790"/>
      <c r="DV121" s="791">
        <v>0</v>
      </c>
      <c r="DW121" s="791"/>
      <c r="DX121" s="791"/>
      <c r="DY121" s="791"/>
      <c r="DZ121" s="792"/>
    </row>
    <row r="122" spans="1:130" s="48" customFormat="1" ht="26.25" customHeight="1" x14ac:dyDescent="0.25">
      <c r="A122" s="705"/>
      <c r="B122" s="706"/>
      <c r="C122" s="785" t="s">
        <v>482</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195</v>
      </c>
      <c r="AB122" s="715"/>
      <c r="AC122" s="715"/>
      <c r="AD122" s="715"/>
      <c r="AE122" s="716"/>
      <c r="AF122" s="717" t="s">
        <v>195</v>
      </c>
      <c r="AG122" s="715"/>
      <c r="AH122" s="715"/>
      <c r="AI122" s="715"/>
      <c r="AJ122" s="716"/>
      <c r="AK122" s="717" t="s">
        <v>195</v>
      </c>
      <c r="AL122" s="715"/>
      <c r="AM122" s="715"/>
      <c r="AN122" s="715"/>
      <c r="AO122" s="716"/>
      <c r="AP122" s="786" t="s">
        <v>195</v>
      </c>
      <c r="AQ122" s="787"/>
      <c r="AR122" s="787"/>
      <c r="AS122" s="787"/>
      <c r="AT122" s="788"/>
      <c r="AU122" s="834"/>
      <c r="AV122" s="835"/>
      <c r="AW122" s="835"/>
      <c r="AX122" s="835"/>
      <c r="AY122" s="836"/>
      <c r="AZ122" s="793" t="s">
        <v>299</v>
      </c>
      <c r="BA122" s="794"/>
      <c r="BB122" s="794"/>
      <c r="BC122" s="794"/>
      <c r="BD122" s="794"/>
      <c r="BE122" s="794"/>
      <c r="BF122" s="794"/>
      <c r="BG122" s="794"/>
      <c r="BH122" s="794"/>
      <c r="BI122" s="794"/>
      <c r="BJ122" s="794"/>
      <c r="BK122" s="794"/>
      <c r="BL122" s="794"/>
      <c r="BM122" s="794"/>
      <c r="BN122" s="794"/>
      <c r="BO122" s="794"/>
      <c r="BP122" s="795"/>
      <c r="BQ122" s="822">
        <v>48553315</v>
      </c>
      <c r="BR122" s="823"/>
      <c r="BS122" s="823"/>
      <c r="BT122" s="823"/>
      <c r="BU122" s="823"/>
      <c r="BV122" s="823">
        <v>45846464</v>
      </c>
      <c r="BW122" s="823"/>
      <c r="BX122" s="823"/>
      <c r="BY122" s="823"/>
      <c r="BZ122" s="823"/>
      <c r="CA122" s="823">
        <v>43327694</v>
      </c>
      <c r="CB122" s="823"/>
      <c r="CC122" s="823"/>
      <c r="CD122" s="823"/>
      <c r="CE122" s="823"/>
      <c r="CF122" s="824">
        <v>192.2</v>
      </c>
      <c r="CG122" s="825"/>
      <c r="CH122" s="825"/>
      <c r="CI122" s="825"/>
      <c r="CJ122" s="825"/>
      <c r="CK122" s="819"/>
      <c r="CL122" s="780"/>
      <c r="CM122" s="780"/>
      <c r="CN122" s="780"/>
      <c r="CO122" s="781"/>
      <c r="CP122" s="807" t="s">
        <v>281</v>
      </c>
      <c r="CQ122" s="808"/>
      <c r="CR122" s="808"/>
      <c r="CS122" s="808"/>
      <c r="CT122" s="808"/>
      <c r="CU122" s="808"/>
      <c r="CV122" s="808"/>
      <c r="CW122" s="808"/>
      <c r="CX122" s="808"/>
      <c r="CY122" s="808"/>
      <c r="CZ122" s="808"/>
      <c r="DA122" s="808"/>
      <c r="DB122" s="808"/>
      <c r="DC122" s="808"/>
      <c r="DD122" s="808"/>
      <c r="DE122" s="808"/>
      <c r="DF122" s="809"/>
      <c r="DG122" s="789" t="s">
        <v>195</v>
      </c>
      <c r="DH122" s="790"/>
      <c r="DI122" s="790"/>
      <c r="DJ122" s="790"/>
      <c r="DK122" s="790"/>
      <c r="DL122" s="790" t="s">
        <v>195</v>
      </c>
      <c r="DM122" s="790"/>
      <c r="DN122" s="790"/>
      <c r="DO122" s="790"/>
      <c r="DP122" s="790"/>
      <c r="DQ122" s="790" t="s">
        <v>195</v>
      </c>
      <c r="DR122" s="790"/>
      <c r="DS122" s="790"/>
      <c r="DT122" s="790"/>
      <c r="DU122" s="790"/>
      <c r="DV122" s="791" t="s">
        <v>195</v>
      </c>
      <c r="DW122" s="791"/>
      <c r="DX122" s="791"/>
      <c r="DY122" s="791"/>
      <c r="DZ122" s="792"/>
    </row>
    <row r="123" spans="1:130" s="48" customFormat="1" ht="26.25" customHeight="1" x14ac:dyDescent="0.25">
      <c r="A123" s="705"/>
      <c r="B123" s="706"/>
      <c r="C123" s="785" t="s">
        <v>11</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v>29145</v>
      </c>
      <c r="AB123" s="715"/>
      <c r="AC123" s="715"/>
      <c r="AD123" s="715"/>
      <c r="AE123" s="716"/>
      <c r="AF123" s="717">
        <v>28818</v>
      </c>
      <c r="AG123" s="715"/>
      <c r="AH123" s="715"/>
      <c r="AI123" s="715"/>
      <c r="AJ123" s="716"/>
      <c r="AK123" s="717">
        <v>24144</v>
      </c>
      <c r="AL123" s="715"/>
      <c r="AM123" s="715"/>
      <c r="AN123" s="715"/>
      <c r="AO123" s="716"/>
      <c r="AP123" s="786">
        <v>0.1</v>
      </c>
      <c r="AQ123" s="787"/>
      <c r="AR123" s="787"/>
      <c r="AS123" s="787"/>
      <c r="AT123" s="788"/>
      <c r="AU123" s="837"/>
      <c r="AV123" s="838"/>
      <c r="AW123" s="838"/>
      <c r="AX123" s="838"/>
      <c r="AY123" s="838"/>
      <c r="AZ123" s="69" t="s">
        <v>270</v>
      </c>
      <c r="BA123" s="69"/>
      <c r="BB123" s="69"/>
      <c r="BC123" s="69"/>
      <c r="BD123" s="69"/>
      <c r="BE123" s="69"/>
      <c r="BF123" s="69"/>
      <c r="BG123" s="69"/>
      <c r="BH123" s="69"/>
      <c r="BI123" s="69"/>
      <c r="BJ123" s="69"/>
      <c r="BK123" s="69"/>
      <c r="BL123" s="69"/>
      <c r="BM123" s="69"/>
      <c r="BN123" s="69"/>
      <c r="BO123" s="826" t="s">
        <v>487</v>
      </c>
      <c r="BP123" s="827"/>
      <c r="BQ123" s="828">
        <v>68631771</v>
      </c>
      <c r="BR123" s="829"/>
      <c r="BS123" s="829"/>
      <c r="BT123" s="829"/>
      <c r="BU123" s="829"/>
      <c r="BV123" s="829">
        <v>65303318</v>
      </c>
      <c r="BW123" s="829"/>
      <c r="BX123" s="829"/>
      <c r="BY123" s="829"/>
      <c r="BZ123" s="829"/>
      <c r="CA123" s="829">
        <v>65187732</v>
      </c>
      <c r="CB123" s="829"/>
      <c r="CC123" s="829"/>
      <c r="CD123" s="829"/>
      <c r="CE123" s="829"/>
      <c r="CF123" s="680"/>
      <c r="CG123" s="681"/>
      <c r="CH123" s="681"/>
      <c r="CI123" s="681"/>
      <c r="CJ123" s="830"/>
      <c r="CK123" s="819"/>
      <c r="CL123" s="780"/>
      <c r="CM123" s="780"/>
      <c r="CN123" s="780"/>
      <c r="CO123" s="781"/>
      <c r="CP123" s="807" t="s">
        <v>219</v>
      </c>
      <c r="CQ123" s="808"/>
      <c r="CR123" s="808"/>
      <c r="CS123" s="808"/>
      <c r="CT123" s="808"/>
      <c r="CU123" s="808"/>
      <c r="CV123" s="808"/>
      <c r="CW123" s="808"/>
      <c r="CX123" s="808"/>
      <c r="CY123" s="808"/>
      <c r="CZ123" s="808"/>
      <c r="DA123" s="808"/>
      <c r="DB123" s="808"/>
      <c r="DC123" s="808"/>
      <c r="DD123" s="808"/>
      <c r="DE123" s="808"/>
      <c r="DF123" s="809"/>
      <c r="DG123" s="714" t="s">
        <v>195</v>
      </c>
      <c r="DH123" s="715"/>
      <c r="DI123" s="715"/>
      <c r="DJ123" s="715"/>
      <c r="DK123" s="716"/>
      <c r="DL123" s="717" t="s">
        <v>195</v>
      </c>
      <c r="DM123" s="715"/>
      <c r="DN123" s="715"/>
      <c r="DO123" s="715"/>
      <c r="DP123" s="716"/>
      <c r="DQ123" s="717" t="s">
        <v>195</v>
      </c>
      <c r="DR123" s="715"/>
      <c r="DS123" s="715"/>
      <c r="DT123" s="715"/>
      <c r="DU123" s="716"/>
      <c r="DV123" s="786" t="s">
        <v>195</v>
      </c>
      <c r="DW123" s="787"/>
      <c r="DX123" s="787"/>
      <c r="DY123" s="787"/>
      <c r="DZ123" s="788"/>
    </row>
    <row r="124" spans="1:130" s="48" customFormat="1" ht="26.25" customHeight="1" x14ac:dyDescent="0.25">
      <c r="A124" s="705"/>
      <c r="B124" s="706"/>
      <c r="C124" s="785" t="s">
        <v>338</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195</v>
      </c>
      <c r="AB124" s="715"/>
      <c r="AC124" s="715"/>
      <c r="AD124" s="715"/>
      <c r="AE124" s="716"/>
      <c r="AF124" s="717" t="s">
        <v>195</v>
      </c>
      <c r="AG124" s="715"/>
      <c r="AH124" s="715"/>
      <c r="AI124" s="715"/>
      <c r="AJ124" s="716"/>
      <c r="AK124" s="717" t="s">
        <v>195</v>
      </c>
      <c r="AL124" s="715"/>
      <c r="AM124" s="715"/>
      <c r="AN124" s="715"/>
      <c r="AO124" s="716"/>
      <c r="AP124" s="786" t="s">
        <v>195</v>
      </c>
      <c r="AQ124" s="787"/>
      <c r="AR124" s="787"/>
      <c r="AS124" s="787"/>
      <c r="AT124" s="788"/>
      <c r="AU124" s="801" t="s">
        <v>488</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v>84.5</v>
      </c>
      <c r="BR124" s="805"/>
      <c r="BS124" s="805"/>
      <c r="BT124" s="805"/>
      <c r="BU124" s="805"/>
      <c r="BV124" s="805">
        <v>79.3</v>
      </c>
      <c r="BW124" s="805"/>
      <c r="BX124" s="805"/>
      <c r="BY124" s="805"/>
      <c r="BZ124" s="805"/>
      <c r="CA124" s="805">
        <v>61.8</v>
      </c>
      <c r="CB124" s="805"/>
      <c r="CC124" s="805"/>
      <c r="CD124" s="805"/>
      <c r="CE124" s="805"/>
      <c r="CF124" s="688"/>
      <c r="CG124" s="689"/>
      <c r="CH124" s="689"/>
      <c r="CI124" s="689"/>
      <c r="CJ124" s="806"/>
      <c r="CK124" s="820"/>
      <c r="CL124" s="820"/>
      <c r="CM124" s="820"/>
      <c r="CN124" s="820"/>
      <c r="CO124" s="821"/>
      <c r="CP124" s="807" t="s">
        <v>489</v>
      </c>
      <c r="CQ124" s="808"/>
      <c r="CR124" s="808"/>
      <c r="CS124" s="808"/>
      <c r="CT124" s="808"/>
      <c r="CU124" s="808"/>
      <c r="CV124" s="808"/>
      <c r="CW124" s="808"/>
      <c r="CX124" s="808"/>
      <c r="CY124" s="808"/>
      <c r="CZ124" s="808"/>
      <c r="DA124" s="808"/>
      <c r="DB124" s="808"/>
      <c r="DC124" s="808"/>
      <c r="DD124" s="808"/>
      <c r="DE124" s="808"/>
      <c r="DF124" s="809"/>
      <c r="DG124" s="733" t="s">
        <v>195</v>
      </c>
      <c r="DH124" s="734"/>
      <c r="DI124" s="734"/>
      <c r="DJ124" s="734"/>
      <c r="DK124" s="735"/>
      <c r="DL124" s="736" t="s">
        <v>195</v>
      </c>
      <c r="DM124" s="734"/>
      <c r="DN124" s="734"/>
      <c r="DO124" s="734"/>
      <c r="DP124" s="735"/>
      <c r="DQ124" s="736" t="s">
        <v>195</v>
      </c>
      <c r="DR124" s="734"/>
      <c r="DS124" s="734"/>
      <c r="DT124" s="734"/>
      <c r="DU124" s="735"/>
      <c r="DV124" s="810" t="s">
        <v>195</v>
      </c>
      <c r="DW124" s="811"/>
      <c r="DX124" s="811"/>
      <c r="DY124" s="811"/>
      <c r="DZ124" s="812"/>
    </row>
    <row r="125" spans="1:130" s="48" customFormat="1" ht="26.25" customHeight="1" x14ac:dyDescent="0.25">
      <c r="A125" s="705"/>
      <c r="B125" s="706"/>
      <c r="C125" s="785" t="s">
        <v>485</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195</v>
      </c>
      <c r="AB125" s="715"/>
      <c r="AC125" s="715"/>
      <c r="AD125" s="715"/>
      <c r="AE125" s="716"/>
      <c r="AF125" s="717" t="s">
        <v>195</v>
      </c>
      <c r="AG125" s="715"/>
      <c r="AH125" s="715"/>
      <c r="AI125" s="715"/>
      <c r="AJ125" s="716"/>
      <c r="AK125" s="717" t="s">
        <v>195</v>
      </c>
      <c r="AL125" s="715"/>
      <c r="AM125" s="715"/>
      <c r="AN125" s="715"/>
      <c r="AO125" s="716"/>
      <c r="AP125" s="786" t="s">
        <v>195</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6" t="s">
        <v>492</v>
      </c>
      <c r="CL125" s="777"/>
      <c r="CM125" s="777"/>
      <c r="CN125" s="777"/>
      <c r="CO125" s="778"/>
      <c r="CP125" s="813" t="s">
        <v>138</v>
      </c>
      <c r="CQ125" s="761"/>
      <c r="CR125" s="761"/>
      <c r="CS125" s="761"/>
      <c r="CT125" s="761"/>
      <c r="CU125" s="761"/>
      <c r="CV125" s="761"/>
      <c r="CW125" s="761"/>
      <c r="CX125" s="761"/>
      <c r="CY125" s="761"/>
      <c r="CZ125" s="761"/>
      <c r="DA125" s="761"/>
      <c r="DB125" s="761"/>
      <c r="DC125" s="761"/>
      <c r="DD125" s="761"/>
      <c r="DE125" s="761"/>
      <c r="DF125" s="762"/>
      <c r="DG125" s="814" t="s">
        <v>195</v>
      </c>
      <c r="DH125" s="815"/>
      <c r="DI125" s="815"/>
      <c r="DJ125" s="815"/>
      <c r="DK125" s="815"/>
      <c r="DL125" s="815" t="s">
        <v>195</v>
      </c>
      <c r="DM125" s="815"/>
      <c r="DN125" s="815"/>
      <c r="DO125" s="815"/>
      <c r="DP125" s="815"/>
      <c r="DQ125" s="815" t="s">
        <v>195</v>
      </c>
      <c r="DR125" s="815"/>
      <c r="DS125" s="815"/>
      <c r="DT125" s="815"/>
      <c r="DU125" s="815"/>
      <c r="DV125" s="816" t="s">
        <v>195</v>
      </c>
      <c r="DW125" s="816"/>
      <c r="DX125" s="816"/>
      <c r="DY125" s="816"/>
      <c r="DZ125" s="817"/>
    </row>
    <row r="126" spans="1:130" s="48" customFormat="1" ht="26.25" customHeight="1" x14ac:dyDescent="0.25">
      <c r="A126" s="705"/>
      <c r="B126" s="706"/>
      <c r="C126" s="785" t="s">
        <v>486</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t="s">
        <v>195</v>
      </c>
      <c r="AB126" s="715"/>
      <c r="AC126" s="715"/>
      <c r="AD126" s="715"/>
      <c r="AE126" s="716"/>
      <c r="AF126" s="717" t="s">
        <v>195</v>
      </c>
      <c r="AG126" s="715"/>
      <c r="AH126" s="715"/>
      <c r="AI126" s="715"/>
      <c r="AJ126" s="716"/>
      <c r="AK126" s="717" t="s">
        <v>195</v>
      </c>
      <c r="AL126" s="715"/>
      <c r="AM126" s="715"/>
      <c r="AN126" s="715"/>
      <c r="AO126" s="716"/>
      <c r="AP126" s="786" t="s">
        <v>195</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9"/>
      <c r="CL126" s="780"/>
      <c r="CM126" s="780"/>
      <c r="CN126" s="780"/>
      <c r="CO126" s="781"/>
      <c r="CP126" s="785" t="s">
        <v>418</v>
      </c>
      <c r="CQ126" s="722"/>
      <c r="CR126" s="722"/>
      <c r="CS126" s="722"/>
      <c r="CT126" s="722"/>
      <c r="CU126" s="722"/>
      <c r="CV126" s="722"/>
      <c r="CW126" s="722"/>
      <c r="CX126" s="722"/>
      <c r="CY126" s="722"/>
      <c r="CZ126" s="722"/>
      <c r="DA126" s="722"/>
      <c r="DB126" s="722"/>
      <c r="DC126" s="722"/>
      <c r="DD126" s="722"/>
      <c r="DE126" s="722"/>
      <c r="DF126" s="723"/>
      <c r="DG126" s="789" t="s">
        <v>195</v>
      </c>
      <c r="DH126" s="790"/>
      <c r="DI126" s="790"/>
      <c r="DJ126" s="790"/>
      <c r="DK126" s="790"/>
      <c r="DL126" s="790" t="s">
        <v>195</v>
      </c>
      <c r="DM126" s="790"/>
      <c r="DN126" s="790"/>
      <c r="DO126" s="790"/>
      <c r="DP126" s="790"/>
      <c r="DQ126" s="790" t="s">
        <v>195</v>
      </c>
      <c r="DR126" s="790"/>
      <c r="DS126" s="790"/>
      <c r="DT126" s="790"/>
      <c r="DU126" s="790"/>
      <c r="DV126" s="791" t="s">
        <v>195</v>
      </c>
      <c r="DW126" s="791"/>
      <c r="DX126" s="791"/>
      <c r="DY126" s="791"/>
      <c r="DZ126" s="792"/>
    </row>
    <row r="127" spans="1:130" s="48" customFormat="1" ht="26.25" customHeight="1" x14ac:dyDescent="0.25">
      <c r="A127" s="707"/>
      <c r="B127" s="708"/>
      <c r="C127" s="793" t="s">
        <v>74</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v>14341</v>
      </c>
      <c r="AB127" s="715"/>
      <c r="AC127" s="715"/>
      <c r="AD127" s="715"/>
      <c r="AE127" s="716"/>
      <c r="AF127" s="717">
        <v>13436</v>
      </c>
      <c r="AG127" s="715"/>
      <c r="AH127" s="715"/>
      <c r="AI127" s="715"/>
      <c r="AJ127" s="716"/>
      <c r="AK127" s="717">
        <v>2145</v>
      </c>
      <c r="AL127" s="715"/>
      <c r="AM127" s="715"/>
      <c r="AN127" s="715"/>
      <c r="AO127" s="716"/>
      <c r="AP127" s="786">
        <v>0</v>
      </c>
      <c r="AQ127" s="787"/>
      <c r="AR127" s="787"/>
      <c r="AS127" s="787"/>
      <c r="AT127" s="788"/>
      <c r="AU127" s="56"/>
      <c r="AV127" s="56"/>
      <c r="AW127" s="56"/>
      <c r="AX127" s="796" t="s">
        <v>493</v>
      </c>
      <c r="AY127" s="797"/>
      <c r="AZ127" s="797"/>
      <c r="BA127" s="797"/>
      <c r="BB127" s="797"/>
      <c r="BC127" s="797"/>
      <c r="BD127" s="797"/>
      <c r="BE127" s="798"/>
      <c r="BF127" s="799" t="s">
        <v>235</v>
      </c>
      <c r="BG127" s="797"/>
      <c r="BH127" s="797"/>
      <c r="BI127" s="797"/>
      <c r="BJ127" s="797"/>
      <c r="BK127" s="797"/>
      <c r="BL127" s="798"/>
      <c r="BM127" s="799" t="s">
        <v>419</v>
      </c>
      <c r="BN127" s="797"/>
      <c r="BO127" s="797"/>
      <c r="BP127" s="797"/>
      <c r="BQ127" s="797"/>
      <c r="BR127" s="797"/>
      <c r="BS127" s="798"/>
      <c r="BT127" s="799" t="s">
        <v>410</v>
      </c>
      <c r="BU127" s="797"/>
      <c r="BV127" s="797"/>
      <c r="BW127" s="797"/>
      <c r="BX127" s="797"/>
      <c r="BY127" s="797"/>
      <c r="BZ127" s="800"/>
      <c r="CA127" s="56"/>
      <c r="CB127" s="56"/>
      <c r="CC127" s="56"/>
      <c r="CD127" s="74"/>
      <c r="CE127" s="74"/>
      <c r="CF127" s="74"/>
      <c r="CG127" s="56"/>
      <c r="CH127" s="56"/>
      <c r="CI127" s="56"/>
      <c r="CJ127" s="75"/>
      <c r="CK127" s="779"/>
      <c r="CL127" s="780"/>
      <c r="CM127" s="780"/>
      <c r="CN127" s="780"/>
      <c r="CO127" s="781"/>
      <c r="CP127" s="785" t="s">
        <v>443</v>
      </c>
      <c r="CQ127" s="722"/>
      <c r="CR127" s="722"/>
      <c r="CS127" s="722"/>
      <c r="CT127" s="722"/>
      <c r="CU127" s="722"/>
      <c r="CV127" s="722"/>
      <c r="CW127" s="722"/>
      <c r="CX127" s="722"/>
      <c r="CY127" s="722"/>
      <c r="CZ127" s="722"/>
      <c r="DA127" s="722"/>
      <c r="DB127" s="722"/>
      <c r="DC127" s="722"/>
      <c r="DD127" s="722"/>
      <c r="DE127" s="722"/>
      <c r="DF127" s="723"/>
      <c r="DG127" s="789" t="s">
        <v>195</v>
      </c>
      <c r="DH127" s="790"/>
      <c r="DI127" s="790"/>
      <c r="DJ127" s="790"/>
      <c r="DK127" s="790"/>
      <c r="DL127" s="790" t="s">
        <v>195</v>
      </c>
      <c r="DM127" s="790"/>
      <c r="DN127" s="790"/>
      <c r="DO127" s="790"/>
      <c r="DP127" s="790"/>
      <c r="DQ127" s="790" t="s">
        <v>195</v>
      </c>
      <c r="DR127" s="790"/>
      <c r="DS127" s="790"/>
      <c r="DT127" s="790"/>
      <c r="DU127" s="790"/>
      <c r="DV127" s="791" t="s">
        <v>195</v>
      </c>
      <c r="DW127" s="791"/>
      <c r="DX127" s="791"/>
      <c r="DY127" s="791"/>
      <c r="DZ127" s="792"/>
    </row>
    <row r="128" spans="1:130" s="48" customFormat="1" ht="26.25" customHeight="1" x14ac:dyDescent="0.25">
      <c r="A128" s="749" t="s">
        <v>494</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5</v>
      </c>
      <c r="X128" s="751"/>
      <c r="Y128" s="751"/>
      <c r="Z128" s="752"/>
      <c r="AA128" s="753">
        <v>361201</v>
      </c>
      <c r="AB128" s="754"/>
      <c r="AC128" s="754"/>
      <c r="AD128" s="754"/>
      <c r="AE128" s="755"/>
      <c r="AF128" s="756">
        <v>361995</v>
      </c>
      <c r="AG128" s="754"/>
      <c r="AH128" s="754"/>
      <c r="AI128" s="754"/>
      <c r="AJ128" s="755"/>
      <c r="AK128" s="756">
        <v>364610</v>
      </c>
      <c r="AL128" s="754"/>
      <c r="AM128" s="754"/>
      <c r="AN128" s="754"/>
      <c r="AO128" s="755"/>
      <c r="AP128" s="757"/>
      <c r="AQ128" s="758"/>
      <c r="AR128" s="758"/>
      <c r="AS128" s="758"/>
      <c r="AT128" s="759"/>
      <c r="AU128" s="56"/>
      <c r="AV128" s="56"/>
      <c r="AW128" s="56"/>
      <c r="AX128" s="760" t="s">
        <v>307</v>
      </c>
      <c r="AY128" s="761"/>
      <c r="AZ128" s="761"/>
      <c r="BA128" s="761"/>
      <c r="BB128" s="761"/>
      <c r="BC128" s="761"/>
      <c r="BD128" s="761"/>
      <c r="BE128" s="762"/>
      <c r="BF128" s="763" t="s">
        <v>195</v>
      </c>
      <c r="BG128" s="764"/>
      <c r="BH128" s="764"/>
      <c r="BI128" s="764"/>
      <c r="BJ128" s="764"/>
      <c r="BK128" s="764"/>
      <c r="BL128" s="765"/>
      <c r="BM128" s="763">
        <v>11.96</v>
      </c>
      <c r="BN128" s="764"/>
      <c r="BO128" s="764"/>
      <c r="BP128" s="764"/>
      <c r="BQ128" s="764"/>
      <c r="BR128" s="764"/>
      <c r="BS128" s="765"/>
      <c r="BT128" s="763">
        <v>20</v>
      </c>
      <c r="BU128" s="764"/>
      <c r="BV128" s="764"/>
      <c r="BW128" s="764"/>
      <c r="BX128" s="764"/>
      <c r="BY128" s="764"/>
      <c r="BZ128" s="766"/>
      <c r="CA128" s="74"/>
      <c r="CB128" s="74"/>
      <c r="CC128" s="74"/>
      <c r="CD128" s="74"/>
      <c r="CE128" s="74"/>
      <c r="CF128" s="74"/>
      <c r="CG128" s="56"/>
      <c r="CH128" s="56"/>
      <c r="CI128" s="56"/>
      <c r="CJ128" s="75"/>
      <c r="CK128" s="782"/>
      <c r="CL128" s="783"/>
      <c r="CM128" s="783"/>
      <c r="CN128" s="783"/>
      <c r="CO128" s="784"/>
      <c r="CP128" s="767" t="s">
        <v>401</v>
      </c>
      <c r="CQ128" s="741"/>
      <c r="CR128" s="741"/>
      <c r="CS128" s="741"/>
      <c r="CT128" s="741"/>
      <c r="CU128" s="741"/>
      <c r="CV128" s="741"/>
      <c r="CW128" s="741"/>
      <c r="CX128" s="741"/>
      <c r="CY128" s="741"/>
      <c r="CZ128" s="741"/>
      <c r="DA128" s="741"/>
      <c r="DB128" s="741"/>
      <c r="DC128" s="741"/>
      <c r="DD128" s="741"/>
      <c r="DE128" s="741"/>
      <c r="DF128" s="742"/>
      <c r="DG128" s="768">
        <v>3990</v>
      </c>
      <c r="DH128" s="769"/>
      <c r="DI128" s="769"/>
      <c r="DJ128" s="769"/>
      <c r="DK128" s="769"/>
      <c r="DL128" s="769" t="s">
        <v>195</v>
      </c>
      <c r="DM128" s="769"/>
      <c r="DN128" s="769"/>
      <c r="DO128" s="769"/>
      <c r="DP128" s="769"/>
      <c r="DQ128" s="769" t="s">
        <v>195</v>
      </c>
      <c r="DR128" s="769"/>
      <c r="DS128" s="769"/>
      <c r="DT128" s="769"/>
      <c r="DU128" s="769"/>
      <c r="DV128" s="770" t="s">
        <v>195</v>
      </c>
      <c r="DW128" s="770"/>
      <c r="DX128" s="770"/>
      <c r="DY128" s="770"/>
      <c r="DZ128" s="771"/>
    </row>
    <row r="129" spans="1:131" s="48" customFormat="1" ht="26.25" customHeight="1" x14ac:dyDescent="0.25">
      <c r="A129" s="709" t="s">
        <v>168</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233</v>
      </c>
      <c r="X129" s="712"/>
      <c r="Y129" s="712"/>
      <c r="Z129" s="713"/>
      <c r="AA129" s="714">
        <v>26485422</v>
      </c>
      <c r="AB129" s="715"/>
      <c r="AC129" s="715"/>
      <c r="AD129" s="715"/>
      <c r="AE129" s="716"/>
      <c r="AF129" s="717">
        <v>26698162</v>
      </c>
      <c r="AG129" s="715"/>
      <c r="AH129" s="715"/>
      <c r="AI129" s="715"/>
      <c r="AJ129" s="716"/>
      <c r="AK129" s="717">
        <v>27041663</v>
      </c>
      <c r="AL129" s="715"/>
      <c r="AM129" s="715"/>
      <c r="AN129" s="715"/>
      <c r="AO129" s="716"/>
      <c r="AP129" s="718"/>
      <c r="AQ129" s="719"/>
      <c r="AR129" s="719"/>
      <c r="AS129" s="719"/>
      <c r="AT129" s="720"/>
      <c r="AU129" s="67"/>
      <c r="AV129" s="67"/>
      <c r="AW129" s="67"/>
      <c r="AX129" s="721" t="s">
        <v>113</v>
      </c>
      <c r="AY129" s="722"/>
      <c r="AZ129" s="722"/>
      <c r="BA129" s="722"/>
      <c r="BB129" s="722"/>
      <c r="BC129" s="722"/>
      <c r="BD129" s="722"/>
      <c r="BE129" s="723"/>
      <c r="BF129" s="772" t="s">
        <v>195</v>
      </c>
      <c r="BG129" s="773"/>
      <c r="BH129" s="773"/>
      <c r="BI129" s="773"/>
      <c r="BJ129" s="773"/>
      <c r="BK129" s="773"/>
      <c r="BL129" s="774"/>
      <c r="BM129" s="772">
        <v>16.96</v>
      </c>
      <c r="BN129" s="773"/>
      <c r="BO129" s="773"/>
      <c r="BP129" s="773"/>
      <c r="BQ129" s="773"/>
      <c r="BR129" s="773"/>
      <c r="BS129" s="774"/>
      <c r="BT129" s="772">
        <v>30</v>
      </c>
      <c r="BU129" s="773"/>
      <c r="BV129" s="773"/>
      <c r="BW129" s="773"/>
      <c r="BX129" s="773"/>
      <c r="BY129" s="773"/>
      <c r="BZ129" s="7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5">
      <c r="A130" s="709" t="s">
        <v>150</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495</v>
      </c>
      <c r="X130" s="712"/>
      <c r="Y130" s="712"/>
      <c r="Z130" s="713"/>
      <c r="AA130" s="714">
        <v>4761886</v>
      </c>
      <c r="AB130" s="715"/>
      <c r="AC130" s="715"/>
      <c r="AD130" s="715"/>
      <c r="AE130" s="716"/>
      <c r="AF130" s="717">
        <v>4608257</v>
      </c>
      <c r="AG130" s="715"/>
      <c r="AH130" s="715"/>
      <c r="AI130" s="715"/>
      <c r="AJ130" s="716"/>
      <c r="AK130" s="717">
        <v>4493249</v>
      </c>
      <c r="AL130" s="715"/>
      <c r="AM130" s="715"/>
      <c r="AN130" s="715"/>
      <c r="AO130" s="716"/>
      <c r="AP130" s="718"/>
      <c r="AQ130" s="719"/>
      <c r="AR130" s="719"/>
      <c r="AS130" s="719"/>
      <c r="AT130" s="720"/>
      <c r="AU130" s="67"/>
      <c r="AV130" s="67"/>
      <c r="AW130" s="67"/>
      <c r="AX130" s="721" t="s">
        <v>431</v>
      </c>
      <c r="AY130" s="722"/>
      <c r="AZ130" s="722"/>
      <c r="BA130" s="722"/>
      <c r="BB130" s="722"/>
      <c r="BC130" s="722"/>
      <c r="BD130" s="722"/>
      <c r="BE130" s="723"/>
      <c r="BF130" s="724">
        <v>13.8</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5">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170</v>
      </c>
      <c r="X131" s="731"/>
      <c r="Y131" s="731"/>
      <c r="Z131" s="732"/>
      <c r="AA131" s="733">
        <v>21723536</v>
      </c>
      <c r="AB131" s="734"/>
      <c r="AC131" s="734"/>
      <c r="AD131" s="734"/>
      <c r="AE131" s="735"/>
      <c r="AF131" s="736">
        <v>22089905</v>
      </c>
      <c r="AG131" s="734"/>
      <c r="AH131" s="734"/>
      <c r="AI131" s="734"/>
      <c r="AJ131" s="735"/>
      <c r="AK131" s="736">
        <v>22548414</v>
      </c>
      <c r="AL131" s="734"/>
      <c r="AM131" s="734"/>
      <c r="AN131" s="734"/>
      <c r="AO131" s="735"/>
      <c r="AP131" s="737"/>
      <c r="AQ131" s="738"/>
      <c r="AR131" s="738"/>
      <c r="AS131" s="738"/>
      <c r="AT131" s="739"/>
      <c r="AU131" s="67"/>
      <c r="AV131" s="67"/>
      <c r="AW131" s="67"/>
      <c r="AX131" s="740" t="s">
        <v>58</v>
      </c>
      <c r="AY131" s="741"/>
      <c r="AZ131" s="741"/>
      <c r="BA131" s="741"/>
      <c r="BB131" s="741"/>
      <c r="BC131" s="741"/>
      <c r="BD131" s="741"/>
      <c r="BE131" s="742"/>
      <c r="BF131" s="743">
        <v>61.8</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5">
      <c r="A132" s="699" t="s">
        <v>26</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496</v>
      </c>
      <c r="W132" s="674"/>
      <c r="X132" s="674"/>
      <c r="Y132" s="674"/>
      <c r="Z132" s="675"/>
      <c r="AA132" s="676">
        <v>14.977515629999999</v>
      </c>
      <c r="AB132" s="677"/>
      <c r="AC132" s="677"/>
      <c r="AD132" s="677"/>
      <c r="AE132" s="678"/>
      <c r="AF132" s="679">
        <v>13.247535470000001</v>
      </c>
      <c r="AG132" s="677"/>
      <c r="AH132" s="677"/>
      <c r="AI132" s="677"/>
      <c r="AJ132" s="678"/>
      <c r="AK132" s="679">
        <v>13.17785366</v>
      </c>
      <c r="AL132" s="677"/>
      <c r="AM132" s="677"/>
      <c r="AN132" s="677"/>
      <c r="AO132" s="678"/>
      <c r="AP132" s="680"/>
      <c r="AQ132" s="681"/>
      <c r="AR132" s="681"/>
      <c r="AS132" s="681"/>
      <c r="AT132" s="6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5">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82</v>
      </c>
      <c r="W133" s="683"/>
      <c r="X133" s="683"/>
      <c r="Y133" s="683"/>
      <c r="Z133" s="684"/>
      <c r="AA133" s="685">
        <v>15</v>
      </c>
      <c r="AB133" s="686"/>
      <c r="AC133" s="686"/>
      <c r="AD133" s="686"/>
      <c r="AE133" s="687"/>
      <c r="AF133" s="685">
        <v>14.2</v>
      </c>
      <c r="AG133" s="686"/>
      <c r="AH133" s="686"/>
      <c r="AI133" s="686"/>
      <c r="AJ133" s="687"/>
      <c r="AK133" s="685">
        <v>13.8</v>
      </c>
      <c r="AL133" s="686"/>
      <c r="AM133" s="686"/>
      <c r="AN133" s="686"/>
      <c r="AO133" s="687"/>
      <c r="AP133" s="688"/>
      <c r="AQ133" s="689"/>
      <c r="AR133" s="689"/>
      <c r="AS133" s="689"/>
      <c r="AT133" s="69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2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OwnRIjQACILnCNlFST+9HfSrQmQBmrscMesK15HwJbtw+wbQ4TCT1SMsnxYGUKwpxLK58xQXJiPk8DaFewfe9g==" saltValue="J1itsXKgkOm/FrE6H42v4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77" customWidth="1"/>
    <col min="121" max="121" width="0" style="78" hidden="1" customWidth="1"/>
    <col min="122" max="122" width="9" style="78" hidden="1" customWidth="1"/>
    <col min="123" max="16384" width="9" style="78" hidden="1"/>
  </cols>
  <sheetData>
    <row r="1" spans="1:120" ht="12.75"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78"/>
    </row>
    <row r="17" spans="119:120" ht="12.75" x14ac:dyDescent="0.25">
      <c r="DP17" s="78"/>
    </row>
    <row r="18" spans="119:120" ht="12.75" x14ac:dyDescent="0.25"/>
    <row r="19" spans="119:120" ht="12.75" x14ac:dyDescent="0.25"/>
    <row r="20" spans="119:120" ht="12.75" x14ac:dyDescent="0.25">
      <c r="DO20" s="78"/>
      <c r="DP20" s="78"/>
    </row>
    <row r="21" spans="119:120" ht="12.75" x14ac:dyDescent="0.25">
      <c r="DP21" s="78"/>
    </row>
    <row r="22" spans="119:120" ht="12.75" x14ac:dyDescent="0.25"/>
    <row r="23" spans="119:120" ht="12.75" x14ac:dyDescent="0.25">
      <c r="DO23" s="78"/>
      <c r="DP23" s="78"/>
    </row>
    <row r="24" spans="119:120" ht="12.75" x14ac:dyDescent="0.25">
      <c r="DP24" s="78"/>
    </row>
    <row r="25" spans="119:120" ht="12.75" x14ac:dyDescent="0.25">
      <c r="DP25" s="78"/>
    </row>
    <row r="26" spans="119:120" ht="12.75" x14ac:dyDescent="0.25">
      <c r="DO26" s="78"/>
      <c r="DP26" s="78"/>
    </row>
    <row r="27" spans="119:120" ht="12.75" x14ac:dyDescent="0.25"/>
    <row r="28" spans="119:120" ht="12.75" x14ac:dyDescent="0.25">
      <c r="DO28" s="78"/>
      <c r="DP28" s="78"/>
    </row>
    <row r="29" spans="119:120" ht="12.75" x14ac:dyDescent="0.25">
      <c r="DP29" s="78"/>
    </row>
    <row r="30" spans="119:120" ht="12.75" x14ac:dyDescent="0.25"/>
    <row r="31" spans="119:120" ht="12.75" x14ac:dyDescent="0.25">
      <c r="DO31" s="78"/>
      <c r="DP31" s="78"/>
    </row>
    <row r="32" spans="119:120" ht="12.75" x14ac:dyDescent="0.25"/>
    <row r="33" spans="98:120" ht="12.75" x14ac:dyDescent="0.25">
      <c r="DO33" s="78"/>
      <c r="DP33" s="78"/>
    </row>
    <row r="34" spans="98:120" ht="12.75" x14ac:dyDescent="0.25">
      <c r="DM34" s="78"/>
    </row>
    <row r="35" spans="98:120" ht="12.75" x14ac:dyDescent="0.25">
      <c r="CT35" s="78"/>
      <c r="CU35" s="78"/>
      <c r="CV35" s="78"/>
      <c r="CY35" s="78"/>
      <c r="CZ35" s="78"/>
      <c r="DA35" s="78"/>
      <c r="DD35" s="78"/>
      <c r="DE35" s="78"/>
      <c r="DF35" s="78"/>
      <c r="DI35" s="78"/>
      <c r="DJ35" s="78"/>
      <c r="DK35" s="78"/>
      <c r="DM35" s="78"/>
      <c r="DN35" s="78"/>
      <c r="DO35" s="78"/>
      <c r="DP35" s="78"/>
    </row>
    <row r="36" spans="98:120" ht="12.75" x14ac:dyDescent="0.25"/>
    <row r="37" spans="98:120" ht="12.75" x14ac:dyDescent="0.25">
      <c r="CW37" s="78"/>
      <c r="DB37" s="78"/>
      <c r="DG37" s="78"/>
      <c r="DL37" s="78"/>
      <c r="DP37" s="78"/>
    </row>
    <row r="38" spans="98:120" ht="12.75" x14ac:dyDescent="0.25">
      <c r="CT38" s="78"/>
      <c r="CU38" s="78"/>
      <c r="CV38" s="78"/>
      <c r="CW38" s="78"/>
      <c r="CY38" s="78"/>
      <c r="CZ38" s="78"/>
      <c r="DA38" s="78"/>
      <c r="DB38" s="78"/>
      <c r="DD38" s="78"/>
      <c r="DE38" s="78"/>
      <c r="DF38" s="78"/>
      <c r="DG38" s="78"/>
      <c r="DI38" s="78"/>
      <c r="DJ38" s="78"/>
      <c r="DK38" s="78"/>
      <c r="DL38" s="78"/>
      <c r="DN38" s="78"/>
      <c r="DO38" s="78"/>
      <c r="DP38" s="78"/>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78"/>
      <c r="DO49" s="78"/>
      <c r="DP49" s="78"/>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78"/>
      <c r="CS63" s="78"/>
      <c r="CX63" s="78"/>
      <c r="DC63" s="78"/>
      <c r="DH63" s="78"/>
    </row>
    <row r="64" spans="22:120" ht="12.75" x14ac:dyDescent="0.25">
      <c r="V64" s="78"/>
    </row>
    <row r="65" spans="15:120" ht="12.75" x14ac:dyDescent="0.2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2.75" x14ac:dyDescent="0.25">
      <c r="Q66" s="78"/>
      <c r="S66" s="78"/>
      <c r="U66" s="78"/>
      <c r="DM66" s="78"/>
    </row>
    <row r="67" spans="15:120" ht="12.75" x14ac:dyDescent="0.25">
      <c r="O67" s="78"/>
      <c r="P67" s="78"/>
      <c r="R67" s="78"/>
      <c r="T67" s="78"/>
      <c r="Y67" s="78"/>
      <c r="CT67" s="78"/>
      <c r="CV67" s="78"/>
      <c r="CW67" s="78"/>
      <c r="CY67" s="78"/>
      <c r="DA67" s="78"/>
      <c r="DB67" s="78"/>
      <c r="DD67" s="78"/>
      <c r="DF67" s="78"/>
      <c r="DG67" s="78"/>
      <c r="DI67" s="78"/>
      <c r="DK67" s="78"/>
      <c r="DL67" s="78"/>
      <c r="DN67" s="78"/>
      <c r="DO67" s="78"/>
      <c r="DP67" s="78"/>
    </row>
    <row r="68" spans="15:120" ht="12.75" x14ac:dyDescent="0.25"/>
    <row r="69" spans="15:120" ht="12.75" x14ac:dyDescent="0.25"/>
    <row r="70" spans="15:120" ht="12.75" x14ac:dyDescent="0.25"/>
    <row r="71" spans="15:120" ht="12.75" x14ac:dyDescent="0.25"/>
    <row r="72" spans="15:120" ht="12.75" x14ac:dyDescent="0.25">
      <c r="DP72" s="78"/>
    </row>
    <row r="73" spans="15:120" ht="12.75" x14ac:dyDescent="0.25">
      <c r="DP73" s="78"/>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78"/>
      <c r="CX96" s="78"/>
      <c r="DC96" s="78"/>
      <c r="DH96" s="78"/>
    </row>
    <row r="97" spans="24:120" ht="12.75" x14ac:dyDescent="0.25">
      <c r="CS97" s="78"/>
      <c r="CX97" s="78"/>
      <c r="DC97" s="78"/>
      <c r="DH97" s="78"/>
      <c r="DP97" s="77" t="s">
        <v>96</v>
      </c>
    </row>
    <row r="98" spans="24:120" ht="12.75" hidden="1" x14ac:dyDescent="0.25">
      <c r="CS98" s="78"/>
      <c r="CX98" s="78"/>
      <c r="DC98" s="78"/>
      <c r="DH98" s="78"/>
    </row>
    <row r="99" spans="24:120" ht="12.75" hidden="1" x14ac:dyDescent="0.25">
      <c r="CS99" s="78"/>
      <c r="CX99" s="78"/>
      <c r="DC99" s="78"/>
      <c r="DH99" s="78"/>
    </row>
    <row r="101" spans="24:120" ht="12" hidden="1" customHeight="1" x14ac:dyDescent="0.2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5">
      <c r="CU102" s="78"/>
      <c r="CZ102" s="78"/>
      <c r="DE102" s="78"/>
      <c r="DJ102" s="78"/>
      <c r="DM102" s="78"/>
    </row>
    <row r="103" spans="24:120" ht="12.75" hidden="1" x14ac:dyDescent="0.25">
      <c r="CT103" s="78"/>
      <c r="CV103" s="78"/>
      <c r="CW103" s="78"/>
      <c r="CY103" s="78"/>
      <c r="DA103" s="78"/>
      <c r="DB103" s="78"/>
      <c r="DD103" s="78"/>
      <c r="DF103" s="78"/>
      <c r="DG103" s="78"/>
      <c r="DI103" s="78"/>
      <c r="DK103" s="78"/>
      <c r="DL103" s="78"/>
      <c r="DM103" s="78"/>
      <c r="DN103" s="78"/>
      <c r="DO103" s="78"/>
      <c r="DP103" s="78"/>
    </row>
    <row r="104" spans="24:120" ht="12.75" hidden="1" x14ac:dyDescent="0.25">
      <c r="CV104" s="78"/>
      <c r="CW104" s="78"/>
      <c r="DA104" s="78"/>
      <c r="DB104" s="78"/>
      <c r="DF104" s="78"/>
      <c r="DG104" s="78"/>
      <c r="DK104" s="78"/>
      <c r="DL104" s="78"/>
      <c r="DN104" s="78"/>
      <c r="DO104" s="78"/>
      <c r="DP104" s="78"/>
    </row>
    <row r="105" spans="24:120" ht="12.75" hidden="1" customHeight="1" x14ac:dyDescent="0.25"/>
  </sheetData>
  <sheetProtection algorithmName="SHA-512" hashValue="94D1gTRLO5P4H1+I0aV9Qa/uOSyRT48/Idnl+IohZHpb+nIiKclHeuADDDg3DWCgEQhV9MMxy/mthdR6dWhPuA==" saltValue="b53w5jAMUnXCRVH7P1IU8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77" customWidth="1"/>
    <col min="117" max="117" width="9" style="78" hidden="1" customWidth="1"/>
    <col min="118" max="16384" width="9" style="78" hidden="1"/>
  </cols>
  <sheetData>
    <row r="1" spans="2:116"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5"/>
    <row r="3" spans="2:116" ht="13.5" customHeight="1" x14ac:dyDescent="0.25"/>
    <row r="4" spans="2:116" ht="13.5" customHeight="1" x14ac:dyDescent="0.2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5"/>
    <row r="7" spans="2:116" ht="13.5" customHeight="1" x14ac:dyDescent="0.25"/>
    <row r="8" spans="2:116" ht="13.5" customHeight="1" x14ac:dyDescent="0.25"/>
    <row r="9" spans="2:116" ht="13.5" customHeight="1" x14ac:dyDescent="0.25"/>
    <row r="10" spans="2:116" ht="13.5" customHeight="1" x14ac:dyDescent="0.25"/>
    <row r="11" spans="2:116" ht="13.5" customHeight="1" x14ac:dyDescent="0.25"/>
    <row r="12" spans="2:116" ht="13.5" customHeight="1" x14ac:dyDescent="0.25"/>
    <row r="13" spans="2:116" ht="13.5" customHeight="1" x14ac:dyDescent="0.25"/>
    <row r="14" spans="2:116" ht="13.5" customHeight="1" x14ac:dyDescent="0.25"/>
    <row r="15" spans="2:116" ht="13.5" customHeight="1" x14ac:dyDescent="0.25"/>
    <row r="16" spans="2:116" ht="13.5" customHeight="1" x14ac:dyDescent="0.25"/>
    <row r="17" spans="9:116" ht="13.5" customHeight="1" x14ac:dyDescent="0.25"/>
    <row r="18" spans="9:116" ht="13.5" customHeight="1" x14ac:dyDescent="0.2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5"/>
    <row r="20" spans="9:116" ht="13.5" customHeight="1" x14ac:dyDescent="0.25"/>
    <row r="21" spans="9:116" ht="13.5" customHeight="1" x14ac:dyDescent="0.25">
      <c r="DL21" s="78"/>
    </row>
    <row r="22" spans="9:116" ht="13.5" customHeight="1" x14ac:dyDescent="0.25">
      <c r="DI22" s="78"/>
      <c r="DJ22" s="78"/>
      <c r="DK22" s="78"/>
      <c r="DL22" s="78"/>
    </row>
    <row r="23" spans="9:116" ht="13.5" customHeight="1" x14ac:dyDescent="0.25">
      <c r="CY23" s="78"/>
      <c r="CZ23" s="78"/>
      <c r="DA23" s="78"/>
      <c r="DB23" s="78"/>
      <c r="DC23" s="78"/>
      <c r="DD23" s="78"/>
      <c r="DE23" s="78"/>
      <c r="DF23" s="78"/>
      <c r="DG23" s="78"/>
      <c r="DH23" s="78"/>
      <c r="DI23" s="78"/>
      <c r="DJ23" s="78"/>
      <c r="DK23" s="78"/>
      <c r="DL23" s="78"/>
    </row>
    <row r="24" spans="9:116" ht="13.5" customHeight="1" x14ac:dyDescent="0.25"/>
    <row r="25" spans="9:116" ht="13.5" customHeight="1" x14ac:dyDescent="0.25"/>
    <row r="26" spans="9:116" ht="13.5" customHeight="1" x14ac:dyDescent="0.25"/>
    <row r="27" spans="9:116" ht="13.5" customHeight="1" x14ac:dyDescent="0.25"/>
    <row r="28" spans="9:116" ht="13.5" customHeight="1" x14ac:dyDescent="0.25"/>
    <row r="29" spans="9:116" ht="13.5" customHeight="1" x14ac:dyDescent="0.25"/>
    <row r="30" spans="9:116" ht="13.5" customHeight="1" x14ac:dyDescent="0.25"/>
    <row r="31" spans="9:116" ht="13.5" customHeight="1" x14ac:dyDescent="0.25"/>
    <row r="32" spans="9:116" ht="13.5" customHeight="1" x14ac:dyDescent="0.25"/>
    <row r="33" spans="15:116" ht="13.5" customHeight="1" x14ac:dyDescent="0.25"/>
    <row r="34" spans="15:116" ht="13.5" customHeight="1" x14ac:dyDescent="0.25"/>
    <row r="35" spans="15:116" ht="13.5" customHeight="1" x14ac:dyDescent="0.25">
      <c r="CZ35" s="78"/>
      <c r="DA35" s="78"/>
      <c r="DB35" s="78"/>
      <c r="DC35" s="78"/>
      <c r="DD35" s="78"/>
      <c r="DE35" s="78"/>
      <c r="DF35" s="78"/>
      <c r="DG35" s="78"/>
      <c r="DH35" s="78"/>
      <c r="DI35" s="78"/>
      <c r="DJ35" s="78"/>
      <c r="DK35" s="78"/>
      <c r="DL35" s="78"/>
    </row>
    <row r="36" spans="15:116" ht="13.5" customHeight="1" x14ac:dyDescent="0.25"/>
    <row r="37" spans="15:116" ht="13.5" customHeight="1" x14ac:dyDescent="0.25">
      <c r="DL37" s="78"/>
    </row>
    <row r="38" spans="15:116" ht="13.5" customHeight="1" x14ac:dyDescent="0.25">
      <c r="DI38" s="78"/>
      <c r="DJ38" s="78"/>
      <c r="DK38" s="78"/>
      <c r="DL38" s="78"/>
    </row>
    <row r="39" spans="15:116" ht="13.5" customHeight="1" x14ac:dyDescent="0.25"/>
    <row r="40" spans="15:116" ht="13.5" customHeight="1" x14ac:dyDescent="0.25"/>
    <row r="41" spans="15:116" ht="13.5" customHeight="1" x14ac:dyDescent="0.25"/>
    <row r="42" spans="15:116" ht="13.5" customHeight="1" x14ac:dyDescent="0.25"/>
    <row r="43" spans="15:116" ht="13.5" customHeight="1" x14ac:dyDescent="0.2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5">
      <c r="DL44" s="78"/>
    </row>
    <row r="45" spans="15:116" ht="13.5" customHeight="1" x14ac:dyDescent="0.25"/>
    <row r="46" spans="15:116" ht="13.5" customHeight="1" x14ac:dyDescent="0.25">
      <c r="DA46" s="78"/>
      <c r="DB46" s="78"/>
      <c r="DC46" s="78"/>
      <c r="DD46" s="78"/>
      <c r="DE46" s="78"/>
      <c r="DF46" s="78"/>
      <c r="DG46" s="78"/>
      <c r="DH46" s="78"/>
      <c r="DI46" s="78"/>
      <c r="DJ46" s="78"/>
      <c r="DK46" s="78"/>
      <c r="DL46" s="78"/>
    </row>
    <row r="47" spans="15:116" ht="13.5" customHeight="1" x14ac:dyDescent="0.25"/>
    <row r="48" spans="15:116" ht="13.5" customHeight="1" x14ac:dyDescent="0.25"/>
    <row r="49" spans="104:116" ht="13.5" customHeight="1" x14ac:dyDescent="0.25"/>
    <row r="50" spans="104:116" ht="13.5" customHeight="1" x14ac:dyDescent="0.25">
      <c r="CZ50" s="78"/>
      <c r="DA50" s="78"/>
      <c r="DB50" s="78"/>
      <c r="DC50" s="78"/>
      <c r="DD50" s="78"/>
      <c r="DE50" s="78"/>
      <c r="DF50" s="78"/>
      <c r="DG50" s="78"/>
      <c r="DH50" s="78"/>
      <c r="DI50" s="78"/>
      <c r="DJ50" s="78"/>
      <c r="DK50" s="78"/>
      <c r="DL50" s="78"/>
    </row>
    <row r="51" spans="104:116" ht="13.5" customHeight="1" x14ac:dyDescent="0.25"/>
    <row r="52" spans="104:116" ht="13.5" customHeight="1" x14ac:dyDescent="0.25"/>
    <row r="53" spans="104:116" ht="13.5" customHeight="1" x14ac:dyDescent="0.25">
      <c r="DL53" s="78"/>
    </row>
    <row r="54" spans="104:116" ht="13.5" customHeight="1" x14ac:dyDescent="0.25"/>
    <row r="55" spans="104:116" ht="13.5" customHeight="1" x14ac:dyDescent="0.25"/>
    <row r="56" spans="104:116" ht="13.5" customHeight="1" x14ac:dyDescent="0.25"/>
    <row r="57" spans="104:116" ht="13.5" customHeight="1" x14ac:dyDescent="0.25"/>
    <row r="58" spans="104:116" ht="13.5" customHeight="1" x14ac:dyDescent="0.25"/>
    <row r="59" spans="104:116" ht="13.5" customHeight="1" x14ac:dyDescent="0.25"/>
    <row r="60" spans="104:116" ht="13.5" customHeight="1" x14ac:dyDescent="0.25"/>
    <row r="61" spans="104:116" ht="13.5" customHeight="1" x14ac:dyDescent="0.25"/>
    <row r="62" spans="104:116" ht="13.5" customHeight="1" x14ac:dyDescent="0.25"/>
    <row r="63" spans="104:116" ht="13.5" customHeight="1" x14ac:dyDescent="0.25"/>
    <row r="64" spans="104:116" ht="13.5" customHeight="1" x14ac:dyDescent="0.25"/>
    <row r="65" spans="107:116" ht="13.5" customHeight="1" x14ac:dyDescent="0.25"/>
    <row r="66" spans="107:116" ht="13.5" customHeight="1" x14ac:dyDescent="0.25"/>
    <row r="67" spans="107:116" ht="13.5" customHeight="1" x14ac:dyDescent="0.25">
      <c r="DC67" s="78"/>
      <c r="DD67" s="78"/>
      <c r="DE67" s="78"/>
      <c r="DF67" s="78"/>
      <c r="DG67" s="78"/>
      <c r="DH67" s="78"/>
      <c r="DI67" s="78"/>
      <c r="DJ67" s="78"/>
      <c r="DK67" s="78"/>
      <c r="DL67" s="78"/>
    </row>
    <row r="68" spans="107:116" ht="13.5" customHeight="1" x14ac:dyDescent="0.25"/>
    <row r="69" spans="107:116" ht="13.5" customHeight="1" x14ac:dyDescent="0.25"/>
    <row r="70" spans="107:116" ht="13.5" customHeight="1" x14ac:dyDescent="0.25"/>
    <row r="71" spans="107:116" ht="13.5" customHeight="1" x14ac:dyDescent="0.25"/>
    <row r="72" spans="107:116" ht="13.5" customHeight="1" x14ac:dyDescent="0.25"/>
    <row r="73" spans="107:116" ht="13.5" customHeight="1" x14ac:dyDescent="0.25"/>
    <row r="74" spans="107:116" ht="13.5" customHeight="1" x14ac:dyDescent="0.25"/>
    <row r="75" spans="107:116" ht="13.5" customHeight="1" x14ac:dyDescent="0.25"/>
    <row r="76" spans="107:116" ht="13.5" customHeight="1" x14ac:dyDescent="0.25"/>
    <row r="77" spans="107:116" ht="13.5" customHeight="1" x14ac:dyDescent="0.25"/>
    <row r="78" spans="107:116" ht="13.5" customHeight="1" x14ac:dyDescent="0.25"/>
    <row r="79" spans="107:116" ht="13.5" customHeight="1" x14ac:dyDescent="0.25"/>
    <row r="80" spans="107:116"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sheetData>
  <sheetProtection algorithmName="SHA-512" hashValue="b6klZIc5Faoce3iV3XxRX5WB2+DlbTDmAot7+v7WR1fxz/Ss5TkajXjQYkwKAerjs0WNF1guLyMglMU+JJYqLg==" saltValue="wqZDlKXmwCg7IgKLwhPgPw==" spinCount="100000" sheet="1" objects="1" scenarios="1"/>
  <phoneticPr fontId="5"/>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46" customWidth="1"/>
    <col min="37" max="44" width="17" style="46" customWidth="1"/>
    <col min="45" max="45" width="6.1328125" style="79" customWidth="1"/>
    <col min="46" max="46" width="3" style="80" customWidth="1"/>
    <col min="47" max="47" width="19.1328125" style="46" hidden="1" customWidth="1"/>
    <col min="48" max="52" width="12.59765625" style="46" hidden="1" customWidth="1"/>
    <col min="53" max="53" width="8.59765625" style="46" hidden="1" customWidth="1"/>
    <col min="54" max="16384" width="8.59765625" style="46" hidden="1"/>
  </cols>
  <sheetData>
    <row r="1" spans="1:46" ht="12.75" x14ac:dyDescent="0.25">
      <c r="AS1" s="90"/>
      <c r="AT1" s="90"/>
    </row>
    <row r="2" spans="1:46" ht="12.75" x14ac:dyDescent="0.25">
      <c r="AS2" s="90"/>
      <c r="AT2" s="90"/>
    </row>
    <row r="3" spans="1:46" ht="12.75" x14ac:dyDescent="0.25">
      <c r="AS3" s="90"/>
      <c r="AT3" s="90"/>
    </row>
    <row r="4" spans="1:46" ht="12.75" x14ac:dyDescent="0.25">
      <c r="AS4" s="90"/>
      <c r="AT4" s="90"/>
    </row>
    <row r="5" spans="1:46" ht="16.149999999999999" x14ac:dyDescent="0.25">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2.75" x14ac:dyDescent="0.2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331</v>
      </c>
      <c r="AL6" s="81"/>
      <c r="AM6" s="81"/>
      <c r="AN6" s="81"/>
      <c r="AO6" s="90"/>
      <c r="AP6" s="90"/>
      <c r="AQ6" s="90"/>
      <c r="AR6" s="90"/>
    </row>
    <row r="7" spans="1:46" ht="13.5" customHeight="1" x14ac:dyDescent="0.2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3" t="s">
        <v>83</v>
      </c>
      <c r="AP7" s="126"/>
      <c r="AQ7" s="137" t="s">
        <v>498</v>
      </c>
      <c r="AR7" s="151"/>
    </row>
    <row r="8" spans="1:46" ht="12.75" x14ac:dyDescent="0.2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4"/>
      <c r="AP8" s="127" t="s">
        <v>499</v>
      </c>
      <c r="AQ8" s="138" t="s">
        <v>500</v>
      </c>
      <c r="AR8" s="152" t="s">
        <v>422</v>
      </c>
    </row>
    <row r="9" spans="1:46" ht="12.75" x14ac:dyDescent="0.2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501</v>
      </c>
      <c r="AL9" s="1005"/>
      <c r="AM9" s="1005"/>
      <c r="AN9" s="1006"/>
      <c r="AO9" s="116">
        <v>7136443</v>
      </c>
      <c r="AP9" s="116">
        <v>78269</v>
      </c>
      <c r="AQ9" s="139">
        <v>80646</v>
      </c>
      <c r="AR9" s="153">
        <v>-2.9</v>
      </c>
    </row>
    <row r="10" spans="1:46" ht="13.5" customHeight="1" x14ac:dyDescent="0.2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202</v>
      </c>
      <c r="AL10" s="1005"/>
      <c r="AM10" s="1005"/>
      <c r="AN10" s="1006"/>
      <c r="AO10" s="117">
        <v>92796</v>
      </c>
      <c r="AP10" s="117">
        <v>1018</v>
      </c>
      <c r="AQ10" s="140">
        <v>6637</v>
      </c>
      <c r="AR10" s="154">
        <v>-84.7</v>
      </c>
    </row>
    <row r="11" spans="1:46" ht="13.5" customHeight="1" x14ac:dyDescent="0.2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399</v>
      </c>
      <c r="AL11" s="1005"/>
      <c r="AM11" s="1005"/>
      <c r="AN11" s="1006"/>
      <c r="AO11" s="117" t="s">
        <v>195</v>
      </c>
      <c r="AP11" s="117" t="s">
        <v>195</v>
      </c>
      <c r="AQ11" s="140">
        <v>1119</v>
      </c>
      <c r="AR11" s="154" t="s">
        <v>195</v>
      </c>
    </row>
    <row r="12" spans="1:46" ht="13.5" customHeight="1" x14ac:dyDescent="0.2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232</v>
      </c>
      <c r="AL12" s="1005"/>
      <c r="AM12" s="1005"/>
      <c r="AN12" s="1006"/>
      <c r="AO12" s="117" t="s">
        <v>195</v>
      </c>
      <c r="AP12" s="117" t="s">
        <v>195</v>
      </c>
      <c r="AQ12" s="140">
        <v>8</v>
      </c>
      <c r="AR12" s="154" t="s">
        <v>195</v>
      </c>
    </row>
    <row r="13" spans="1:46" ht="13.5" customHeight="1" x14ac:dyDescent="0.2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503</v>
      </c>
      <c r="AL13" s="1005"/>
      <c r="AM13" s="1005"/>
      <c r="AN13" s="1006"/>
      <c r="AO13" s="117">
        <v>170100</v>
      </c>
      <c r="AP13" s="117">
        <v>1866</v>
      </c>
      <c r="AQ13" s="140">
        <v>2502</v>
      </c>
      <c r="AR13" s="154">
        <v>-25.4</v>
      </c>
    </row>
    <row r="14" spans="1:46" ht="13.5" customHeight="1" x14ac:dyDescent="0.2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504</v>
      </c>
      <c r="AL14" s="1005"/>
      <c r="AM14" s="1005"/>
      <c r="AN14" s="1006"/>
      <c r="AO14" s="117">
        <v>54742</v>
      </c>
      <c r="AP14" s="117">
        <v>600</v>
      </c>
      <c r="AQ14" s="140">
        <v>1863</v>
      </c>
      <c r="AR14" s="154">
        <v>-67.8</v>
      </c>
    </row>
    <row r="15" spans="1:46" ht="13.5" customHeight="1" x14ac:dyDescent="0.2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309</v>
      </c>
      <c r="AL15" s="1008"/>
      <c r="AM15" s="1008"/>
      <c r="AN15" s="1009"/>
      <c r="AO15" s="117">
        <v>-348354</v>
      </c>
      <c r="AP15" s="117">
        <v>-3821</v>
      </c>
      <c r="AQ15" s="140">
        <v>-4800</v>
      </c>
      <c r="AR15" s="154">
        <v>-20.399999999999999</v>
      </c>
    </row>
    <row r="16" spans="1:46" ht="12.75" x14ac:dyDescent="0.2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270</v>
      </c>
      <c r="AL16" s="1008"/>
      <c r="AM16" s="1008"/>
      <c r="AN16" s="1009"/>
      <c r="AO16" s="117">
        <v>7105727</v>
      </c>
      <c r="AP16" s="117">
        <v>77932</v>
      </c>
      <c r="AQ16" s="140">
        <v>87975</v>
      </c>
      <c r="AR16" s="154">
        <v>-11.4</v>
      </c>
    </row>
    <row r="17" spans="1:46" ht="12.75" x14ac:dyDescent="0.2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2.75" x14ac:dyDescent="0.2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2.75" x14ac:dyDescent="0.2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182</v>
      </c>
      <c r="AL19" s="90"/>
      <c r="AM19" s="90"/>
      <c r="AN19" s="90"/>
      <c r="AO19" s="90"/>
      <c r="AP19" s="90"/>
      <c r="AQ19" s="90"/>
      <c r="AR19" s="90"/>
    </row>
    <row r="20" spans="1:46" ht="12.75" x14ac:dyDescent="0.2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505</v>
      </c>
      <c r="AP20" s="128" t="s">
        <v>335</v>
      </c>
      <c r="AQ20" s="141" t="s">
        <v>40</v>
      </c>
      <c r="AR20" s="155"/>
    </row>
    <row r="21" spans="1:46" s="81" customFormat="1" ht="12.75" x14ac:dyDescent="0.25">
      <c r="A21" s="83"/>
      <c r="AK21" s="1010" t="s">
        <v>506</v>
      </c>
      <c r="AL21" s="1011"/>
      <c r="AM21" s="1011"/>
      <c r="AN21" s="1012"/>
      <c r="AO21" s="119">
        <v>7.52</v>
      </c>
      <c r="AP21" s="129">
        <v>7.71</v>
      </c>
      <c r="AQ21" s="142">
        <v>-0.19</v>
      </c>
      <c r="AS21" s="161"/>
      <c r="AT21" s="83"/>
    </row>
    <row r="22" spans="1:46" s="81" customFormat="1" ht="12.75" x14ac:dyDescent="0.25">
      <c r="A22" s="83"/>
      <c r="AK22" s="1010" t="s">
        <v>507</v>
      </c>
      <c r="AL22" s="1011"/>
      <c r="AM22" s="1011"/>
      <c r="AN22" s="1012"/>
      <c r="AO22" s="120">
        <v>93.6</v>
      </c>
      <c r="AP22" s="130">
        <v>98.3</v>
      </c>
      <c r="AQ22" s="143">
        <v>-4.7</v>
      </c>
      <c r="AR22" s="131"/>
      <c r="AS22" s="161"/>
      <c r="AT22" s="83"/>
    </row>
    <row r="23" spans="1:46" s="81" customFormat="1" ht="12.75" x14ac:dyDescent="0.25">
      <c r="A23" s="83"/>
      <c r="AP23" s="131"/>
      <c r="AQ23" s="131"/>
      <c r="AR23" s="131"/>
      <c r="AS23" s="161"/>
      <c r="AT23" s="83"/>
    </row>
    <row r="24" spans="1:46" s="81" customFormat="1" ht="12.75" x14ac:dyDescent="0.25">
      <c r="A24" s="83"/>
      <c r="AP24" s="131"/>
      <c r="AQ24" s="131"/>
      <c r="AR24" s="131"/>
      <c r="AS24" s="161"/>
      <c r="AT24" s="83"/>
    </row>
    <row r="25" spans="1:46" s="81" customFormat="1" ht="12.75" x14ac:dyDescent="0.2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2.75" x14ac:dyDescent="0.25">
      <c r="A26" s="1003" t="s">
        <v>508</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row>
    <row r="27" spans="1:46" ht="12.75" x14ac:dyDescent="0.25">
      <c r="A27" s="85"/>
      <c r="AO27" s="90"/>
      <c r="AP27" s="90"/>
      <c r="AQ27" s="90"/>
      <c r="AR27" s="90"/>
      <c r="AS27" s="90"/>
      <c r="AT27" s="90"/>
    </row>
    <row r="28" spans="1:46" ht="16.149999999999999" x14ac:dyDescent="0.25">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2.75" x14ac:dyDescent="0.2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117</v>
      </c>
      <c r="AL29" s="81"/>
      <c r="AM29" s="81"/>
      <c r="AN29" s="81"/>
      <c r="AO29" s="90"/>
      <c r="AP29" s="90"/>
      <c r="AQ29" s="90"/>
      <c r="AR29" s="90"/>
      <c r="AS29" s="164"/>
    </row>
    <row r="30" spans="1:46" ht="13.5" customHeight="1" x14ac:dyDescent="0.2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3" t="s">
        <v>83</v>
      </c>
      <c r="AP30" s="126"/>
      <c r="AQ30" s="137" t="s">
        <v>498</v>
      </c>
      <c r="AR30" s="151"/>
    </row>
    <row r="31" spans="1:46" ht="12.75" x14ac:dyDescent="0.2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4"/>
      <c r="AP31" s="127" t="s">
        <v>499</v>
      </c>
      <c r="AQ31" s="138" t="s">
        <v>500</v>
      </c>
      <c r="AR31" s="152" t="s">
        <v>422</v>
      </c>
    </row>
    <row r="32" spans="1:46" ht="27" customHeight="1" x14ac:dyDescent="0.2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509</v>
      </c>
      <c r="AL32" s="998"/>
      <c r="AM32" s="998"/>
      <c r="AN32" s="999"/>
      <c r="AO32" s="117">
        <v>6553934</v>
      </c>
      <c r="AP32" s="117">
        <v>71881</v>
      </c>
      <c r="AQ32" s="144">
        <v>41451</v>
      </c>
      <c r="AR32" s="154">
        <v>73.400000000000006</v>
      </c>
    </row>
    <row r="33" spans="1:46" ht="13.5" customHeight="1" x14ac:dyDescent="0.2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510</v>
      </c>
      <c r="AL33" s="998"/>
      <c r="AM33" s="998"/>
      <c r="AN33" s="999"/>
      <c r="AO33" s="117" t="s">
        <v>195</v>
      </c>
      <c r="AP33" s="117" t="s">
        <v>195</v>
      </c>
      <c r="AQ33" s="144" t="s">
        <v>195</v>
      </c>
      <c r="AR33" s="154" t="s">
        <v>195</v>
      </c>
    </row>
    <row r="34" spans="1:46" ht="27" customHeight="1" x14ac:dyDescent="0.2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511</v>
      </c>
      <c r="AL34" s="998"/>
      <c r="AM34" s="998"/>
      <c r="AN34" s="999"/>
      <c r="AO34" s="117" t="s">
        <v>195</v>
      </c>
      <c r="AP34" s="117" t="s">
        <v>195</v>
      </c>
      <c r="AQ34" s="144">
        <v>35</v>
      </c>
      <c r="AR34" s="154" t="s">
        <v>195</v>
      </c>
    </row>
    <row r="35" spans="1:46" ht="27" customHeight="1" x14ac:dyDescent="0.2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512</v>
      </c>
      <c r="AL35" s="998"/>
      <c r="AM35" s="998"/>
      <c r="AN35" s="999"/>
      <c r="AO35" s="117">
        <v>1225406</v>
      </c>
      <c r="AP35" s="117">
        <v>13440</v>
      </c>
      <c r="AQ35" s="144">
        <v>11775</v>
      </c>
      <c r="AR35" s="154">
        <v>14.1</v>
      </c>
    </row>
    <row r="36" spans="1:46" ht="27" customHeight="1" x14ac:dyDescent="0.2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36</v>
      </c>
      <c r="AL36" s="998"/>
      <c r="AM36" s="998"/>
      <c r="AN36" s="999"/>
      <c r="AO36" s="117">
        <v>23627</v>
      </c>
      <c r="AP36" s="117">
        <v>259</v>
      </c>
      <c r="AQ36" s="144">
        <v>2188</v>
      </c>
      <c r="AR36" s="154">
        <v>-88.2</v>
      </c>
    </row>
    <row r="37" spans="1:46" ht="13.5" customHeight="1" x14ac:dyDescent="0.2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344</v>
      </c>
      <c r="AL37" s="998"/>
      <c r="AM37" s="998"/>
      <c r="AN37" s="999"/>
      <c r="AO37" s="117">
        <v>26289</v>
      </c>
      <c r="AP37" s="117">
        <v>288</v>
      </c>
      <c r="AQ37" s="144">
        <v>531</v>
      </c>
      <c r="AR37" s="154">
        <v>-45.8</v>
      </c>
    </row>
    <row r="38" spans="1:46" ht="27" customHeight="1" x14ac:dyDescent="0.2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513</v>
      </c>
      <c r="AL38" s="1001"/>
      <c r="AM38" s="1001"/>
      <c r="AN38" s="1002"/>
      <c r="AO38" s="121" t="s">
        <v>195</v>
      </c>
      <c r="AP38" s="121" t="s">
        <v>195</v>
      </c>
      <c r="AQ38" s="145">
        <v>1</v>
      </c>
      <c r="AR38" s="143" t="s">
        <v>195</v>
      </c>
      <c r="AS38" s="164"/>
    </row>
    <row r="39" spans="1:46" ht="12.75" x14ac:dyDescent="0.2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80</v>
      </c>
      <c r="AL39" s="1001"/>
      <c r="AM39" s="1001"/>
      <c r="AN39" s="1002"/>
      <c r="AO39" s="117">
        <v>-364610</v>
      </c>
      <c r="AP39" s="117">
        <v>-3999</v>
      </c>
      <c r="AQ39" s="144">
        <v>-5414</v>
      </c>
      <c r="AR39" s="154">
        <v>-26.1</v>
      </c>
      <c r="AS39" s="164"/>
    </row>
    <row r="40" spans="1:46" ht="27" customHeight="1" x14ac:dyDescent="0.2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514</v>
      </c>
      <c r="AL40" s="998"/>
      <c r="AM40" s="998"/>
      <c r="AN40" s="999"/>
      <c r="AO40" s="117">
        <v>-4493249</v>
      </c>
      <c r="AP40" s="117">
        <v>-49280</v>
      </c>
      <c r="AQ40" s="144">
        <v>-35360</v>
      </c>
      <c r="AR40" s="154">
        <v>39.4</v>
      </c>
      <c r="AS40" s="164"/>
    </row>
    <row r="41" spans="1:46" ht="12.75" x14ac:dyDescent="0.2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390</v>
      </c>
      <c r="AL41" s="988"/>
      <c r="AM41" s="988"/>
      <c r="AN41" s="989"/>
      <c r="AO41" s="117">
        <v>2971397</v>
      </c>
      <c r="AP41" s="117">
        <v>32589</v>
      </c>
      <c r="AQ41" s="144">
        <v>15207</v>
      </c>
      <c r="AR41" s="154">
        <v>114.3</v>
      </c>
      <c r="AS41" s="164"/>
    </row>
    <row r="42" spans="1:46" ht="12.75" x14ac:dyDescent="0.2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2.75" x14ac:dyDescent="0.2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2.75" x14ac:dyDescent="0.2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2.75" x14ac:dyDescent="0.2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2.75" x14ac:dyDescent="0.2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5">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2.75" x14ac:dyDescent="0.2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2"/>
      <c r="AR48" s="87"/>
    </row>
    <row r="49" spans="1:44" ht="13.5" customHeight="1" x14ac:dyDescent="0.2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5" t="s">
        <v>83</v>
      </c>
      <c r="AN49" s="990" t="s">
        <v>440</v>
      </c>
      <c r="AO49" s="991"/>
      <c r="AP49" s="991"/>
      <c r="AQ49" s="991"/>
      <c r="AR49" s="992"/>
    </row>
    <row r="50" spans="1:44" ht="12.75" x14ac:dyDescent="0.2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6"/>
      <c r="AN50" s="113" t="s">
        <v>490</v>
      </c>
      <c r="AO50" s="123" t="s">
        <v>491</v>
      </c>
      <c r="AP50" s="134" t="s">
        <v>517</v>
      </c>
      <c r="AQ50" s="147" t="s">
        <v>384</v>
      </c>
      <c r="AR50" s="157" t="s">
        <v>518</v>
      </c>
    </row>
    <row r="51" spans="1:44" ht="12.75" x14ac:dyDescent="0.2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478</v>
      </c>
      <c r="AL51" s="102"/>
      <c r="AM51" s="107">
        <v>11097423</v>
      </c>
      <c r="AN51" s="114">
        <v>115826</v>
      </c>
      <c r="AO51" s="124">
        <v>-15.9</v>
      </c>
      <c r="AP51" s="135">
        <v>63812</v>
      </c>
      <c r="AQ51" s="148">
        <v>2.2999999999999998</v>
      </c>
      <c r="AR51" s="158">
        <v>-18.2</v>
      </c>
    </row>
    <row r="52" spans="1:44" ht="12.75" x14ac:dyDescent="0.2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272</v>
      </c>
      <c r="AM52" s="108">
        <v>5641230</v>
      </c>
      <c r="AN52" s="115">
        <v>58879</v>
      </c>
      <c r="AO52" s="125">
        <v>12.5</v>
      </c>
      <c r="AP52" s="136">
        <v>33848</v>
      </c>
      <c r="AQ52" s="149">
        <v>-4.2</v>
      </c>
      <c r="AR52" s="159">
        <v>16.7</v>
      </c>
    </row>
    <row r="53" spans="1:44" ht="12.75" x14ac:dyDescent="0.2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317</v>
      </c>
      <c r="AL53" s="102"/>
      <c r="AM53" s="107">
        <v>6683619</v>
      </c>
      <c r="AN53" s="114">
        <v>70710</v>
      </c>
      <c r="AO53" s="124">
        <v>-39</v>
      </c>
      <c r="AP53" s="135">
        <v>54225</v>
      </c>
      <c r="AQ53" s="148">
        <v>-15</v>
      </c>
      <c r="AR53" s="158">
        <v>-24</v>
      </c>
    </row>
    <row r="54" spans="1:44" ht="12.75" x14ac:dyDescent="0.2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272</v>
      </c>
      <c r="AM54" s="108">
        <v>1448220</v>
      </c>
      <c r="AN54" s="115">
        <v>15322</v>
      </c>
      <c r="AO54" s="125">
        <v>-74</v>
      </c>
      <c r="AP54" s="136">
        <v>27337</v>
      </c>
      <c r="AQ54" s="149">
        <v>-19.2</v>
      </c>
      <c r="AR54" s="159">
        <v>-54.8</v>
      </c>
    </row>
    <row r="55" spans="1:44" ht="12.75" x14ac:dyDescent="0.2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135</v>
      </c>
      <c r="AL55" s="102"/>
      <c r="AM55" s="107">
        <v>6114913</v>
      </c>
      <c r="AN55" s="114">
        <v>65468</v>
      </c>
      <c r="AO55" s="124">
        <v>-7.4</v>
      </c>
      <c r="AP55" s="135">
        <v>54016</v>
      </c>
      <c r="AQ55" s="148">
        <v>-0.4</v>
      </c>
      <c r="AR55" s="158">
        <v>-7</v>
      </c>
    </row>
    <row r="56" spans="1:44" ht="12.75" x14ac:dyDescent="0.2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272</v>
      </c>
      <c r="AM56" s="108">
        <v>2008855</v>
      </c>
      <c r="AN56" s="115">
        <v>21507</v>
      </c>
      <c r="AO56" s="125">
        <v>40.4</v>
      </c>
      <c r="AP56" s="136">
        <v>28078</v>
      </c>
      <c r="AQ56" s="149">
        <v>2.7</v>
      </c>
      <c r="AR56" s="159">
        <v>37.700000000000003</v>
      </c>
    </row>
    <row r="57" spans="1:44" ht="12.75" x14ac:dyDescent="0.2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519</v>
      </c>
      <c r="AL57" s="102"/>
      <c r="AM57" s="107">
        <v>4738833</v>
      </c>
      <c r="AN57" s="114">
        <v>51309</v>
      </c>
      <c r="AO57" s="124">
        <v>-21.6</v>
      </c>
      <c r="AP57" s="135">
        <v>52786</v>
      </c>
      <c r="AQ57" s="148">
        <v>-2.2999999999999998</v>
      </c>
      <c r="AR57" s="158">
        <v>-19.3</v>
      </c>
    </row>
    <row r="58" spans="1:44" ht="12.75" x14ac:dyDescent="0.2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272</v>
      </c>
      <c r="AM58" s="108">
        <v>2421613</v>
      </c>
      <c r="AN58" s="115">
        <v>26220</v>
      </c>
      <c r="AO58" s="125">
        <v>21.9</v>
      </c>
      <c r="AP58" s="136">
        <v>28742</v>
      </c>
      <c r="AQ58" s="149">
        <v>2.4</v>
      </c>
      <c r="AR58" s="159">
        <v>19.5</v>
      </c>
    </row>
    <row r="59" spans="1:44" ht="12.75" x14ac:dyDescent="0.2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520</v>
      </c>
      <c r="AL59" s="102"/>
      <c r="AM59" s="107">
        <v>4722125</v>
      </c>
      <c r="AN59" s="114">
        <v>51790</v>
      </c>
      <c r="AO59" s="124">
        <v>0.9</v>
      </c>
      <c r="AP59" s="135">
        <v>58465</v>
      </c>
      <c r="AQ59" s="148">
        <v>10.8</v>
      </c>
      <c r="AR59" s="158">
        <v>-9.9</v>
      </c>
    </row>
    <row r="60" spans="1:44" ht="12.75" x14ac:dyDescent="0.2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272</v>
      </c>
      <c r="AM60" s="108">
        <v>2387592</v>
      </c>
      <c r="AN60" s="115">
        <v>26186</v>
      </c>
      <c r="AO60" s="125">
        <v>-0.1</v>
      </c>
      <c r="AP60" s="136">
        <v>34452</v>
      </c>
      <c r="AQ60" s="149">
        <v>19.899999999999999</v>
      </c>
      <c r="AR60" s="159">
        <v>-20</v>
      </c>
    </row>
    <row r="61" spans="1:44" ht="12.75" x14ac:dyDescent="0.2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521</v>
      </c>
      <c r="AL61" s="105"/>
      <c r="AM61" s="107">
        <v>6671383</v>
      </c>
      <c r="AN61" s="114">
        <v>71021</v>
      </c>
      <c r="AO61" s="124">
        <v>-16.600000000000001</v>
      </c>
      <c r="AP61" s="135">
        <v>56661</v>
      </c>
      <c r="AQ61" s="150">
        <v>-0.9</v>
      </c>
      <c r="AR61" s="158">
        <v>-15.7</v>
      </c>
    </row>
    <row r="62" spans="1:44" ht="12.75" x14ac:dyDescent="0.2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272</v>
      </c>
      <c r="AM62" s="108">
        <v>2781502</v>
      </c>
      <c r="AN62" s="115">
        <v>29623</v>
      </c>
      <c r="AO62" s="125">
        <v>0.1</v>
      </c>
      <c r="AP62" s="136">
        <v>30491</v>
      </c>
      <c r="AQ62" s="149">
        <v>0.3</v>
      </c>
      <c r="AR62" s="159">
        <v>-0.2</v>
      </c>
    </row>
    <row r="63" spans="1:44" ht="12.75" x14ac:dyDescent="0.2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2.75" x14ac:dyDescent="0.2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2.75" x14ac:dyDescent="0.2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2.75" x14ac:dyDescent="0.2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5">
      <c r="AK67" s="90"/>
      <c r="AL67" s="90"/>
      <c r="AM67" s="90"/>
      <c r="AN67" s="90"/>
      <c r="AO67" s="90"/>
      <c r="AP67" s="90"/>
      <c r="AQ67" s="90"/>
      <c r="AR67" s="90"/>
      <c r="AS67" s="90"/>
      <c r="AT67" s="90"/>
    </row>
    <row r="68" spans="1:46" ht="13.5" hidden="1" customHeight="1" x14ac:dyDescent="0.25">
      <c r="AK68" s="90"/>
      <c r="AL68" s="90"/>
      <c r="AM68" s="90"/>
      <c r="AN68" s="90"/>
      <c r="AO68" s="90"/>
      <c r="AP68" s="90"/>
      <c r="AQ68" s="90"/>
      <c r="AR68" s="90"/>
    </row>
    <row r="69" spans="1:46" ht="13.5" hidden="1" customHeight="1" x14ac:dyDescent="0.25">
      <c r="AK69" s="90"/>
      <c r="AL69" s="90"/>
      <c r="AM69" s="90"/>
      <c r="AN69" s="90"/>
      <c r="AO69" s="90"/>
      <c r="AP69" s="90"/>
      <c r="AQ69" s="90"/>
      <c r="AR69" s="90"/>
    </row>
    <row r="70" spans="1:46" ht="12.75" hidden="1" x14ac:dyDescent="0.25">
      <c r="AK70" s="90"/>
      <c r="AL70" s="90"/>
      <c r="AM70" s="90"/>
      <c r="AN70" s="90"/>
      <c r="AO70" s="90"/>
      <c r="AP70" s="90"/>
      <c r="AQ70" s="90"/>
      <c r="AR70" s="90"/>
    </row>
    <row r="71" spans="1:46" ht="12.75" hidden="1" x14ac:dyDescent="0.25">
      <c r="AK71" s="90"/>
      <c r="AL71" s="90"/>
      <c r="AM71" s="90"/>
      <c r="AN71" s="90"/>
      <c r="AO71" s="90"/>
      <c r="AP71" s="90"/>
      <c r="AQ71" s="90"/>
      <c r="AR71" s="90"/>
    </row>
    <row r="72" spans="1:46" ht="12.75" hidden="1" x14ac:dyDescent="0.25">
      <c r="AK72" s="90"/>
      <c r="AL72" s="90"/>
      <c r="AM72" s="90"/>
      <c r="AN72" s="90"/>
      <c r="AO72" s="90"/>
      <c r="AP72" s="90"/>
      <c r="AQ72" s="90"/>
      <c r="AR72" s="90"/>
    </row>
    <row r="73" spans="1:46" ht="12.75" hidden="1" x14ac:dyDescent="0.25">
      <c r="AK73" s="90"/>
      <c r="AL73" s="90"/>
      <c r="AM73" s="90"/>
      <c r="AN73" s="90"/>
      <c r="AO73" s="90"/>
      <c r="AP73" s="90"/>
      <c r="AQ73" s="90"/>
      <c r="AR73" s="90"/>
    </row>
  </sheetData>
  <sheetProtection algorithmName="SHA-512" hashValue="N2QWhl9o6BJ0SwUup26JFCtCuh7Xqi7JzAW+Wg7CFKDqWUKxY69TTo5qY9l1AdVs0W34A08jxIWQVfxtgCuhqg==" saltValue="yYFKrubvYHeQUeACn+BDB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77" customWidth="1"/>
    <col min="126" max="126" width="9" style="78" hidden="1" customWidth="1"/>
    <col min="127" max="16384" width="9" style="78" hidden="1"/>
  </cols>
  <sheetData>
    <row r="1" spans="2:125"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2.75" x14ac:dyDescent="0.25">
      <c r="B2" s="78"/>
      <c r="DG2" s="78"/>
    </row>
    <row r="3" spans="2:125" ht="12.75" x14ac:dyDescent="0.2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2.75" x14ac:dyDescent="0.25"/>
    <row r="5" spans="2:125" ht="12.75" x14ac:dyDescent="0.25"/>
    <row r="6" spans="2:125" ht="12.75" x14ac:dyDescent="0.25"/>
    <row r="7" spans="2:125" ht="12.75" x14ac:dyDescent="0.25"/>
    <row r="8" spans="2:125" ht="12.75" x14ac:dyDescent="0.25"/>
    <row r="9" spans="2:125" ht="12.75" x14ac:dyDescent="0.25">
      <c r="DU9" s="78"/>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78"/>
    </row>
    <row r="18" spans="125:125" ht="12.75" x14ac:dyDescent="0.25"/>
    <row r="19" spans="125:125" ht="12.75" x14ac:dyDescent="0.25"/>
    <row r="20" spans="125:125" ht="12.75" x14ac:dyDescent="0.25">
      <c r="DU20" s="78"/>
    </row>
    <row r="21" spans="125:125" ht="12.75" x14ac:dyDescent="0.25">
      <c r="DU21" s="78"/>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78"/>
    </row>
    <row r="29" spans="125:125" ht="12.75" x14ac:dyDescent="0.25"/>
    <row r="30" spans="125:125" ht="12.75" x14ac:dyDescent="0.25"/>
    <row r="31" spans="125:125" ht="12.75" x14ac:dyDescent="0.25"/>
    <row r="32" spans="125:125" ht="12.75" x14ac:dyDescent="0.25"/>
    <row r="33" spans="2:125" ht="12.75" x14ac:dyDescent="0.25">
      <c r="B33" s="78"/>
      <c r="G33" s="78"/>
      <c r="I33" s="78"/>
    </row>
    <row r="34" spans="2:125" ht="12.75" x14ac:dyDescent="0.25">
      <c r="C34" s="78"/>
      <c r="P34" s="78"/>
      <c r="DE34" s="78"/>
      <c r="DH34" s="78"/>
    </row>
    <row r="35" spans="2:125" ht="12.75" x14ac:dyDescent="0.25">
      <c r="D35" s="78"/>
      <c r="E35" s="78"/>
      <c r="DG35" s="78"/>
      <c r="DJ35" s="78"/>
      <c r="DP35" s="78"/>
      <c r="DQ35" s="78"/>
      <c r="DR35" s="78"/>
      <c r="DS35" s="78"/>
      <c r="DT35" s="78"/>
      <c r="DU35" s="78"/>
    </row>
    <row r="36" spans="2:125" ht="12.75" x14ac:dyDescent="0.2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2.75" x14ac:dyDescent="0.25">
      <c r="DU37" s="78"/>
    </row>
    <row r="38" spans="2:125" ht="12.75" x14ac:dyDescent="0.25">
      <c r="DT38" s="78"/>
      <c r="DU38" s="78"/>
    </row>
    <row r="39" spans="2:125" ht="12.75" x14ac:dyDescent="0.25"/>
    <row r="40" spans="2:125" ht="12.75" x14ac:dyDescent="0.25">
      <c r="DH40" s="78"/>
    </row>
    <row r="41" spans="2:125" ht="12.75" x14ac:dyDescent="0.25">
      <c r="DE41" s="78"/>
    </row>
    <row r="42" spans="2:125" ht="12.75" x14ac:dyDescent="0.25">
      <c r="DG42" s="78"/>
      <c r="DJ42" s="78"/>
    </row>
    <row r="43" spans="2:125" ht="12.75" x14ac:dyDescent="0.2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2.75" x14ac:dyDescent="0.25">
      <c r="DU44" s="78"/>
    </row>
    <row r="45" spans="2:125" ht="12.75" x14ac:dyDescent="0.25"/>
    <row r="46" spans="2:125" ht="12.75" x14ac:dyDescent="0.25"/>
    <row r="47" spans="2:125" ht="12.75" x14ac:dyDescent="0.25"/>
    <row r="48" spans="2:125" ht="12.75" x14ac:dyDescent="0.25">
      <c r="DT48" s="78"/>
      <c r="DU48" s="78"/>
    </row>
    <row r="49" spans="120:125" ht="12.75" x14ac:dyDescent="0.25">
      <c r="DU49" s="78"/>
    </row>
    <row r="50" spans="120:125" ht="12.75" x14ac:dyDescent="0.25">
      <c r="DU50" s="78"/>
    </row>
    <row r="51" spans="120:125" ht="12.75" x14ac:dyDescent="0.25">
      <c r="DP51" s="78"/>
      <c r="DQ51" s="78"/>
      <c r="DR51" s="78"/>
      <c r="DS51" s="78"/>
      <c r="DT51" s="78"/>
      <c r="DU51" s="78"/>
    </row>
    <row r="52" spans="120:125" ht="12.75" x14ac:dyDescent="0.25"/>
    <row r="53" spans="120:125" ht="12.75" x14ac:dyDescent="0.25"/>
    <row r="54" spans="120:125" ht="12.75" x14ac:dyDescent="0.25">
      <c r="DU54" s="78"/>
    </row>
    <row r="55" spans="120:125" ht="12.75" x14ac:dyDescent="0.25"/>
    <row r="56" spans="120:125" ht="12.75" x14ac:dyDescent="0.25"/>
    <row r="57" spans="120:125" ht="12.75" x14ac:dyDescent="0.25"/>
    <row r="58" spans="120:125" ht="12.75" x14ac:dyDescent="0.25">
      <c r="DU58" s="78"/>
    </row>
    <row r="59" spans="120:125" ht="12.75" x14ac:dyDescent="0.25"/>
    <row r="60" spans="120:125" ht="12.75" x14ac:dyDescent="0.25"/>
    <row r="61" spans="120:125" ht="12.75" x14ac:dyDescent="0.25"/>
    <row r="62" spans="120:125" ht="12.75" x14ac:dyDescent="0.25"/>
    <row r="63" spans="120:125" ht="12.75" x14ac:dyDescent="0.25">
      <c r="DU63" s="78"/>
    </row>
    <row r="64" spans="120:125" ht="12.75" x14ac:dyDescent="0.25">
      <c r="DT64" s="78"/>
      <c r="DU64" s="78"/>
    </row>
    <row r="65" spans="123:125" ht="12.75" x14ac:dyDescent="0.25"/>
    <row r="66" spans="123:125" ht="12.75" x14ac:dyDescent="0.25"/>
    <row r="67" spans="123:125" ht="12.75" x14ac:dyDescent="0.25"/>
    <row r="68" spans="123:125" ht="12.75" x14ac:dyDescent="0.25"/>
    <row r="69" spans="123:125" ht="12.75" x14ac:dyDescent="0.25">
      <c r="DS69" s="78"/>
      <c r="DT69" s="78"/>
      <c r="DU69" s="78"/>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78"/>
    </row>
    <row r="83" spans="116:125" ht="12.75" x14ac:dyDescent="0.25">
      <c r="DM83" s="78"/>
      <c r="DN83" s="78"/>
      <c r="DO83" s="78"/>
      <c r="DP83" s="78"/>
      <c r="DQ83" s="78"/>
      <c r="DR83" s="78"/>
      <c r="DS83" s="78"/>
      <c r="DT83" s="78"/>
      <c r="DU83" s="78"/>
    </row>
    <row r="84" spans="116:125" ht="12.75" x14ac:dyDescent="0.25"/>
    <row r="85" spans="116:125" ht="12.75" x14ac:dyDescent="0.25"/>
    <row r="86" spans="116:125" ht="12.75" x14ac:dyDescent="0.25"/>
    <row r="87" spans="116:125" ht="12.75" x14ac:dyDescent="0.25"/>
    <row r="88" spans="116:125" ht="12.75" x14ac:dyDescent="0.25">
      <c r="DU88" s="78"/>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78"/>
      <c r="DT94" s="78"/>
      <c r="DU94" s="78"/>
    </row>
    <row r="95" spans="116:125" ht="13.5" customHeight="1" x14ac:dyDescent="0.25">
      <c r="DU95" s="78"/>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78"/>
    </row>
    <row r="102" spans="124:125" ht="13.5" customHeight="1" x14ac:dyDescent="0.25"/>
    <row r="103" spans="124:125" ht="13.5" customHeight="1" x14ac:dyDescent="0.25"/>
    <row r="104" spans="124:125" ht="13.5" customHeight="1" x14ac:dyDescent="0.25">
      <c r="DT104" s="78"/>
      <c r="DU104" s="78"/>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8" t="s">
        <v>96</v>
      </c>
    </row>
    <row r="121" spans="125:125" ht="13.5" hidden="1" customHeight="1" x14ac:dyDescent="0.25">
      <c r="DU121" s="78"/>
    </row>
  </sheetData>
  <sheetProtection algorithmName="SHA-512" hashValue="aFlJLI/vgVIbbOYPUnAN2bRc9Gyu53owGacTeCbJoUFprFbESdAohsQ3cqHv5U5RD2K+2JNImDy7onUybggcdg==" saltValue="JquV47ZMgVP67GvLcv3yq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77" customWidth="1"/>
    <col min="126" max="142" width="0" style="78" hidden="1" customWidth="1"/>
    <col min="143" max="143" width="9" style="78" hidden="1" customWidth="1"/>
    <col min="144" max="16384" width="9" style="78" hidden="1"/>
  </cols>
  <sheetData>
    <row r="1" spans="1:125" ht="13.5" customHeight="1"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2.75" x14ac:dyDescent="0.25">
      <c r="B2" s="78"/>
      <c r="T2" s="78"/>
    </row>
    <row r="3" spans="1:125"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78"/>
      <c r="G33" s="78"/>
      <c r="I33" s="78"/>
    </row>
    <row r="34" spans="2:125" ht="12.75" x14ac:dyDescent="0.25">
      <c r="C34" s="78"/>
      <c r="P34" s="78"/>
      <c r="R34" s="78"/>
      <c r="U34" s="78"/>
    </row>
    <row r="35" spans="2:125" ht="12.75" x14ac:dyDescent="0.2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2.75" x14ac:dyDescent="0.25">
      <c r="F36" s="78"/>
      <c r="H36" s="78"/>
      <c r="J36" s="78"/>
      <c r="K36" s="78"/>
      <c r="L36" s="78"/>
      <c r="M36" s="78"/>
      <c r="N36" s="78"/>
      <c r="O36" s="78"/>
      <c r="Q36" s="78"/>
      <c r="S36" s="78"/>
      <c r="V36" s="78"/>
    </row>
    <row r="37" spans="2:125" ht="12.75" x14ac:dyDescent="0.25"/>
    <row r="38" spans="2:125" ht="12.75" x14ac:dyDescent="0.25"/>
    <row r="39" spans="2:125" ht="12.75" x14ac:dyDescent="0.25"/>
    <row r="40" spans="2:125" ht="12.75" x14ac:dyDescent="0.25">
      <c r="U40" s="78"/>
    </row>
    <row r="41" spans="2:125" ht="12.75" x14ac:dyDescent="0.25">
      <c r="R41" s="78"/>
    </row>
    <row r="42" spans="2:125" ht="12.75" x14ac:dyDescent="0.2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2.75" x14ac:dyDescent="0.25">
      <c r="Q43" s="78"/>
      <c r="S43" s="78"/>
      <c r="V43" s="78"/>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7" t="s">
        <v>96</v>
      </c>
    </row>
  </sheetData>
  <sheetProtection algorithmName="SHA-512" hashValue="pyyGp5h5/PDM+VNUUlUoGKhkReDg9PlhYaZIAR45T8rejOiosbdDIOIP6xu/2TbgRQ9jpNbFSOOzXtSgaxKKlA==" saltValue="XUrWNHOiAzOS5W0NckKpv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46" customWidth="1"/>
    <col min="2" max="16" width="14.59765625" style="46" customWidth="1"/>
    <col min="17" max="17" width="0" style="46" hidden="1" customWidth="1"/>
    <col min="18"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x14ac:dyDescent="0.25">
      <c r="B45" s="85"/>
      <c r="C45" s="85"/>
      <c r="D45" s="85"/>
      <c r="E45" s="85"/>
      <c r="F45" s="85"/>
      <c r="G45" s="85"/>
      <c r="H45" s="85"/>
      <c r="I45" s="85"/>
      <c r="J45" s="180" t="s">
        <v>2</v>
      </c>
    </row>
    <row r="46" spans="2:10" ht="29.25" customHeight="1" x14ac:dyDescent="0.3">
      <c r="B46" s="166" t="s">
        <v>7</v>
      </c>
      <c r="C46" s="170"/>
      <c r="D46" s="170"/>
      <c r="E46" s="171" t="s">
        <v>16</v>
      </c>
      <c r="F46" s="172" t="s">
        <v>523</v>
      </c>
      <c r="G46" s="176" t="s">
        <v>524</v>
      </c>
      <c r="H46" s="176" t="s">
        <v>525</v>
      </c>
      <c r="I46" s="176" t="s">
        <v>252</v>
      </c>
      <c r="J46" s="181" t="s">
        <v>526</v>
      </c>
    </row>
    <row r="47" spans="2:10" ht="57.75" customHeight="1" x14ac:dyDescent="0.25">
      <c r="B47" s="167"/>
      <c r="C47" s="1013" t="s">
        <v>3</v>
      </c>
      <c r="D47" s="1013"/>
      <c r="E47" s="1014"/>
      <c r="F47" s="173">
        <v>21.77</v>
      </c>
      <c r="G47" s="177">
        <v>24.39</v>
      </c>
      <c r="H47" s="177">
        <v>42.04</v>
      </c>
      <c r="I47" s="177">
        <v>34.119999999999997</v>
      </c>
      <c r="J47" s="182">
        <v>35.380000000000003</v>
      </c>
    </row>
    <row r="48" spans="2:10" ht="57.75" customHeight="1" x14ac:dyDescent="0.25">
      <c r="B48" s="168"/>
      <c r="C48" s="1015" t="s">
        <v>9</v>
      </c>
      <c r="D48" s="1015"/>
      <c r="E48" s="1016"/>
      <c r="F48" s="174">
        <v>1.1599999999999999</v>
      </c>
      <c r="G48" s="178">
        <v>7.19</v>
      </c>
      <c r="H48" s="178">
        <v>1.1599999999999999</v>
      </c>
      <c r="I48" s="178">
        <v>9.0299999999999994</v>
      </c>
      <c r="J48" s="183">
        <v>4.71</v>
      </c>
    </row>
    <row r="49" spans="2:10" ht="57.75" customHeight="1" x14ac:dyDescent="0.25">
      <c r="B49" s="169"/>
      <c r="C49" s="1017" t="s">
        <v>15</v>
      </c>
      <c r="D49" s="1017"/>
      <c r="E49" s="1018"/>
      <c r="F49" s="175" t="s">
        <v>388</v>
      </c>
      <c r="G49" s="179">
        <v>10.57</v>
      </c>
      <c r="H49" s="179">
        <v>4.0199999999999996</v>
      </c>
      <c r="I49" s="179" t="s">
        <v>527</v>
      </c>
      <c r="J49" s="184" t="s">
        <v>528</v>
      </c>
    </row>
    <row r="50" spans="2:10" ht="12.75" x14ac:dyDescent="0.25"/>
  </sheetData>
  <sheetProtection algorithmName="SHA-512" hashValue="8dScEomtvNvOZy4zavMD6rbDQcT/mapsdETd7CftZb2bP0MzI1yHpyvROSHF7zcvhCWKaxBNdFZ6zpPBaKvhww==" saltValue="jqoGmLlPVgCUXFYQ47pu/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2026-03-18T23:40:08Z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2026-03-17T23:45:55Z</vt:filetime>
  </property>
</Properties>
</file>