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CF8A45DA-BACC-43C0-9F71-C2C45211113A}"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AM36" i="10"/>
  <c r="BE35" i="10"/>
  <c r="CO34" i="10"/>
  <c r="CO35" i="10" s="1"/>
  <c r="CO36" i="10" s="1"/>
  <c r="CO37" i="10" s="1"/>
  <c r="CO38" i="10" s="1"/>
  <c r="CO39"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U37" i="10" s="1"/>
  <c r="AM34" i="10"/>
  <c r="AM35" i="10" l="1"/>
  <c r="BW34" i="10" s="1"/>
  <c r="BW35" i="10" s="1"/>
  <c r="BW36" i="10" s="1"/>
  <c r="BW37" i="10" s="1"/>
  <c r="BW38" i="10" s="1"/>
  <c r="BW39" i="10" s="1"/>
  <c r="BW40" i="10" s="1"/>
  <c r="BW41" i="10" s="1"/>
</calcChain>
</file>

<file path=xl/sharedStrings.xml><?xml version="1.0" encoding="utf-8"?>
<sst xmlns="http://schemas.openxmlformats.org/spreadsheetml/2006/main" count="1085" uniqueCount="567">
  <si>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</si>
  <si>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</si>
  <si>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</si>
  <si>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</si>
  <si>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</si>
  <si>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</si>
  <si>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</si>
  <si>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</si>
  <si>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</si>
  <si>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</si>
  <si>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</si>
  <si>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</si>
  <si>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</si>
  <si>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</si>
  <si>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</si>
  <si>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</si>
  <si>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</si>
  <si>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</si>
  <si>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</si>
  <si>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</si>
  <si>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</si>
  <si>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</si>
  <si>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</si>
  <si>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</si>
  <si>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</si>
  <si>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</si>
  <si>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</si>
  <si>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</si>
  <si>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</si>
  <si>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</si>
  <si>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</si>
  <si>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</si>
  <si>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</si>
  <si>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</si>
  <si>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</si>
  <si>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</si>
  <si>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</si>
  <si>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</si>
  <si>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</si>
  <si>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</si>
  <si>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</si>
  <si>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</si>
  <si>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</si>
  <si>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</si>
  <si>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</si>
  <si>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</si>
  <si>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</si>
  <si>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</si>
  <si>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</si>
  <si>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</si>
  <si>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</si>
  <si>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</si>
  <si>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</si>
  <si>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</si>
  <si>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</si>
  <si>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</si>
  <si>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</si>
  <si>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</si>
  <si>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</si>
  <si>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</si>
  <si>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</si>
  <si>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</si>
  <si>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</si>
  <si>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</si>
  <si>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</si>
  <si>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</si>
  <si>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</si>
  <si>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</si>
  <si>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</si>
  <si>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</si>
  <si>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</si>
  <si>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</si>
  <si>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</si>
  <si>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</si>
  <si>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</si>
  <si>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</si>
  <si>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</si>
  <si>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</si>
  <si>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</si>
  <si>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</si>
  <si>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</si>
  <si>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</si>
  <si>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</si>
  <si>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</si>
  <si>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</si>
  <si>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</si>
  <si>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</si>
  <si>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</si>
  <si>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</si>
  <si>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</si>
  <si>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</si>
  <si>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</si>
  <si>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</si>
  <si>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</si>
  <si>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</si>
  <si>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</si>
  <si>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</si>
  <si>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</si>
  <si>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</si>
  <si>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</si>
  <si>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</si>
  <si>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</si>
  <si>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</si>
  <si>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</si>
  <si>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</si>
  <si>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</si>
  <si>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</si>
  <si>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</si>
  <si>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</si>
  <si>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</si>
  <si>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</si>
  <si>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</si>
  <si>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</si>
  <si>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</si>
  <si>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</si>
  <si>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</si>
  <si>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</si>
  <si>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</si>
  <si>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</si>
  <si>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</si>
  <si>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</si>
  <si>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</si>
  <si>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</si>
  <si>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</si>
  <si>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</si>
  <si>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</si>
  <si>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</si>
  <si>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</si>
  <si>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</si>
  <si>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</si>
  <si>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</si>
  <si>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</si>
  <si>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</si>
  <si>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</si>
  <si>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</si>
  <si>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</si>
  <si>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</si>
  <si>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</si>
  <si>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</si>
  <si>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</si>
  <si>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</si>
  <si>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</si>
  <si>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</si>
  <si>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</si>
  <si>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</si>
  <si>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</si>
  <si>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</si>
  <si>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</si>
  <si>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</si>
  <si>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</si>
  <si>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</si>
  <si>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</si>
  <si>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</si>
  <si>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</si>
  <si>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</si>
  <si>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</si>
  <si>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</si>
  <si>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</si>
  <si>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</si>
  <si>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</si>
  <si>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</si>
  <si>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</si>
  <si>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</si>
  <si>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</si>
  <si>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</si>
  <si>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</si>
  <si>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</si>
  <si>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</si>
  <si>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</si>
  <si>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</si>
  <si>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</si>
  <si>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</si>
  <si>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</si>
  <si>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</si>
  <si>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</si>
  <si>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</si>
  <si>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</si>
  <si>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</si>
  <si>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</si>
  <si>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</si>
  <si>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</si>
  <si>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</si>
  <si>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</si>
  <si>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</si>
  <si>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</si>
  <si>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</si>
  <si>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</si>
  <si>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</si>
  <si>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</si>
  <si>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</si>
  <si>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</si>
  <si>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</si>
  <si>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</si>
  <si>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</si>
  <si>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</si>
  <si>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</si>
  <si>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</si>
  <si>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</si>
  <si>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</si>
  <si>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</si>
  <si>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</si>
  <si>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</si>
  <si>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</si>
  <si>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新潟県柏崎市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</si>
  <si>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</si>
  <si>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</si>
  <si>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</si>
  <si>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</si>
  <si>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</si>
  <si>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</si>
  <si>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</si>
  <si>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</si>
  <si>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</si>
  <si>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</si>
  <si>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</si>
  <si>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</si>
  <si>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</si>
  <si>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</si>
  <si>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</si>
  <si>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</si>
  <si>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</si>
  <si>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</si>
  <si>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</si>
  <si>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</si>
  <si>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</si>
  <si>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</si>
  <si>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</si>
  <si>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</si>
  <si>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</si>
  <si>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</si>
  <si>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</si>
  <si>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</si>
  <si>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</si>
  <si>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</si>
  <si>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</si>
  <si>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</si>
  <si>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</si>
  <si>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</si>
  <si>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</si>
  <si>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</si>
  <si>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</si>
  <si>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</si>
  <si>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</si>
  <si>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</si>
  <si>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</si>
  <si>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</si>
  <si>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</si>
  <si>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</si>
  <si>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</si>
  <si>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</si>
  <si>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</si>
  <si>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</si>
  <si>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</si>
  <si>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</si>
  <si>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</si>
  <si>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</si>
  <si>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</si>
  <si>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</si>
  <si>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</si>
  <si>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</si>
  <si>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</si>
  <si>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</si>
  <si>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</si>
  <si>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</si>
  <si>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</si>
  <si>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</si>
  <si>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</si>
  <si>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</si>
  <si>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</si>
  <si>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</si>
  <si>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</si>
  <si>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</si>
  <si>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</si>
  <si>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</si>
  <si>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</si>
  <si>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</si>
  <si>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</si>
  <si>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</si>
  <si>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</si>
  <si>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</si>
  <si>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</si>
  <si>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</si>
  <si>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</si>
  <si>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</si>
  <si>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</si>
  <si>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</si>
  <si>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</si>
  <si>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</si>
  <si>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</si>
  <si>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</si>
  <si>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</si>
  <si>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</si>
  <si>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</si>
  <si>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</si>
  <si>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</si>
  <si>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</si>
  <si>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</si>
  <si>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</si>
  <si>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</si>
  <si>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</si>
  <si>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</si>
  <si>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</si>
  <si>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</si>
  <si>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</si>
  <si>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</si>
  <si>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</si>
  <si>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</si>
  <si>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</si>
  <si>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</si>
  <si>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</si>
  <si>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</si>
  <si>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</si>
  <si>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</si>
  <si>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</si>
  <si>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</si>
  <si>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</si>
  <si>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</si>
  <si>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</si>
  <si>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</si>
  <si>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</si>
  <si>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</si>
  <si>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</si>
  <si>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</si>
  <si>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</si>
  <si>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</si>
  <si>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</si>
  <si>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</si>
  <si>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</si>
  <si>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</si>
  <si>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</si>
  <si>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</si>
  <si>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</si>
  <si>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</si>
  <si>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</si>
  <si>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</si>
  <si>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</si>
  <si>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</si>
  <si>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</si>
  <si>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</si>
  <si>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</si>
  <si>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</si>
  <si>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</si>
  <si>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</si>
  <si>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</si>
  <si>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</si>
  <si>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</si>
  <si>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</si>
  <si>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</si>
  <si>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</si>
  <si>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</si>
  <si>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</si>
  <si>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</si>
  <si>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</si>
  <si>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新潟県柏崎市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</si>
  <si>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</si>
  <si>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</si>
  <si>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</si>
  <si>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</si>
  <si>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</si>
  <si>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</si>
  <si>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</si>
  <si>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</si>
  <si>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</si>
  <si>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</si>
  <si>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</si>
  <si>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</si>
  <si>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</si>
  <si>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</si>
  <si>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</si>
  <si>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</si>
  <si>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</si>
  <si>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</si>
  <si>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</si>
  <si>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</si>
  <si>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</si>
  <si>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</si>
  <si>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</si>
  <si>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</si>
  <si>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</si>
  <si>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</si>
  <si>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</si>
  <si>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</si>
  <si>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</si>
  <si>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</si>
  <si>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</si>
  <si>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</si>
  <si>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</si>
  <si>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</si>
  <si>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</si>
  <si>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</si>
  <si>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</si>
  <si>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</si>
  <si>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</si>
  <si>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</si>
  <si>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</si>
  <si>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</si>
  <si>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</si>
  <si>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</si>
  <si>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</si>
  <si>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</si>
  <si>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</si>
  <si>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</si>
  <si>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</si>
  <si>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</si>
  <si>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</si>
  <si>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</si>
  <si>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</si>
  <si>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</si>
  <si>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</si>
  <si>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</si>
  <si>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</si>
  <si>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</si>
  <si>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</si>
  <si>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</si>
  <si>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</si>
  <si>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</si>
  <si>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</si>
  <si>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</si>
  <si>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</si>
  <si>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</si>
  <si>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</si>
  <si>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</si>
  <si>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</si>
  <si>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</si>
  <si>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</si>
  <si>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</si>
  <si>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</si>
  <si>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</si>
  <si>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</si>
  <si>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</si>
  <si>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</si>
  <si>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</si>
  <si>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</si>
  <si>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</si>
  <si>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</si>
  <si>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</si>
  <si>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</si>
  <si>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</si>
  <si>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</si>
  <si>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</si>
  <si>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</si>
  <si>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</si>
  <si>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</si>
  <si>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</si>
  <si>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</si>
  <si>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</si>
  <si>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</si>
  <si>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</si>
  <si>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</si>
  <si>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</si>
  <si>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</si>
  <si>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</si>
  <si>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</si>
  <si>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</si>
  <si>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</si>
  <si>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</si>
  <si>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</si>
  <si>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</si>
  <si>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</si>
  <si>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</si>
  <si>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</si>
  <si>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</si>
  <si>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</si>
  <si>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</si>
  <si>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</si>
  <si>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</si>
  <si>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</si>
  <si>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</si>
  <si>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</si>
  <si>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</si>
  <si>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</si>
  <si>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</si>
  <si>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</si>
  <si>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</si>
  <si>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</si>
  <si>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</si>
  <si>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</si>
  <si>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</si>
  <si>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</si>
  <si>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</si>
  <si>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</si>
  <si>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</si>
  <si>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</si>
  <si>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</si>
  <si>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</si>
  <si>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</si>
  <si>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</si>
  <si>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</si>
  <si>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</si>
  <si>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</si>
  <si>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</si>
  <si>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</si>
  <si>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</si>
  <si>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</si>
  <si>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</si>
  <si>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</si>
  <si>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</si>
  <si>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</si>
  <si>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</si>
  <si>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</si>
  <si>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</si>
  <si>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</si>
  <si>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</si>
  <si>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</si>
  <si>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</si>
  <si>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</si>
  <si>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</si>
  <si>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</si>
  <si>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</si>
  <si>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</si>
  <si>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</si>
  <si>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</si>
  <si>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</si>
  <si>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</si>
  <si>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</si>
  <si>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</si>
  <si>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</si>
  <si>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</si>
  <si>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</si>
  <si>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</si>
  <si>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</si>
  <si>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</si>
  <si>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</si>
  <si>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</si>
  <si>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</si>
  <si>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</si>
  <si>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</si>
  <si>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</si>
  <si>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</si>
  <si>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</si>
  <si>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</si>
  <si>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</si>
  <si>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</si>
  <si>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</si>
  <si>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介護保険特別会計</t>
  </si>
  <si>
    <t>国民健康保険事業特別会計（事業勘定）</t>
  </si>
  <si>
    <t>墓園事業特別会計</t>
  </si>
  <si>
    <t>後期高齢者医療特別会計</t>
  </si>
  <si>
    <t>国民健康保険事業特別会計（直営診療施設勘定）</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</si>
  <si>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</si>
  <si>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</si>
  <si>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</si>
  <si>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</si>
  <si>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</si>
  <si>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</si>
  <si>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</si>
  <si>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</si>
  <si>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</si>
  <si>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</si>
  <si>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</si>
  <si>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</si>
  <si>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</si>
  <si>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</si>
  <si>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</si>
  <si>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</si>
  <si>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環境・エネルギー産業拠点化推進基金</t>
    <phoneticPr fontId="5"/>
  </si>
  <si>
    <t>柏崎・夢の森公園維持管理基金</t>
    <phoneticPr fontId="5"/>
  </si>
  <si>
    <t>公共施設適正管理基金</t>
    <phoneticPr fontId="5"/>
  </si>
  <si>
    <t>ふるさと応援基金</t>
    <phoneticPr fontId="5"/>
  </si>
  <si>
    <t>ガス事業清算金活用基金</t>
    <phoneticPr fontId="5"/>
  </si>
  <si>
    <t>（公）かしわざき振興財団</t>
    <rPh sb="1" eb="2">
      <t>コウ</t>
    </rPh>
    <phoneticPr fontId="2"/>
  </si>
  <si>
    <t>（株）カシックス</t>
    <rPh sb="1" eb="2">
      <t>カブ</t>
    </rPh>
    <phoneticPr fontId="2"/>
  </si>
  <si>
    <t>（株）じょんのび村協会</t>
    <phoneticPr fontId="2"/>
  </si>
  <si>
    <t>（公）柏崎地域国際化協会</t>
    <phoneticPr fontId="2"/>
  </si>
  <si>
    <t>（株）柏崎ショッピングモール</t>
    <phoneticPr fontId="2"/>
  </si>
  <si>
    <t>柏崎あい・あーるエナジー（株）</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</si>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</sst>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3BD8-402B-A554-9BBBBCA8E7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139017</c:v>
                </c:pt>
                <c:pt idx="1">
                  <c:v>85657</c:v>
                </c:pt>
                <c:pt idx="2">
                  <c:v>111146</c:v>
                </c:pt>
                <c:pt idx="3">
                  <c:v>94398</c:v>
                </c:pt>
                <c:pt idx="4">
                  <c:v>95703</c:v>
                </c:pt>
              </c:numCache>
            </c:numRef>
          </c:val>
          <c:smooth val="0"/>
          <c:extLst>
            <c:ext xmlns:c16="http://schemas.microsoft.com/office/drawing/2014/chart" uri="{C3380CC4-5D6E-409C-BE32-E72D297353CC}">
              <c16:uniqueId val="{00000001-3BD8-402B-A554-9BBBBCA8E7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8.3000000000000007</c:v>
                </c:pt>
                <c:pt idx="1">
                  <c:v>11.02</c:v>
                </c:pt>
                <c:pt idx="2">
                  <c:v>12.22</c:v>
                </c:pt>
                <c:pt idx="3">
                  <c:v>11.38</c:v>
                </c:pt>
                <c:pt idx="4">
                  <c:v>11.37</c:v>
                </c:pt>
              </c:numCache>
            </c:numRef>
          </c:val>
          <c:extLst>
            <c:ext xmlns:c16="http://schemas.microsoft.com/office/drawing/2014/chart" uri="{C3380CC4-5D6E-409C-BE32-E72D297353CC}">
              <c16:uniqueId val="{00000000-D72F-4887-960B-39B8A019CD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32.06</c:v>
                </c:pt>
                <c:pt idx="1">
                  <c:v>28.4</c:v>
                </c:pt>
                <c:pt idx="2">
                  <c:v>29.6</c:v>
                </c:pt>
                <c:pt idx="3">
                  <c:v>32.22</c:v>
                </c:pt>
                <c:pt idx="4">
                  <c:v>32.22</c:v>
                </c:pt>
              </c:numCache>
            </c:numRef>
          </c:val>
          <c:extLst>
            <c:ext xmlns:c16="http://schemas.microsoft.com/office/drawing/2014/chart" uri="{C3380CC4-5D6E-409C-BE32-E72D297353CC}">
              <c16:uniqueId val="{00000001-D72F-4887-960B-39B8A019CD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0.66</c:v>
                </c:pt>
                <c:pt idx="1">
                  <c:v>0.27</c:v>
                </c:pt>
                <c:pt idx="2">
                  <c:v>0.77</c:v>
                </c:pt>
                <c:pt idx="3">
                  <c:v>2.21</c:v>
                </c:pt>
                <c:pt idx="4">
                  <c:v>0.42</c:v>
                </c:pt>
              </c:numCache>
            </c:numRef>
          </c:val>
          <c:smooth val="0"/>
          <c:extLst>
            <c:ext xmlns:c16="http://schemas.microsoft.com/office/drawing/2014/chart" uri="{C3380CC4-5D6E-409C-BE32-E72D297353CC}">
              <c16:uniqueId val="{00000002-D72F-4887-960B-39B8A019CD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D09-45F6-A5C3-477B52526E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09-45F6-A5C3-477B52526EB3}"/>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D09-45F6-A5C3-477B52526EB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0.1</c:v>
                </c:pt>
                <c:pt idx="8">
                  <c:v>#N/A</c:v>
                </c:pt>
                <c:pt idx="9">
                  <c:v>0</c:v>
                </c:pt>
              </c:numCache>
            </c:numRef>
          </c:val>
          <c:extLst>
            <c:ext xmlns:c16="http://schemas.microsoft.com/office/drawing/2014/chart" uri="{C3380CC4-5D6E-409C-BE32-E72D297353CC}">
              <c16:uniqueId val="{00000003-6D09-45F6-A5C3-477B52526EB3}"/>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D09-45F6-A5C3-477B52526EB3}"/>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0.17</c:v>
                </c:pt>
                <c:pt idx="2">
                  <c:v>#N/A</c:v>
                </c:pt>
                <c:pt idx="3">
                  <c:v>0.66</c:v>
                </c:pt>
                <c:pt idx="4">
                  <c:v>#N/A</c:v>
                </c:pt>
                <c:pt idx="5">
                  <c:v>0.47</c:v>
                </c:pt>
                <c:pt idx="6">
                  <c:v>#N/A</c:v>
                </c:pt>
                <c:pt idx="7">
                  <c:v>0.57999999999999996</c:v>
                </c:pt>
                <c:pt idx="8">
                  <c:v>#N/A</c:v>
                </c:pt>
                <c:pt idx="9">
                  <c:v>0.32</c:v>
                </c:pt>
              </c:numCache>
            </c:numRef>
          </c:val>
          <c:extLst>
            <c:ext xmlns:c16="http://schemas.microsoft.com/office/drawing/2014/chart" uri="{C3380CC4-5D6E-409C-BE32-E72D297353CC}">
              <c16:uniqueId val="{00000005-6D09-45F6-A5C3-477B52526EB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0.84</c:v>
                </c:pt>
                <c:pt idx="4">
                  <c:v>#N/A</c:v>
                </c:pt>
                <c:pt idx="5">
                  <c:v>1.73</c:v>
                </c:pt>
                <c:pt idx="6">
                  <c:v>#N/A</c:v>
                </c:pt>
                <c:pt idx="7">
                  <c:v>1.3</c:v>
                </c:pt>
                <c:pt idx="8">
                  <c:v>#N/A</c:v>
                </c:pt>
                <c:pt idx="9">
                  <c:v>1.23</c:v>
                </c:pt>
              </c:numCache>
            </c:numRef>
          </c:val>
          <c:extLst>
            <c:ext xmlns:c16="http://schemas.microsoft.com/office/drawing/2014/chart" uri="{C3380CC4-5D6E-409C-BE32-E72D297353CC}">
              <c16:uniqueId val="{00000006-6D09-45F6-A5C3-477B52526E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6.13</c:v>
                </c:pt>
                <c:pt idx="2">
                  <c:v>#N/A</c:v>
                </c:pt>
                <c:pt idx="3">
                  <c:v>5.76</c:v>
                </c:pt>
                <c:pt idx="4">
                  <c:v>#N/A</c:v>
                </c:pt>
                <c:pt idx="5">
                  <c:v>6.43</c:v>
                </c:pt>
                <c:pt idx="6">
                  <c:v>#N/A</c:v>
                </c:pt>
                <c:pt idx="7">
                  <c:v>5.78</c:v>
                </c:pt>
                <c:pt idx="8">
                  <c:v>#N/A</c:v>
                </c:pt>
                <c:pt idx="9">
                  <c:v>5.47</c:v>
                </c:pt>
              </c:numCache>
            </c:numRef>
          </c:val>
          <c:extLst>
            <c:ext xmlns:c16="http://schemas.microsoft.com/office/drawing/2014/chart" uri="{C3380CC4-5D6E-409C-BE32-E72D297353CC}">
              <c16:uniqueId val="{00000007-6D09-45F6-A5C3-477B52526E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10.97</c:v>
                </c:pt>
                <c:pt idx="2">
                  <c:v>#N/A</c:v>
                </c:pt>
                <c:pt idx="3">
                  <c:v>11.71</c:v>
                </c:pt>
                <c:pt idx="4">
                  <c:v>#N/A</c:v>
                </c:pt>
                <c:pt idx="5">
                  <c:v>12.4</c:v>
                </c:pt>
                <c:pt idx="6">
                  <c:v>#N/A</c:v>
                </c:pt>
                <c:pt idx="7">
                  <c:v>10.86</c:v>
                </c:pt>
                <c:pt idx="8">
                  <c:v>#N/A</c:v>
                </c:pt>
                <c:pt idx="9">
                  <c:v>8.35</c:v>
                </c:pt>
              </c:numCache>
            </c:numRef>
          </c:val>
          <c:extLst>
            <c:ext xmlns:c16="http://schemas.microsoft.com/office/drawing/2014/chart" uri="{C3380CC4-5D6E-409C-BE32-E72D297353CC}">
              <c16:uniqueId val="{00000008-6D09-45F6-A5C3-477B52526E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8.2899999999999991</c:v>
                </c:pt>
                <c:pt idx="2">
                  <c:v>#N/A</c:v>
                </c:pt>
                <c:pt idx="3">
                  <c:v>11.01</c:v>
                </c:pt>
                <c:pt idx="4">
                  <c:v>#N/A</c:v>
                </c:pt>
                <c:pt idx="5">
                  <c:v>12.21</c:v>
                </c:pt>
                <c:pt idx="6">
                  <c:v>#N/A</c:v>
                </c:pt>
                <c:pt idx="7">
                  <c:v>11.37</c:v>
                </c:pt>
                <c:pt idx="8">
                  <c:v>#N/A</c:v>
                </c:pt>
                <c:pt idx="9">
                  <c:v>11.36</c:v>
                </c:pt>
              </c:numCache>
            </c:numRef>
          </c:val>
          <c:extLst>
            <c:ext xmlns:c16="http://schemas.microsoft.com/office/drawing/2014/chart" uri="{C3380CC4-5D6E-409C-BE32-E72D297353CC}">
              <c16:uniqueId val="{00000009-6D09-45F6-A5C3-477B52526E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4621</c:v>
                </c:pt>
                <c:pt idx="5">
                  <c:v>4567</c:v>
                </c:pt>
                <c:pt idx="8">
                  <c:v>4716</c:v>
                </c:pt>
                <c:pt idx="11">
                  <c:v>4766</c:v>
                </c:pt>
                <c:pt idx="14">
                  <c:v>4447</c:v>
                </c:pt>
              </c:numCache>
            </c:numRef>
          </c:val>
          <c:extLst>
            <c:ext xmlns:c16="http://schemas.microsoft.com/office/drawing/2014/chart" uri="{C3380CC4-5D6E-409C-BE32-E72D297353CC}">
              <c16:uniqueId val="{00000000-7954-4971-B306-AF82F61CDC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54-4971-B306-AF82F61CDC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199</c:v>
                </c:pt>
                <c:pt idx="9">
                  <c:v>182</c:v>
                </c:pt>
                <c:pt idx="12">
                  <c:v>182</c:v>
                </c:pt>
              </c:numCache>
            </c:numRef>
          </c:val>
          <c:extLst>
            <c:ext xmlns:c16="http://schemas.microsoft.com/office/drawing/2014/chart" uri="{C3380CC4-5D6E-409C-BE32-E72D297353CC}">
              <c16:uniqueId val="{00000002-7954-4971-B306-AF82F61CDC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54-4971-B306-AF82F61CDC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1926</c:v>
                </c:pt>
                <c:pt idx="3">
                  <c:v>1796</c:v>
                </c:pt>
                <c:pt idx="6">
                  <c:v>1778</c:v>
                </c:pt>
                <c:pt idx="9">
                  <c:v>1665</c:v>
                </c:pt>
                <c:pt idx="12">
                  <c:v>1631</c:v>
                </c:pt>
              </c:numCache>
            </c:numRef>
          </c:val>
          <c:extLst>
            <c:ext xmlns:c16="http://schemas.microsoft.com/office/drawing/2014/chart" uri="{C3380CC4-5D6E-409C-BE32-E72D297353CC}">
              <c16:uniqueId val="{00000004-7954-4971-B306-AF82F61CDC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54-4971-B306-AF82F61CDC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54-4971-B306-AF82F61CDC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4532</c:v>
                </c:pt>
                <c:pt idx="3">
                  <c:v>4617</c:v>
                </c:pt>
                <c:pt idx="6">
                  <c:v>4787</c:v>
                </c:pt>
                <c:pt idx="9">
                  <c:v>4759</c:v>
                </c:pt>
                <c:pt idx="12">
                  <c:v>4731</c:v>
                </c:pt>
              </c:numCache>
            </c:numRef>
          </c:val>
          <c:extLst>
            <c:ext xmlns:c16="http://schemas.microsoft.com/office/drawing/2014/chart" uri="{C3380CC4-5D6E-409C-BE32-E72D297353CC}">
              <c16:uniqueId val="{00000007-7954-4971-B306-AF82F61CDC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1858</c:v>
                </c:pt>
                <c:pt idx="2">
                  <c:v>#N/A</c:v>
                </c:pt>
                <c:pt idx="3">
                  <c:v>#N/A</c:v>
                </c:pt>
                <c:pt idx="4">
                  <c:v>1867</c:v>
                </c:pt>
                <c:pt idx="5">
                  <c:v>#N/A</c:v>
                </c:pt>
                <c:pt idx="6">
                  <c:v>#N/A</c:v>
                </c:pt>
                <c:pt idx="7">
                  <c:v>2048</c:v>
                </c:pt>
                <c:pt idx="8">
                  <c:v>#N/A</c:v>
                </c:pt>
                <c:pt idx="9">
                  <c:v>#N/A</c:v>
                </c:pt>
                <c:pt idx="10">
                  <c:v>1840</c:v>
                </c:pt>
                <c:pt idx="11">
                  <c:v>#N/A</c:v>
                </c:pt>
                <c:pt idx="12">
                  <c:v>#N/A</c:v>
                </c:pt>
                <c:pt idx="13">
                  <c:v>2097</c:v>
                </c:pt>
                <c:pt idx="14">
                  <c:v>#N/A</c:v>
                </c:pt>
              </c:numCache>
            </c:numRef>
          </c:val>
          <c:smooth val="0"/>
          <c:extLst>
            <c:ext xmlns:c16="http://schemas.microsoft.com/office/drawing/2014/chart" uri="{C3380CC4-5D6E-409C-BE32-E72D297353CC}">
              <c16:uniqueId val="{00000008-7954-4971-B306-AF82F61CDC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49381</c:v>
                </c:pt>
                <c:pt idx="5">
                  <c:v>48400</c:v>
                </c:pt>
                <c:pt idx="8">
                  <c:v>46778</c:v>
                </c:pt>
                <c:pt idx="11">
                  <c:v>44747</c:v>
                </c:pt>
                <c:pt idx="14">
                  <c:v>42641</c:v>
                </c:pt>
              </c:numCache>
            </c:numRef>
          </c:val>
          <c:extLst>
            <c:ext xmlns:c16="http://schemas.microsoft.com/office/drawing/2014/chart" uri="{C3380CC4-5D6E-409C-BE32-E72D297353CC}">
              <c16:uniqueId val="{00000000-9ED5-4257-BE68-12A871A95D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3919</c:v>
                </c:pt>
                <c:pt idx="5">
                  <c:v>4222</c:v>
                </c:pt>
                <c:pt idx="8">
                  <c:v>4407</c:v>
                </c:pt>
                <c:pt idx="11">
                  <c:v>4469</c:v>
                </c:pt>
                <c:pt idx="14">
                  <c:v>4254</c:v>
                </c:pt>
              </c:numCache>
            </c:numRef>
          </c:val>
          <c:extLst>
            <c:ext xmlns:c16="http://schemas.microsoft.com/office/drawing/2014/chart" uri="{C3380CC4-5D6E-409C-BE32-E72D297353CC}">
              <c16:uniqueId val="{00000001-9ED5-4257-BE68-12A871A95D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13938</c:v>
                </c:pt>
                <c:pt idx="5">
                  <c:v>16120</c:v>
                </c:pt>
                <c:pt idx="8">
                  <c:v>17086</c:v>
                </c:pt>
                <c:pt idx="11">
                  <c:v>18343</c:v>
                </c:pt>
                <c:pt idx="14">
                  <c:v>18626</c:v>
                </c:pt>
              </c:numCache>
            </c:numRef>
          </c:val>
          <c:extLst>
            <c:ext xmlns:c16="http://schemas.microsoft.com/office/drawing/2014/chart" uri="{C3380CC4-5D6E-409C-BE32-E72D297353CC}">
              <c16:uniqueId val="{00000002-9ED5-4257-BE68-12A871A95D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D5-4257-BE68-12A871A95D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D5-4257-BE68-12A871A95D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D5-4257-BE68-12A871A95D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5292</c:v>
                </c:pt>
                <c:pt idx="3">
                  <c:v>5115</c:v>
                </c:pt>
                <c:pt idx="6">
                  <c:v>4966</c:v>
                </c:pt>
                <c:pt idx="9">
                  <c:v>5105</c:v>
                </c:pt>
                <c:pt idx="12">
                  <c:v>5244</c:v>
                </c:pt>
              </c:numCache>
            </c:numRef>
          </c:val>
          <c:extLst>
            <c:ext xmlns:c16="http://schemas.microsoft.com/office/drawing/2014/chart" uri="{C3380CC4-5D6E-409C-BE32-E72D297353CC}">
              <c16:uniqueId val="{00000006-9ED5-4257-BE68-12A871A95D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D5-4257-BE68-12A871A95D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16231</c:v>
                </c:pt>
                <c:pt idx="3">
                  <c:v>17508</c:v>
                </c:pt>
                <c:pt idx="6">
                  <c:v>17177</c:v>
                </c:pt>
                <c:pt idx="9">
                  <c:v>16710</c:v>
                </c:pt>
                <c:pt idx="12">
                  <c:v>16181</c:v>
                </c:pt>
              </c:numCache>
            </c:numRef>
          </c:val>
          <c:extLst>
            <c:ext xmlns:c16="http://schemas.microsoft.com/office/drawing/2014/chart" uri="{C3380CC4-5D6E-409C-BE32-E72D297353CC}">
              <c16:uniqueId val="{00000008-9ED5-4257-BE68-12A871A95D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3672</c:v>
                </c:pt>
                <c:pt idx="3">
                  <c:v>3267</c:v>
                </c:pt>
                <c:pt idx="6">
                  <c:v>2843</c:v>
                </c:pt>
                <c:pt idx="9">
                  <c:v>2488</c:v>
                </c:pt>
                <c:pt idx="12">
                  <c:v>2303</c:v>
                </c:pt>
              </c:numCache>
            </c:numRef>
          </c:val>
          <c:extLst>
            <c:ext xmlns:c16="http://schemas.microsoft.com/office/drawing/2014/chart" uri="{C3380CC4-5D6E-409C-BE32-E72D297353CC}">
              <c16:uniqueId val="{00000009-9ED5-4257-BE68-12A871A95D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47593</c:v>
                </c:pt>
                <c:pt idx="3">
                  <c:v>46686</c:v>
                </c:pt>
                <c:pt idx="6">
                  <c:v>45978</c:v>
                </c:pt>
                <c:pt idx="9">
                  <c:v>44561</c:v>
                </c:pt>
                <c:pt idx="12">
                  <c:v>43792</c:v>
                </c:pt>
              </c:numCache>
            </c:numRef>
          </c:val>
          <c:extLst>
            <c:ext xmlns:c16="http://schemas.microsoft.com/office/drawing/2014/chart" uri="{C3380CC4-5D6E-409C-BE32-E72D297353CC}">
              <c16:uniqueId val="{0000000A-9ED5-4257-BE68-12A871A95D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5550</c:v>
                </c:pt>
                <c:pt idx="2">
                  <c:v>#N/A</c:v>
                </c:pt>
                <c:pt idx="3">
                  <c:v>#N/A</c:v>
                </c:pt>
                <c:pt idx="4">
                  <c:v>3835</c:v>
                </c:pt>
                <c:pt idx="5">
                  <c:v>#N/A</c:v>
                </c:pt>
                <c:pt idx="6">
                  <c:v>#N/A</c:v>
                </c:pt>
                <c:pt idx="7">
                  <c:v>2693</c:v>
                </c:pt>
                <c:pt idx="8">
                  <c:v>#N/A</c:v>
                </c:pt>
                <c:pt idx="9">
                  <c:v>#N/A</c:v>
                </c:pt>
                <c:pt idx="10">
                  <c:v>1304</c:v>
                </c:pt>
                <c:pt idx="11">
                  <c:v>#N/A</c:v>
                </c:pt>
                <c:pt idx="12">
                  <c:v>#N/A</c:v>
                </c:pt>
                <c:pt idx="13">
                  <c:v>1999</c:v>
                </c:pt>
                <c:pt idx="14">
                  <c:v>#N/A</c:v>
                </c:pt>
              </c:numCache>
            </c:numRef>
          </c:val>
          <c:smooth val="0"/>
          <c:extLst>
            <c:ext xmlns:c16="http://schemas.microsoft.com/office/drawing/2014/chart" uri="{C3380CC4-5D6E-409C-BE32-E72D297353CC}">
              <c16:uniqueId val="{0000000B-9ED5-4257-BE68-12A871A95D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7079</c:v>
                </c:pt>
                <c:pt idx="1">
                  <c:v>7784</c:v>
                </c:pt>
                <c:pt idx="2">
                  <c:v>7799</c:v>
                </c:pt>
              </c:numCache>
            </c:numRef>
          </c:val>
          <c:extLst>
            <c:ext xmlns:c16="http://schemas.microsoft.com/office/drawing/2014/chart" uri="{C3380CC4-5D6E-409C-BE32-E72D297353CC}">
              <c16:uniqueId val="{00000000-7855-44AD-96D1-DE4737C3BE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1058</c:v>
                </c:pt>
                <c:pt idx="1">
                  <c:v>1187</c:v>
                </c:pt>
                <c:pt idx="2">
                  <c:v>1359</c:v>
                </c:pt>
              </c:numCache>
            </c:numRef>
          </c:val>
          <c:extLst>
            <c:ext xmlns:c16="http://schemas.microsoft.com/office/drawing/2014/chart" uri="{C3380CC4-5D6E-409C-BE32-E72D297353CC}">
              <c16:uniqueId val="{00000001-7855-44AD-96D1-DE4737C3BE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5399</c:v>
                </c:pt>
                <c:pt idx="1">
                  <c:v>5503</c:v>
                </c:pt>
                <c:pt idx="2">
                  <c:v>5467</c:v>
                </c:pt>
              </c:numCache>
            </c:numRef>
          </c:val>
          <c:extLst>
            <c:ext xmlns:c16="http://schemas.microsoft.com/office/drawing/2014/chart" uri="{C3380CC4-5D6E-409C-BE32-E72D297353CC}">
              <c16:uniqueId val="{00000002-7855-44AD-96D1-DE4737C3BE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地方債の発行に当たっては、普通交付税措置に鑑み、平成１８年度から継続的に自主規制枠を設けて予算編成に当たり、適正な地方債の活用を図ってきた。しかし、中越地震・中越沖地震の２度の震災被害により、災害復旧や復興関連事業に多額の地方債を発行せざるを得ない状況となった。また、市町合併に伴い一部事務組合を解散し、その債務を継承したことも重なり、実質公債費比率を押し上げた。</a:t>
          </a:r>
          <a:endParaRPr lang="ja-JP" altLang="ja-JP" sz="800">
            <a:effectLst/>
          </a:endParaRPr>
        </a:p>
        <a:p>
          <a:r>
            <a:rPr kumimoji="1" lang="ja-JP" altLang="ja-JP" sz="800">
              <a:solidFill>
                <a:schemeClr val="dk1"/>
              </a:solidFill>
              <a:effectLst/>
              <a:latin typeface="+mn-lt"/>
              <a:ea typeface="+mn-ea"/>
              <a:cs typeface="+mn-cs"/>
            </a:rPr>
            <a:t>健全な状態に向かうため、起債の自主規制を行い、銀行等引受債の繰上償還、公的資金補償金免除繰上償還や行財政改革等に取り組み、実質公債費比率の抑制に努めてきた。その結果、平成２５年度の算定において、起債許可団体から協議団体となった。</a:t>
          </a:r>
          <a:endParaRPr lang="ja-JP" altLang="ja-JP" sz="800">
            <a:effectLst/>
          </a:endParaRPr>
        </a:p>
        <a:p>
          <a:r>
            <a:rPr kumimoji="1" lang="ja-JP" altLang="ja-JP" sz="800">
              <a:solidFill>
                <a:schemeClr val="dk1"/>
              </a:solidFill>
              <a:effectLst/>
              <a:latin typeface="+mn-lt"/>
              <a:ea typeface="+mn-ea"/>
              <a:cs typeface="+mn-cs"/>
            </a:rPr>
            <a:t>平成３０年度に中越沖地震などの災害復旧事業債に係る大部分の償還が終了したことにより、令和元年度から元利償還金が大きく減少しているが、令和３年度からは学校関連事業や新庁舎整備事業、令和４年度からは国営土地改良事業年度負担金の行う事業に対する負担金の元利償還が開始したため、増加している。令和５年度は元利償還金及び準元利償還金が減少した。</a:t>
          </a:r>
          <a:r>
            <a:rPr kumimoji="1" lang="ja-JP" altLang="en-US" sz="800">
              <a:solidFill>
                <a:schemeClr val="dk1"/>
              </a:solidFill>
              <a:effectLst/>
              <a:latin typeface="+mn-lt"/>
              <a:ea typeface="+mn-ea"/>
              <a:cs typeface="+mn-cs"/>
            </a:rPr>
            <a:t>令和６年度は合併特例債及び臨時財政対策債などの交付税措置率の高い（有利な）起債の償還により元利償還金等に係る基準財政需要額算入額が約２億７，８００万円減少した。</a:t>
          </a:r>
          <a:endParaRPr lang="ja-JP" altLang="ja-JP" sz="8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地方債の発行に当たっては、普通交付税措置に鑑み、平成１８年度から継続的に自主規制枠を設けて適正な地方債の活用を図ってきた。</a:t>
          </a:r>
          <a:endParaRPr lang="ja-JP" altLang="ja-JP" sz="800">
            <a:effectLst/>
          </a:endParaRPr>
        </a:p>
        <a:p>
          <a:r>
            <a:rPr kumimoji="1" lang="ja-JP" altLang="ja-JP" sz="800">
              <a:solidFill>
                <a:schemeClr val="dk1"/>
              </a:solidFill>
              <a:effectLst/>
              <a:latin typeface="+mn-lt"/>
              <a:ea typeface="+mn-ea"/>
              <a:cs typeface="+mn-cs"/>
            </a:rPr>
            <a:t>また、実質公債費比率の抑制と将来負担の軽減を図るため、銀行等引受債の繰上償還、公的資金補償金免除繰上償還や行財政改革等に取り組み、公営企業会計においても補償金免除繰上償還などに積極的に取り組んできた。</a:t>
          </a:r>
          <a:endParaRPr lang="ja-JP" altLang="ja-JP" sz="800">
            <a:effectLst/>
          </a:endParaRPr>
        </a:p>
        <a:p>
          <a:r>
            <a:rPr kumimoji="1" lang="ja-JP" altLang="ja-JP" sz="800">
              <a:solidFill>
                <a:schemeClr val="dk1"/>
              </a:solidFill>
              <a:effectLst/>
              <a:latin typeface="+mn-lt"/>
              <a:ea typeface="+mn-ea"/>
              <a:cs typeface="+mn-cs"/>
            </a:rPr>
            <a:t>災害復旧や復興関連事業の起債の大部分の償還が終了したことに伴い、地方債現在高が減少したことや、ガス事業の売却益を財政調整基金等に積み立てたことに伴い充当可能基金が増加したことにより、平成３０年度の将来負担比率は１．８％となった。しかし、令和元年度は国営ダムの完成に伴い、その負担金の債務負担行為設定による将来負担額が増加したことで、将来負担比率は悪化した。</a:t>
          </a:r>
          <a:endParaRPr lang="ja-JP" altLang="ja-JP" sz="800">
            <a:effectLst/>
          </a:endParaRPr>
        </a:p>
        <a:p>
          <a:r>
            <a:rPr kumimoji="1" lang="ja-JP" altLang="ja-JP" sz="800">
              <a:solidFill>
                <a:schemeClr val="dk1"/>
              </a:solidFill>
              <a:effectLst/>
              <a:latin typeface="+mn-lt"/>
              <a:ea typeface="+mn-ea"/>
              <a:cs typeface="+mn-cs"/>
            </a:rPr>
            <a:t>令和３年度は新たな基金を設置したことで充当可能財源等が増加し、令和４年度は地方債の元金の償還により、地方債現在高が減少したほか、建設資金元利償還金補助及び用地取得費の債務負担行為に基づく支出が終了したこと、退職手当負担見込額が減少したこと等により、将来負担比率は改善した。</a:t>
          </a:r>
          <a:endParaRPr lang="ja-JP" altLang="ja-JP" sz="800">
            <a:effectLst/>
          </a:endParaRPr>
        </a:p>
        <a:p>
          <a:r>
            <a:rPr kumimoji="1" lang="ja-JP" altLang="ja-JP" sz="800">
              <a:solidFill>
                <a:schemeClr val="dk1"/>
              </a:solidFill>
              <a:effectLst/>
              <a:latin typeface="+mn-lt"/>
              <a:ea typeface="+mn-ea"/>
              <a:cs typeface="+mn-cs"/>
            </a:rPr>
            <a:t>令和５年度は地方債の元金の償還により、地方債の現在高が約１４億円減少したため将来負担額が減少し</a:t>
          </a:r>
          <a:r>
            <a:rPr kumimoji="1" lang="ja-JP" altLang="en-US" sz="800">
              <a:solidFill>
                <a:schemeClr val="dk1"/>
              </a:solidFill>
              <a:effectLst/>
              <a:latin typeface="+mn-lt"/>
              <a:ea typeface="+mn-ea"/>
              <a:cs typeface="+mn-cs"/>
            </a:rPr>
            <a:t>た</a:t>
          </a:r>
          <a:r>
            <a:rPr kumimoji="1" lang="ja-JP" altLang="ja-JP" sz="800">
              <a:solidFill>
                <a:schemeClr val="dk1"/>
              </a:solidFill>
              <a:effectLst/>
              <a:latin typeface="+mn-lt"/>
              <a:ea typeface="+mn-ea"/>
              <a:cs typeface="+mn-cs"/>
            </a:rPr>
            <a:t>。</a:t>
          </a:r>
          <a:endParaRPr kumimoji="1" lang="en-US" altLang="ja-JP" sz="800">
            <a:solidFill>
              <a:schemeClr val="dk1"/>
            </a:solidFill>
            <a:effectLst/>
            <a:latin typeface="+mn-lt"/>
            <a:ea typeface="+mn-ea"/>
            <a:cs typeface="+mn-cs"/>
          </a:endParaRPr>
        </a:p>
        <a:p>
          <a:r>
            <a:rPr kumimoji="1" lang="ja-JP" altLang="en-US" sz="800">
              <a:solidFill>
                <a:schemeClr val="dk1"/>
              </a:solidFill>
              <a:effectLst/>
              <a:latin typeface="+mn-lt"/>
              <a:ea typeface="+mn-ea"/>
              <a:cs typeface="+mn-cs"/>
            </a:rPr>
            <a:t>また、令和６年度は合併特例債及び臨時財政対策債などの交付税措置の高い（有利な）起債の償還により、充当可能財源等が約２０億３，７００万円減少した。</a:t>
          </a:r>
          <a:endParaRPr kumimoji="1" lang="en-US" altLang="ja-JP" sz="800">
            <a:solidFill>
              <a:schemeClr val="dk1"/>
            </a:solidFill>
            <a:effectLst/>
            <a:latin typeface="+mn-lt"/>
            <a:ea typeface="+mn-ea"/>
            <a:cs typeface="+mn-cs"/>
          </a:endParaRPr>
        </a:p>
        <a:p>
          <a:r>
            <a:rPr kumimoji="1" lang="ja-JP" altLang="ja-JP" sz="800">
              <a:solidFill>
                <a:schemeClr val="dk1"/>
              </a:solidFill>
              <a:effectLst/>
              <a:latin typeface="+mn-lt"/>
              <a:ea typeface="+mn-ea"/>
              <a:cs typeface="+mn-cs"/>
            </a:rPr>
            <a:t>今後も、財政指標を注視しながら、地方債の借入抑制など適切な財政運営に努め</a:t>
          </a:r>
          <a:r>
            <a:rPr kumimoji="1" lang="ja-JP" altLang="en-US" sz="800">
              <a:solidFill>
                <a:schemeClr val="dk1"/>
              </a:solidFill>
              <a:effectLst/>
              <a:latin typeface="+mn-lt"/>
              <a:ea typeface="+mn-ea"/>
              <a:cs typeface="+mn-cs"/>
            </a:rPr>
            <a:t>る</a:t>
          </a:r>
          <a:r>
            <a:rPr kumimoji="1" lang="ja-JP" altLang="ja-JP" sz="800">
              <a:solidFill>
                <a:schemeClr val="dk1"/>
              </a:solidFill>
              <a:effectLst/>
              <a:latin typeface="+mn-lt"/>
              <a:ea typeface="+mn-ea"/>
              <a:cs typeface="+mn-cs"/>
            </a:rPr>
            <a:t>。</a:t>
          </a:r>
          <a:endParaRPr lang="ja-JP" altLang="ja-JP" sz="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新潟県柏崎市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公共施設適正管理基金に２億５千万円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積み立てた</a:t>
          </a:r>
          <a:r>
            <a:rPr kumimoji="1" lang="ja-JP" altLang="en-US" sz="1100">
              <a:solidFill>
                <a:schemeClr val="dk1"/>
              </a:solidFill>
              <a:effectLst/>
              <a:latin typeface="+mn-lt"/>
              <a:ea typeface="+mn-ea"/>
              <a:cs typeface="+mn-cs"/>
            </a:rPr>
            <a:t>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計画的に毎年度取崩しを予定する基金が複数あり、また、中長期的に大規模事業が予定されており、減少していくことが見込まれる。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環境・エネルギー産業拠点化推進基金：市の施策と連携した事業を展開する地域エネルギー会社の設立・運営のため。</a:t>
          </a:r>
          <a:endParaRPr lang="ja-JP" altLang="ja-JP" sz="1400">
            <a:effectLst/>
          </a:endParaRPr>
        </a:p>
        <a:p>
          <a:r>
            <a:rPr kumimoji="1" lang="ja-JP" altLang="ja-JP" sz="1100">
              <a:solidFill>
                <a:schemeClr val="dk1"/>
              </a:solidFill>
              <a:effectLst/>
              <a:latin typeface="+mn-lt"/>
              <a:ea typeface="+mn-ea"/>
              <a:cs typeface="+mn-cs"/>
            </a:rPr>
            <a:t>柏崎・夢の森公園維持管理基金：柏崎・夢の森公園の維持管理・運営などのため。</a:t>
          </a:r>
          <a:endParaRPr lang="ja-JP" altLang="ja-JP" sz="1400">
            <a:effectLst/>
          </a:endParaRPr>
        </a:p>
        <a:p>
          <a:r>
            <a:rPr kumimoji="1" lang="ja-JP" altLang="ja-JP" sz="1100">
              <a:solidFill>
                <a:schemeClr val="dk1"/>
              </a:solidFill>
              <a:effectLst/>
              <a:latin typeface="+mn-lt"/>
              <a:ea typeface="+mn-ea"/>
              <a:cs typeface="+mn-cs"/>
            </a:rPr>
            <a:t>公共施設適正管理基金：公共施設の将来の更新や大規模修繕に備え、財政負担の平準化を図るため。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ふるさと応援基金：持続的な地域振興及び災害に強い安全で安心して暮らせるまちづくりなどを進めるため。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ガス事業清算金活用基金、公営企業経営安定基金：上下水道事業（公営企業）の経営安定を図るため。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ふるさと応援基金約５億４２４万円、</a:t>
          </a:r>
          <a:r>
            <a:rPr kumimoji="1" lang="ja-JP" altLang="ja-JP" sz="1100">
              <a:solidFill>
                <a:schemeClr val="dk1"/>
              </a:solidFill>
              <a:effectLst/>
              <a:latin typeface="+mn-lt"/>
              <a:ea typeface="+mn-ea"/>
              <a:cs typeface="+mn-cs"/>
            </a:rPr>
            <a:t>公共施設適正管理基金２億５千万円</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を積み立てた</a:t>
          </a:r>
          <a:r>
            <a:rPr kumimoji="1" lang="ja-JP" altLang="en-US" sz="1100">
              <a:solidFill>
                <a:schemeClr val="dk1"/>
              </a:solidFill>
              <a:effectLst/>
              <a:latin typeface="+mn-lt"/>
              <a:ea typeface="+mn-ea"/>
              <a:cs typeface="+mn-cs"/>
            </a:rPr>
            <a:t>ものの、ふるさと応援基金約６億２，８０７万円、ガス事業清算基金１億円、柏崎・夢の森公園維持管理基金約４，９４８万円などを取り崩したため、その他特定目的基金は減少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複数基金においては、計画的に毎年度取崩しを予定している。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運用利子の積立てによる増加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中長期的には、予定されている大規模事業に対応するため、残高は減少していく見込みである。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運用利子及び臨時財政対策債基金償還費の積立による増加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年度に引き続き臨時財政対策債償還基金費として普通交付税にて交付された額を積み立てる。</a:t>
          </a:r>
          <a:endParaRPr lang="ja-JP" altLang="ja-JP" sz="1400">
            <a:effectLst/>
          </a:endParaRPr>
        </a:p>
        <a:p>
          <a:r>
            <a:rPr kumimoji="1" lang="ja-JP" altLang="ja-JP" sz="1100">
              <a:solidFill>
                <a:schemeClr val="dk1"/>
              </a:solidFill>
              <a:effectLst/>
              <a:latin typeface="+mn-lt"/>
              <a:ea typeface="+mn-ea"/>
              <a:cs typeface="+mn-cs"/>
            </a:rPr>
            <a:t>このほかに、大幅な増減は予定していない。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平成１６年度まで０．９台であったが、市町合併以降は低下傾向にあり、ここ数年は０．７０を下回る指数で推移している。徴収率の向上により税収増加を目指し、更なる財政基盤の強化に努める。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01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中越沖地震の被災に伴う公債費が増加し、平成２４年度には９７．４％まで上昇した。その後、繰上償還や借入れの抑制を行うことで、徐々に数値は改善した。</a:t>
          </a:r>
          <a:endParaRPr lang="ja-JP" altLang="ja-JP" sz="1400">
            <a:effectLst/>
          </a:endParaRPr>
        </a:p>
        <a:p>
          <a:r>
            <a:rPr kumimoji="1" lang="ja-JP" altLang="en-US" sz="1100">
              <a:solidFill>
                <a:schemeClr val="dk1"/>
              </a:solidFill>
              <a:effectLst/>
              <a:latin typeface="+mn-lt"/>
              <a:ea typeface="+mn-ea"/>
              <a:cs typeface="+mn-cs"/>
            </a:rPr>
            <a:t>令和６年度は退職手当等の経常的人件費の増加などにより、前年度より１．７ポイント悪化した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今後、維持補修費・扶助費などの経常的経費の増加による比率の上昇が危惧される。今後も公の施設の適正化や人件費の抑制などの行財政改革を継続し、経常的経費の削減に努める。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63910"/>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93663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6391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64</xdr:row>
      <xdr:rowOff>93663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19130"/>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19130"/>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大きく上回っている原因として、保有公共施設の面積が多く、その修繕費のほか、豪雪による除排雪経費等の維持補修費が多い傾向にあるためである。また、指定管理者制度や電算システムのアウトソーシングを積極的に進めてきたことによる物件費の増加が挙げられる。さらに、人口が</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減少していることも一因となっている。</a:t>
          </a:r>
          <a:endParaRPr lang="ja-JP" altLang="ja-JP" sz="1400">
            <a:effectLst/>
          </a:endParaRPr>
        </a:p>
        <a:p>
          <a:r>
            <a:rPr kumimoji="1" lang="ja-JP" altLang="ja-JP" sz="1100">
              <a:solidFill>
                <a:schemeClr val="dk1"/>
              </a:solidFill>
              <a:effectLst/>
              <a:latin typeface="+mn-lt"/>
              <a:ea typeface="+mn-ea"/>
              <a:cs typeface="+mn-cs"/>
            </a:rPr>
            <a:t>今後、公共施設の売却や除却を進めていくとともに、経常経費を中心に経費抑制に努める。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101364</xdr:rowOff>
    </xdr:from>
    <xdr:to>
      <xdr:col>23</xdr:col>
      <xdr:colOff>133350</xdr:colOff>
      <xdr:row>86</xdr:row>
      <xdr:rowOff>57338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74614"/>
          <a:ext cx="838200" cy="12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60601</xdr:rowOff>
    </xdr:from>
    <xdr:to>
      <xdr:col>19</xdr:col>
      <xdr:colOff>133350</xdr:colOff>
      <xdr:row>85</xdr:row>
      <xdr:rowOff>101364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33851"/>
          <a:ext cx="889000" cy="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136328</xdr:rowOff>
    </xdr:from>
    <xdr:to>
      <xdr:col>15</xdr:col>
      <xdr:colOff>82550</xdr:colOff>
      <xdr:row>85</xdr:row>
      <xdr:rowOff>60601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38128"/>
          <a:ext cx="8890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62161</xdr:rowOff>
    </xdr:from>
    <xdr:to>
      <xdr:col>11</xdr:col>
      <xdr:colOff>31750</xdr:colOff>
      <xdr:row>84</xdr:row>
      <xdr:rowOff>136328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63961"/>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6538</xdr:rowOff>
    </xdr:from>
    <xdr:to>
      <xdr:col>23</xdr:col>
      <xdr:colOff>184150</xdr:colOff>
      <xdr:row>86</xdr:row>
      <xdr:rowOff>108138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7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150065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50564</xdr:rowOff>
    </xdr:from>
    <xdr:to>
      <xdr:col>19</xdr:col>
      <xdr:colOff>184150</xdr:colOff>
      <xdr:row>85</xdr:row>
      <xdr:rowOff>152164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136941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1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9801</xdr:rowOff>
    </xdr:from>
    <xdr:to>
      <xdr:col>15</xdr:col>
      <xdr:colOff>133350</xdr:colOff>
      <xdr:row>85</xdr:row>
      <xdr:rowOff>111401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96178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6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85528</xdr:rowOff>
    </xdr:from>
    <xdr:to>
      <xdr:col>11</xdr:col>
      <xdr:colOff>82550</xdr:colOff>
      <xdr:row>85</xdr:row>
      <xdr:rowOff>15678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7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11361</xdr:rowOff>
    </xdr:from>
    <xdr:to>
      <xdr:col>7</xdr:col>
      <xdr:colOff>31750</xdr:colOff>
      <xdr:row>84</xdr:row>
      <xdr:rowOff>112961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97738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退職及び採用に伴う職員構成の変動等により、ラスパイレス指数は</a:t>
          </a:r>
          <a:r>
            <a:rPr lang="en-US" altLang="ja-JP" sz="1100">
              <a:solidFill>
                <a:schemeClr val="dk1"/>
              </a:solidFill>
              <a:effectLst/>
              <a:latin typeface="+mn-lt"/>
              <a:ea typeface="+mn-ea"/>
              <a:cs typeface="+mn-cs"/>
            </a:rPr>
            <a:t>98.0</a:t>
          </a:r>
          <a:r>
            <a:rPr lang="ja-JP" altLang="ja-JP" sz="1100">
              <a:solidFill>
                <a:schemeClr val="dk1"/>
              </a:solidFill>
              <a:effectLst/>
              <a:latin typeface="+mn-lt"/>
              <a:ea typeface="+mn-ea"/>
              <a:cs typeface="+mn-cs"/>
            </a:rPr>
            <a:t>となっている。全国市平均をやや下回る水準で推移しており、引き続き国や他団体との均衡を考慮しながら、適正な給与制度の運用に努める。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7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118836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2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169834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令和５年度比で職員数は同数であり、人口が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％減少したことにより、人口千人当たりの職員数は</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人の増加となった。相対的には、広域的な行政課題に対応するための旧広域事務組合職員を含んでいることから、結果として全国平均を上回っている状況である。引き続き、定員の適正化に努める。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159113</xdr:rowOff>
    </xdr:from>
    <xdr:to>
      <xdr:col>81</xdr:col>
      <xdr:colOff>44450</xdr:colOff>
      <xdr:row>64</xdr:row>
      <xdr:rowOff>16963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60463"/>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140153</xdr:rowOff>
    </xdr:from>
    <xdr:to>
      <xdr:col>77</xdr:col>
      <xdr:colOff>44450</xdr:colOff>
      <xdr:row>63</xdr:row>
      <xdr:rowOff>159113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4150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121194</xdr:rowOff>
    </xdr:from>
    <xdr:to>
      <xdr:col>72</xdr:col>
      <xdr:colOff>203200</xdr:colOff>
      <xdr:row>63</xdr:row>
      <xdr:rowOff>140153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2254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91894</xdr:rowOff>
    </xdr:from>
    <xdr:to>
      <xdr:col>68</xdr:col>
      <xdr:colOff>152400</xdr:colOff>
      <xdr:row>63</xdr:row>
      <xdr:rowOff>121194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93244"/>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137613</xdr:rowOff>
    </xdr:from>
    <xdr:to>
      <xdr:col>81</xdr:col>
      <xdr:colOff>95250</xdr:colOff>
      <xdr:row>64</xdr:row>
      <xdr:rowOff>67763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109690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1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108313</xdr:rowOff>
    </xdr:from>
    <xdr:to>
      <xdr:col>77</xdr:col>
      <xdr:colOff>95250</xdr:colOff>
      <xdr:row>64</xdr:row>
      <xdr:rowOff>38463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0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23240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9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89353</xdr:rowOff>
    </xdr:from>
    <xdr:to>
      <xdr:col>73</xdr:col>
      <xdr:colOff>44450</xdr:colOff>
      <xdr:row>64</xdr:row>
      <xdr:rowOff>19503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4280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7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70394</xdr:rowOff>
    </xdr:from>
    <xdr:to>
      <xdr:col>68</xdr:col>
      <xdr:colOff>203200</xdr:colOff>
      <xdr:row>64</xdr:row>
      <xdr:rowOff>544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156771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41094</xdr:rowOff>
    </xdr:from>
    <xdr:to>
      <xdr:col>64</xdr:col>
      <xdr:colOff>152400</xdr:colOff>
      <xdr:row>63</xdr:row>
      <xdr:rowOff>142694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127471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2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a:solidFill>
                <a:schemeClr val="dk1"/>
              </a:solidFill>
              <a:effectLst/>
              <a:latin typeface="+mn-lt"/>
              <a:ea typeface="+mn-ea"/>
              <a:cs typeface="+mn-cs"/>
            </a:rPr>
            <a:t>公共下水道及び農業集落排水などの社会資本整備を推進してきた結果、普及率は全国平均を大幅に上回る状況となったが、各事業の財源の多くは地方債に依存してきた。さらに、度重なる震災により、多額の災害復旧事業債の発行を余儀なくされ、地方債残高が増大した。これらにより、類似団体平均を大きく上回る形で推移してきた。</a:t>
          </a:r>
          <a:r>
            <a:rPr kumimoji="1" lang="ja-JP" altLang="ja-JP" sz="1000">
              <a:solidFill>
                <a:schemeClr val="dk1"/>
              </a:solidFill>
              <a:effectLst/>
              <a:latin typeface="+mn-lt"/>
              <a:ea typeface="+mn-ea"/>
              <a:cs typeface="+mn-cs"/>
            </a:rPr>
            <a:t>令和６年度は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合併特例債および臨時財政対策債などの交付税措置率の高い（有利な）起債の償還により、</a:t>
          </a:r>
          <a:r>
            <a:rPr kumimoji="1" lang="ja-JP" altLang="en-US" sz="1000">
              <a:solidFill>
                <a:schemeClr val="dk1"/>
              </a:solidFill>
              <a:effectLst/>
              <a:latin typeface="+mn-lt"/>
              <a:ea typeface="+mn-ea"/>
              <a:cs typeface="+mn-cs"/>
            </a:rPr>
            <a:t>元利償還金等に係る基準財政需要額算入額が約２億７，８００万円</a:t>
          </a:r>
          <a:r>
            <a:rPr kumimoji="1" lang="ja-JP" altLang="ja-JP" sz="1000">
              <a:solidFill>
                <a:schemeClr val="dk1"/>
              </a:solidFill>
              <a:effectLst/>
              <a:latin typeface="+mn-lt"/>
              <a:ea typeface="+mn-ea"/>
              <a:cs typeface="+mn-cs"/>
            </a:rPr>
            <a:t>減少したことにより、</a:t>
          </a:r>
          <a:r>
            <a:rPr kumimoji="1" lang="ja-JP" altLang="en-US" sz="1000">
              <a:solidFill>
                <a:schemeClr val="dk1"/>
              </a:solidFill>
              <a:effectLst/>
              <a:latin typeface="+mn-lt"/>
              <a:ea typeface="+mn-ea"/>
              <a:cs typeface="+mn-cs"/>
            </a:rPr>
            <a:t>０．４ポイント悪化した。引き続き、交付税措置率の高い地方債を活用するなど、健全な財政運営に努める。</a:t>
          </a:r>
          <a:endParaRPr kumimoji="1" lang="en-US" altLang="ja-JP" sz="10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14817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549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154094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08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14817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令和６年度は、合併特例債および臨時財政対策債などの交付税措置率の高い（有利な）起債の償還により、充当可能財源等が約２０億３，７００万円減少したこと</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３．３</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今後、大きな将来負担となる事業については、将来世代への負担を軽減するためにも、その規模・機能等を慎重に検討しながら事業化を進め、財政の健全化</a:t>
          </a:r>
          <a:r>
            <a:rPr kumimoji="1" lang="ja-JP" altLang="en-US"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58843</xdr:rowOff>
    </xdr:from>
    <xdr:to>
      <xdr:col>81</xdr:col>
      <xdr:colOff>44450</xdr:colOff>
      <xdr:row>14</xdr:row>
      <xdr:rowOff>103082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59143"/>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58843</xdr:rowOff>
    </xdr:from>
    <xdr:to>
      <xdr:col>77</xdr:col>
      <xdr:colOff>44450</xdr:colOff>
      <xdr:row>14</xdr:row>
      <xdr:rowOff>154023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59143"/>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154023</xdr:rowOff>
    </xdr:from>
    <xdr:to>
      <xdr:col>72</xdr:col>
      <xdr:colOff>203200</xdr:colOff>
      <xdr:row>15</xdr:row>
      <xdr:rowOff>46919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5432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46919</xdr:rowOff>
    </xdr:from>
    <xdr:to>
      <xdr:col>68</xdr:col>
      <xdr:colOff>152400</xdr:colOff>
      <xdr:row>16</xdr:row>
      <xdr:rowOff>1482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18669"/>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52282</xdr:rowOff>
    </xdr:from>
    <xdr:to>
      <xdr:col>81</xdr:col>
      <xdr:colOff>95250</xdr:colOff>
      <xdr:row>14</xdr:row>
      <xdr:rowOff>153882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24359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2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8043</xdr:rowOff>
    </xdr:from>
    <xdr:to>
      <xdr:col>77</xdr:col>
      <xdr:colOff>95250</xdr:colOff>
      <xdr:row>14</xdr:row>
      <xdr:rowOff>109643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103223</xdr:rowOff>
    </xdr:from>
    <xdr:to>
      <xdr:col>73</xdr:col>
      <xdr:colOff>44450</xdr:colOff>
      <xdr:row>15</xdr:row>
      <xdr:rowOff>33373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18150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167569</xdr:rowOff>
    </xdr:from>
    <xdr:to>
      <xdr:col>68</xdr:col>
      <xdr:colOff>203200</xdr:colOff>
      <xdr:row>15</xdr:row>
      <xdr:rowOff>97719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82496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65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122132</xdr:rowOff>
    </xdr:from>
    <xdr:to>
      <xdr:col>64</xdr:col>
      <xdr:colOff>152400</xdr:colOff>
      <xdr:row>16</xdr:row>
      <xdr:rowOff>52282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37059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8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給与及び退職手当の増加等により、前年度と比較して</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24.3</a:t>
          </a:r>
          <a:r>
            <a:rPr lang="ja-JP" altLang="ja-JP" sz="1100">
              <a:solidFill>
                <a:schemeClr val="dk1"/>
              </a:solidFill>
              <a:effectLst/>
              <a:latin typeface="+mn-lt"/>
              <a:ea typeface="+mn-ea"/>
              <a:cs typeface="+mn-cs"/>
            </a:rPr>
            <a:t>％となった。類似団体平均（</a:t>
          </a:r>
          <a:r>
            <a:rPr lang="en-US" altLang="ja-JP" sz="1100">
              <a:solidFill>
                <a:schemeClr val="dk1"/>
              </a:solidFill>
              <a:effectLst/>
              <a:latin typeface="+mn-lt"/>
              <a:ea typeface="+mn-ea"/>
              <a:cs typeface="+mn-cs"/>
            </a:rPr>
            <a:t>25.3</a:t>
          </a:r>
          <a:r>
            <a:rPr lang="ja-JP" altLang="ja-JP" sz="1100">
              <a:solidFill>
                <a:schemeClr val="dk1"/>
              </a:solidFill>
              <a:effectLst/>
              <a:latin typeface="+mn-lt"/>
              <a:ea typeface="+mn-ea"/>
              <a:cs typeface="+mn-cs"/>
            </a:rPr>
            <a:t>％）、全国平均（</a:t>
          </a:r>
          <a:r>
            <a:rPr lang="en-US" altLang="ja-JP" sz="1100">
              <a:solidFill>
                <a:schemeClr val="dk1"/>
              </a:solidFill>
              <a:effectLst/>
              <a:latin typeface="+mn-lt"/>
              <a:ea typeface="+mn-ea"/>
              <a:cs typeface="+mn-cs"/>
            </a:rPr>
            <a:t>26.6</a:t>
          </a:r>
          <a:r>
            <a:rPr lang="ja-JP" altLang="ja-JP" sz="1100">
              <a:solidFill>
                <a:schemeClr val="dk1"/>
              </a:solidFill>
              <a:effectLst/>
              <a:latin typeface="+mn-lt"/>
              <a:ea typeface="+mn-ea"/>
              <a:cs typeface="+mn-cs"/>
            </a:rPr>
            <a:t>％）及び新潟県平均（</a:t>
          </a:r>
          <a:r>
            <a:rPr lang="en-US" altLang="ja-JP" sz="1100">
              <a:solidFill>
                <a:schemeClr val="dk1"/>
              </a:solidFill>
              <a:effectLst/>
              <a:latin typeface="+mn-lt"/>
              <a:ea typeface="+mn-ea"/>
              <a:cs typeface="+mn-cs"/>
            </a:rPr>
            <a:t>27.4</a:t>
          </a:r>
          <a:r>
            <a:rPr lang="ja-JP" altLang="ja-JP" sz="1100">
              <a:solidFill>
                <a:schemeClr val="dk1"/>
              </a:solidFill>
              <a:effectLst/>
              <a:latin typeface="+mn-lt"/>
              <a:ea typeface="+mn-ea"/>
              <a:cs typeface="+mn-cs"/>
            </a:rPr>
            <a:t>％）を下回る水準で推移しているが、今後も定員管理の適正化や業務の効率化を進め、適正な人件費水準の維持に努める。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037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72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保有公共施設の面積が多いことに加え、指定管理者制度や電算システムのアウトソーシングを積極的に進めてきたことなどにより、類似団体平均を上回っている。</a:t>
          </a:r>
          <a:endParaRPr lang="ja-JP" altLang="ja-JP" sz="1400">
            <a:effectLst/>
          </a:endParaRPr>
        </a:p>
        <a:p>
          <a:r>
            <a:rPr kumimoji="1" lang="ja-JP" altLang="ja-JP" sz="1100">
              <a:solidFill>
                <a:schemeClr val="dk1"/>
              </a:solidFill>
              <a:effectLst/>
              <a:latin typeface="+mn-lt"/>
              <a:ea typeface="+mn-ea"/>
              <a:cs typeface="+mn-cs"/>
            </a:rPr>
            <a:t>今後、公共施設の売却や除却を進めていくとともに、経費抑制に努める。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96520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経常的経費である扶助費は、類似団体と比較すると人口一人当たりの決算額が少なく、平均を下回っている。</a:t>
          </a:r>
          <a:endParaRPr lang="ja-JP" altLang="ja-JP" sz="1400">
            <a:effectLst/>
          </a:endParaRPr>
        </a:p>
        <a:p>
          <a:r>
            <a:rPr kumimoji="1" lang="ja-JP" altLang="ja-JP" sz="1100">
              <a:solidFill>
                <a:schemeClr val="dk1"/>
              </a:solidFill>
              <a:effectLst/>
              <a:latin typeface="+mn-lt"/>
              <a:ea typeface="+mn-ea"/>
              <a:cs typeface="+mn-cs"/>
            </a:rPr>
            <a:t>今後、景気動向や雇用情勢などにより増加することも考えられることから、健全な財政運営に努め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57150</xdr:rowOff>
    </xdr:from>
    <xdr:to>
      <xdr:col>15</xdr:col>
      <xdr:colOff>98425</xdr:colOff>
      <xdr:row>54</xdr:row>
      <xdr:rowOff>88900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44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57150</xdr:rowOff>
    </xdr:from>
    <xdr:to>
      <xdr:col>11</xdr:col>
      <xdr:colOff>9525</xdr:colOff>
      <xdr:row>53</xdr:row>
      <xdr:rowOff>133350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4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6350</xdr:rowOff>
    </xdr:from>
    <xdr:to>
      <xdr:col>11</xdr:col>
      <xdr:colOff>60325</xdr:colOff>
      <xdr:row>53</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82550</xdr:rowOff>
    </xdr:from>
    <xdr:to>
      <xdr:col>6</xdr:col>
      <xdr:colOff>171450</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８年度まで比率を押し上げている原因であった下水道事業と農業集落排水事業の２会計が、平成１９年度に法適用に移行し、類似団体平均を下回っていた。しかしながら、令和２年度から類似団体平均よりも悪化している。</a:t>
          </a:r>
          <a:endParaRPr lang="ja-JP" altLang="ja-JP" sz="1400">
            <a:effectLst/>
          </a:endParaRPr>
        </a:p>
        <a:p>
          <a:r>
            <a:rPr kumimoji="1" lang="ja-JP" altLang="ja-JP" sz="1100">
              <a:solidFill>
                <a:schemeClr val="dk1"/>
              </a:solidFill>
              <a:effectLst/>
              <a:latin typeface="+mn-lt"/>
              <a:ea typeface="+mn-ea"/>
              <a:cs typeface="+mn-cs"/>
            </a:rPr>
            <a:t>維持補修費については、公共施設等総合管理計画を基に適切な管理運営により経費抑制に努める。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42635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364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42635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60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60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１９年度に下水道事業と農業集落排水事業の二つの会計が法適用に移行したことに伴い、類似団体平均を上回る状況が続いていたが、補助金等の細部の見直しなどの行財政改革により、平成２４年度から類似団体平均を下回る数値で推移している。</a:t>
          </a:r>
          <a:endParaRPr lang="ja-JP" altLang="ja-JP" sz="1400">
            <a:effectLst/>
          </a:endParaRPr>
        </a:p>
        <a:p>
          <a:r>
            <a:rPr kumimoji="1" lang="ja-JP" altLang="ja-JP" sz="1100">
              <a:solidFill>
                <a:schemeClr val="dk1"/>
              </a:solidFill>
              <a:effectLst/>
              <a:latin typeface="+mn-lt"/>
              <a:ea typeface="+mn-ea"/>
              <a:cs typeface="+mn-cs"/>
            </a:rPr>
            <a:t>今後も補助金等の適正化を推進し、引き続き経費の抑制に努め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66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平均よりも大きく上回っていたが、市町合併時に継承した事業債や災害復旧事業債の大部分を償還したことにより、数値が改善している。</a:t>
          </a:r>
        </a:p>
        <a:p>
          <a:r>
            <a:rPr kumimoji="1" lang="ja-JP" altLang="en-US" sz="1100">
              <a:solidFill>
                <a:schemeClr val="dk1"/>
              </a:solidFill>
              <a:effectLst/>
              <a:latin typeface="+mn-lt"/>
              <a:ea typeface="+mn-ea"/>
              <a:cs typeface="+mn-cs"/>
            </a:rPr>
            <a:t>また、令和４年度以降は、臨時財政対策債の元利償還金が増加したことなどから、数値が悪化している。</a:t>
          </a:r>
        </a:p>
        <a:p>
          <a:r>
            <a:rPr kumimoji="1" lang="ja-JP" altLang="en-US" sz="1100">
              <a:solidFill>
                <a:schemeClr val="dk1"/>
              </a:solidFill>
              <a:effectLst/>
              <a:latin typeface="+mn-lt"/>
              <a:ea typeface="+mn-ea"/>
              <a:cs typeface="+mn-cs"/>
            </a:rPr>
            <a:t>今後は大型公共事業が見込まれことから、引き続き、償還額以下での地方債発行に努め、地方債残高の減少に努める。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62992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178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78</xdr:row>
      <xdr:rowOff>72137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360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72137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30987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137431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66564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mn-lt"/>
              <a:ea typeface="+mn-ea"/>
              <a:cs typeface="+mn-cs"/>
            </a:rPr>
            <a:t>公債費を除く比率は、平成２５年度から類似団体平均を下回っていたが、令和３年度及び令和４年度のみ類似団体平均を上回ることとなり、令和５年度及び令和６年度は再び下回った。</a:t>
          </a:r>
          <a:endParaRPr lang="ja-JP" altLang="ja-JP" u="none">
            <a:effectLst/>
          </a:endParaRPr>
        </a:p>
        <a:p>
          <a:r>
            <a:rPr kumimoji="1" lang="ja-JP" altLang="ja-JP" sz="1100" u="none">
              <a:solidFill>
                <a:schemeClr val="dk1"/>
              </a:solidFill>
              <a:effectLst/>
              <a:latin typeface="+mn-lt"/>
              <a:ea typeface="+mn-ea"/>
              <a:cs typeface="+mn-cs"/>
            </a:rPr>
            <a:t>今後も行政改革を継続し、職員数の適正管理のほか経常費を主とした更なる経費削減に努め、健全な財政運営</a:t>
          </a:r>
          <a:r>
            <a:rPr kumimoji="1" lang="ja-JP" altLang="en-US" sz="1100" u="none">
              <a:solidFill>
                <a:schemeClr val="dk1"/>
              </a:solidFill>
              <a:effectLst/>
              <a:latin typeface="+mn-lt"/>
              <a:ea typeface="+mn-ea"/>
              <a:cs typeface="+mn-cs"/>
            </a:rPr>
            <a:t>の</a:t>
          </a:r>
          <a:r>
            <a:rPr kumimoji="1" lang="ja-JP" altLang="ja-JP" sz="1100" u="none">
              <a:solidFill>
                <a:schemeClr val="dk1"/>
              </a:solidFill>
              <a:effectLst/>
              <a:latin typeface="+mn-lt"/>
              <a:ea typeface="+mn-ea"/>
              <a:cs typeface="+mn-cs"/>
            </a:rPr>
            <a:t>堅持</a:t>
          </a:r>
          <a:r>
            <a:rPr kumimoji="1" lang="ja-JP" altLang="en-US" sz="1100" u="none">
              <a:solidFill>
                <a:schemeClr val="dk1"/>
              </a:solidFill>
              <a:effectLst/>
              <a:latin typeface="+mn-lt"/>
              <a:ea typeface="+mn-ea"/>
              <a:cs typeface="+mn-cs"/>
            </a:rPr>
            <a:t>に努める</a:t>
          </a:r>
          <a:r>
            <a:rPr kumimoji="1" lang="ja-JP" altLang="ja-JP" sz="1100" u="none">
              <a:solidFill>
                <a:schemeClr val="dk1"/>
              </a:solidFill>
              <a:effectLst/>
              <a:latin typeface="+mn-lt"/>
              <a:ea typeface="+mn-ea"/>
              <a:cs typeface="+mn-cs"/>
            </a:rPr>
            <a:t>。</a:t>
          </a:r>
          <a:endParaRPr lang="ja-JP" altLang="ja-JP" u="none">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142240</xdr:rowOff>
    </xdr:from>
    <xdr:to>
      <xdr:col>82</xdr:col>
      <xdr:colOff>107950</xdr:colOff>
      <xdr:row>75</xdr:row>
      <xdr:rowOff>130810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295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142240</xdr:rowOff>
    </xdr:from>
    <xdr:to>
      <xdr:col>78</xdr:col>
      <xdr:colOff>69850</xdr:colOff>
      <xdr:row>75</xdr:row>
      <xdr:rowOff>85090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29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75</xdr:row>
      <xdr:rowOff>85090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533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75</xdr:row>
      <xdr:rowOff>77470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533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91440</xdr:rowOff>
    </xdr:from>
    <xdr:to>
      <xdr:col>78</xdr:col>
      <xdr:colOff>120650</xdr:colOff>
      <xdr:row>75</xdr:row>
      <xdr:rowOff>21590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31767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101617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26670</xdr:rowOff>
    </xdr:from>
    <xdr:to>
      <xdr:col>65</xdr:col>
      <xdr:colOff>53975</xdr:colOff>
      <xdr:row>75</xdr:row>
      <xdr:rowOff>128270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138447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61087</xdr:rowOff>
    </xdr:from>
    <xdr:to>
      <xdr:col>29</xdr:col>
      <xdr:colOff>127000</xdr:colOff>
      <xdr:row>16</xdr:row>
      <xdr:rowOff>163290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1912"/>
          <a:ext cx="647700" cy="102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163290</xdr:rowOff>
    </xdr:from>
    <xdr:to>
      <xdr:col>26</xdr:col>
      <xdr:colOff>50800</xdr:colOff>
      <xdr:row>17</xdr:row>
      <xdr:rowOff>35179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4115"/>
          <a:ext cx="698500" cy="4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35179</xdr:rowOff>
    </xdr:from>
    <xdr:to>
      <xdr:col>22</xdr:col>
      <xdr:colOff>114300</xdr:colOff>
      <xdr:row>17</xdr:row>
      <xdr:rowOff>57201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7454"/>
          <a:ext cx="6985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56839</xdr:rowOff>
    </xdr:from>
    <xdr:to>
      <xdr:col>18</xdr:col>
      <xdr:colOff>177800</xdr:colOff>
      <xdr:row>17</xdr:row>
      <xdr:rowOff>57201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19114"/>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10287</xdr:rowOff>
    </xdr:from>
    <xdr:to>
      <xdr:col>29</xdr:col>
      <xdr:colOff>177800</xdr:colOff>
      <xdr:row>16</xdr:row>
      <xdr:rowOff>111887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1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26814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112490</xdr:rowOff>
    </xdr:from>
    <xdr:to>
      <xdr:col>26</xdr:col>
      <xdr:colOff>101600</xdr:colOff>
      <xdr:row>17</xdr:row>
      <xdr:rowOff>42640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52817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155829</xdr:rowOff>
    </xdr:from>
    <xdr:to>
      <xdr:col>22</xdr:col>
      <xdr:colOff>165100</xdr:colOff>
      <xdr:row>17</xdr:row>
      <xdr:rowOff>85979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6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96156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6401</xdr:rowOff>
    </xdr:from>
    <xdr:to>
      <xdr:col>19</xdr:col>
      <xdr:colOff>38100</xdr:colOff>
      <xdr:row>17</xdr:row>
      <xdr:rowOff>108001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6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118178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3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6039</xdr:rowOff>
    </xdr:from>
    <xdr:to>
      <xdr:col>15</xdr:col>
      <xdr:colOff>101600</xdr:colOff>
      <xdr:row>17</xdr:row>
      <xdr:rowOff>107639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8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117816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118346</xdr:rowOff>
    </xdr:from>
    <xdr:to>
      <xdr:col>29</xdr:col>
      <xdr:colOff>127000</xdr:colOff>
      <xdr:row>34</xdr:row>
      <xdr:rowOff>241235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85796"/>
          <a:ext cx="647700" cy="122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168670</xdr:rowOff>
    </xdr:from>
    <xdr:to>
      <xdr:col>26</xdr:col>
      <xdr:colOff>50800</xdr:colOff>
      <xdr:row>34</xdr:row>
      <xdr:rowOff>241235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36120"/>
          <a:ext cx="698500" cy="7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168670</xdr:rowOff>
    </xdr:from>
    <xdr:to>
      <xdr:col>22</xdr:col>
      <xdr:colOff>114300</xdr:colOff>
      <xdr:row>34</xdr:row>
      <xdr:rowOff>257596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6120"/>
          <a:ext cx="698500" cy="8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257596</xdr:rowOff>
    </xdr:from>
    <xdr:to>
      <xdr:col>18</xdr:col>
      <xdr:colOff>177800</xdr:colOff>
      <xdr:row>34</xdr:row>
      <xdr:rowOff>274447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25046"/>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67546</xdr:rowOff>
    </xdr:from>
    <xdr:to>
      <xdr:col>29</xdr:col>
      <xdr:colOff>177800</xdr:colOff>
      <xdr:row>34</xdr:row>
      <xdr:rowOff>169146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3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255523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190435</xdr:rowOff>
    </xdr:from>
    <xdr:to>
      <xdr:col>26</xdr:col>
      <xdr:colOff>101600</xdr:colOff>
      <xdr:row>34</xdr:row>
      <xdr:rowOff>292035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57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302212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26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117870</xdr:rowOff>
    </xdr:from>
    <xdr:to>
      <xdr:col>22</xdr:col>
      <xdr:colOff>165100</xdr:colOff>
      <xdr:row>34</xdr:row>
      <xdr:rowOff>219470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229647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206796</xdr:rowOff>
    </xdr:from>
    <xdr:to>
      <xdr:col>19</xdr:col>
      <xdr:colOff>38100</xdr:colOff>
      <xdr:row>34</xdr:row>
      <xdr:rowOff>308396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7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318573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4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223647</xdr:rowOff>
    </xdr:from>
    <xdr:to>
      <xdr:col>15</xdr:col>
      <xdr:colOff>101600</xdr:colOff>
      <xdr:row>34</xdr:row>
      <xdr:rowOff>325247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91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335424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29352</xdr:rowOff>
    </xdr:from>
    <xdr:to>
      <xdr:col>24</xdr:col>
      <xdr:colOff>63500</xdr:colOff>
      <xdr:row>34</xdr:row>
      <xdr:rowOff>159425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8652"/>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126735</xdr:rowOff>
    </xdr:from>
    <xdr:to>
      <xdr:col>19</xdr:col>
      <xdr:colOff>177800</xdr:colOff>
      <xdr:row>34</xdr:row>
      <xdr:rowOff>159425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5603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121363</xdr:rowOff>
    </xdr:from>
    <xdr:to>
      <xdr:col>15</xdr:col>
      <xdr:colOff>50800</xdr:colOff>
      <xdr:row>34</xdr:row>
      <xdr:rowOff>126735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5066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105655</xdr:rowOff>
    </xdr:from>
    <xdr:to>
      <xdr:col>10</xdr:col>
      <xdr:colOff>114300</xdr:colOff>
      <xdr:row>34</xdr:row>
      <xdr:rowOff>121363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34955"/>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150002</xdr:rowOff>
    </xdr:from>
    <xdr:to>
      <xdr:col>24</xdr:col>
      <xdr:colOff>114300</xdr:colOff>
      <xdr:row>34</xdr:row>
      <xdr:rowOff>80152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108625</xdr:rowOff>
    </xdr:from>
    <xdr:to>
      <xdr:col>20</xdr:col>
      <xdr:colOff>38100</xdr:colOff>
      <xdr:row>35</xdr:row>
      <xdr:rowOff>38775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3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55302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75935</xdr:rowOff>
    </xdr:from>
    <xdr:to>
      <xdr:col>15</xdr:col>
      <xdr:colOff>101600</xdr:colOff>
      <xdr:row>35</xdr:row>
      <xdr:rowOff>6085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22612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8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70563</xdr:rowOff>
    </xdr:from>
    <xdr:to>
      <xdr:col>10</xdr:col>
      <xdr:colOff>165100</xdr:colOff>
      <xdr:row>35</xdr:row>
      <xdr:rowOff>713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17240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54855</xdr:rowOff>
    </xdr:from>
    <xdr:to>
      <xdr:col>6</xdr:col>
      <xdr:colOff>38100</xdr:colOff>
      <xdr:row>34</xdr:row>
      <xdr:rowOff>156455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64970</xdr:rowOff>
    </xdr:from>
    <xdr:to>
      <xdr:col>24</xdr:col>
      <xdr:colOff>63500</xdr:colOff>
      <xdr:row>54</xdr:row>
      <xdr:rowOff>135139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23270"/>
          <a:ext cx="8382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135139</xdr:rowOff>
    </xdr:from>
    <xdr:to>
      <xdr:col>19</xdr:col>
      <xdr:colOff>177800</xdr:colOff>
      <xdr:row>55</xdr:row>
      <xdr:rowOff>17638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93439"/>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17638</xdr:rowOff>
    </xdr:from>
    <xdr:to>
      <xdr:col>15</xdr:col>
      <xdr:colOff>50800</xdr:colOff>
      <xdr:row>55</xdr:row>
      <xdr:rowOff>152905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47388"/>
          <a:ext cx="889000" cy="1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152905</xdr:rowOff>
    </xdr:from>
    <xdr:to>
      <xdr:col>10</xdr:col>
      <xdr:colOff>114300</xdr:colOff>
      <xdr:row>56</xdr:row>
      <xdr:rowOff>63467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82655"/>
          <a:ext cx="889000" cy="8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14170</xdr:rowOff>
    </xdr:from>
    <xdr:to>
      <xdr:col>24</xdr:col>
      <xdr:colOff>114300</xdr:colOff>
      <xdr:row>54</xdr:row>
      <xdr:rowOff>115770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37047</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2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84339</xdr:rowOff>
    </xdr:from>
    <xdr:to>
      <xdr:col>20</xdr:col>
      <xdr:colOff>38100</xdr:colOff>
      <xdr:row>55</xdr:row>
      <xdr:rowOff>14489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4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31016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1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138288</xdr:rowOff>
    </xdr:from>
    <xdr:to>
      <xdr:col>15</xdr:col>
      <xdr:colOff>101600</xdr:colOff>
      <xdr:row>55</xdr:row>
      <xdr:rowOff>68438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84965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7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102105</xdr:rowOff>
    </xdr:from>
    <xdr:to>
      <xdr:col>10</xdr:col>
      <xdr:colOff>165100</xdr:colOff>
      <xdr:row>56</xdr:row>
      <xdr:rowOff>32255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48782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12667</xdr:rowOff>
    </xdr:from>
    <xdr:to>
      <xdr:col>6</xdr:col>
      <xdr:colOff>38100</xdr:colOff>
      <xdr:row>56</xdr:row>
      <xdr:rowOff>114267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130794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159283</xdr:rowOff>
    </xdr:from>
    <xdr:to>
      <xdr:col>24</xdr:col>
      <xdr:colOff>63500</xdr:colOff>
      <xdr:row>75</xdr:row>
      <xdr:rowOff>155017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2846583"/>
          <a:ext cx="838200" cy="16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67234</xdr:rowOff>
    </xdr:from>
    <xdr:to>
      <xdr:col>19</xdr:col>
      <xdr:colOff>177800</xdr:colOff>
      <xdr:row>75</xdr:row>
      <xdr:rowOff>155017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2925984"/>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6236</xdr:rowOff>
    </xdr:from>
    <xdr:to>
      <xdr:col>15</xdr:col>
      <xdr:colOff>50800</xdr:colOff>
      <xdr:row>75</xdr:row>
      <xdr:rowOff>67234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864986"/>
          <a:ext cx="8890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6236</xdr:rowOff>
    </xdr:from>
    <xdr:to>
      <xdr:col>10</xdr:col>
      <xdr:colOff>114300</xdr:colOff>
      <xdr:row>75</xdr:row>
      <xdr:rowOff>68300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864986"/>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71938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108483</xdr:rowOff>
    </xdr:from>
    <xdr:to>
      <xdr:col>24</xdr:col>
      <xdr:colOff>114300</xdr:colOff>
      <xdr:row>75</xdr:row>
      <xdr:rowOff>38633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79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131360</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64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104216</xdr:rowOff>
    </xdr:from>
    <xdr:to>
      <xdr:col>20</xdr:col>
      <xdr:colOff>38100</xdr:colOff>
      <xdr:row>76</xdr:row>
      <xdr:rowOff>34367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2962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50893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27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16434</xdr:rowOff>
    </xdr:from>
    <xdr:to>
      <xdr:col>15</xdr:col>
      <xdr:colOff>101600</xdr:colOff>
      <xdr:row>75</xdr:row>
      <xdr:rowOff>118034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8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134561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6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126886</xdr:rowOff>
    </xdr:from>
    <xdr:to>
      <xdr:col>10</xdr:col>
      <xdr:colOff>165100</xdr:colOff>
      <xdr:row>75</xdr:row>
      <xdr:rowOff>57036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73563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5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17500</xdr:rowOff>
    </xdr:from>
    <xdr:to>
      <xdr:col>6</xdr:col>
      <xdr:colOff>38100</xdr:colOff>
      <xdr:row>75</xdr:row>
      <xdr:rowOff>119100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135627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6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65697</xdr:rowOff>
    </xdr:from>
    <xdr:to>
      <xdr:col>24</xdr:col>
      <xdr:colOff>63500</xdr:colOff>
      <xdr:row>97</xdr:row>
      <xdr:rowOff>38291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24897"/>
          <a:ext cx="838200" cy="1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38291</xdr:rowOff>
    </xdr:from>
    <xdr:to>
      <xdr:col>19</xdr:col>
      <xdr:colOff>177800</xdr:colOff>
      <xdr:row>97</xdr:row>
      <xdr:rowOff>107074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68941"/>
          <a:ext cx="889000" cy="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119227</xdr:rowOff>
    </xdr:from>
    <xdr:to>
      <xdr:col>15</xdr:col>
      <xdr:colOff>50800</xdr:colOff>
      <xdr:row>97</xdr:row>
      <xdr:rowOff>107074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78427"/>
          <a:ext cx="889000" cy="15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119227</xdr:rowOff>
    </xdr:from>
    <xdr:to>
      <xdr:col>10</xdr:col>
      <xdr:colOff>114300</xdr:colOff>
      <xdr:row>98</xdr:row>
      <xdr:rowOff>48628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78427"/>
          <a:ext cx="889000" cy="27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14897</xdr:rowOff>
    </xdr:from>
    <xdr:to>
      <xdr:col>24</xdr:col>
      <xdr:colOff>114300</xdr:colOff>
      <xdr:row>96</xdr:row>
      <xdr:rowOff>116497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164774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158941</xdr:rowOff>
    </xdr:from>
    <xdr:to>
      <xdr:col>20</xdr:col>
      <xdr:colOff>38100</xdr:colOff>
      <xdr:row>97</xdr:row>
      <xdr:rowOff>89091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1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80218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1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56274</xdr:rowOff>
    </xdr:from>
    <xdr:to>
      <xdr:col>15</xdr:col>
      <xdr:colOff>101600</xdr:colOff>
      <xdr:row>97</xdr:row>
      <xdr:rowOff>157874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68427</xdr:rowOff>
    </xdr:from>
    <xdr:to>
      <xdr:col>10</xdr:col>
      <xdr:colOff>165100</xdr:colOff>
      <xdr:row>96</xdr:row>
      <xdr:rowOff>170027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161154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169278</xdr:rowOff>
    </xdr:from>
    <xdr:to>
      <xdr:col>6</xdr:col>
      <xdr:colOff>38100</xdr:colOff>
      <xdr:row>98</xdr:row>
      <xdr:rowOff>99428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90555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113574</xdr:rowOff>
    </xdr:from>
    <xdr:to>
      <xdr:col>55</xdr:col>
      <xdr:colOff>0</xdr:colOff>
      <xdr:row>36</xdr:row>
      <xdr:rowOff>151043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85774"/>
          <a:ext cx="838200" cy="3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104256</xdr:rowOff>
    </xdr:from>
    <xdr:to>
      <xdr:col>50</xdr:col>
      <xdr:colOff>114300</xdr:colOff>
      <xdr:row>36</xdr:row>
      <xdr:rowOff>113574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76456"/>
          <a:ext cx="8890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104256</xdr:rowOff>
    </xdr:from>
    <xdr:to>
      <xdr:col>45</xdr:col>
      <xdr:colOff>177800</xdr:colOff>
      <xdr:row>36</xdr:row>
      <xdr:rowOff>163398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276456"/>
          <a:ext cx="8890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131743</xdr:rowOff>
    </xdr:from>
    <xdr:to>
      <xdr:col>41</xdr:col>
      <xdr:colOff>50800</xdr:colOff>
      <xdr:row>36</xdr:row>
      <xdr:rowOff>163398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275243"/>
          <a:ext cx="889000" cy="10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100243</xdr:rowOff>
    </xdr:from>
    <xdr:to>
      <xdr:col>55</xdr:col>
      <xdr:colOff>50800</xdr:colOff>
      <xdr:row>37</xdr:row>
      <xdr:rowOff>30393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123120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2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62774</xdr:rowOff>
    </xdr:from>
    <xdr:to>
      <xdr:col>50</xdr:col>
      <xdr:colOff>165100</xdr:colOff>
      <xdr:row>36</xdr:row>
      <xdr:rowOff>164374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9451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53456</xdr:rowOff>
    </xdr:from>
    <xdr:to>
      <xdr:col>46</xdr:col>
      <xdr:colOff>38100</xdr:colOff>
      <xdr:row>36</xdr:row>
      <xdr:rowOff>155056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0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112598</xdr:rowOff>
    </xdr:from>
    <xdr:to>
      <xdr:col>41</xdr:col>
      <xdr:colOff>101600</xdr:colOff>
      <xdr:row>37</xdr:row>
      <xdr:rowOff>42748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59275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80943</xdr:rowOff>
    </xdr:from>
    <xdr:to>
      <xdr:col>36</xdr:col>
      <xdr:colOff>165100</xdr:colOff>
      <xdr:row>31</xdr:row>
      <xdr:rowOff>11093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27620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36264</xdr:rowOff>
    </xdr:from>
    <xdr:to>
      <xdr:col>54</xdr:col>
      <xdr:colOff>189865</xdr:colOff>
      <xdr:row>58</xdr:row>
      <xdr:rowOff>62967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951664"/>
          <a:ext cx="1270" cy="105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66794</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62967</xdr:rowOff>
    </xdr:from>
    <xdr:to>
      <xdr:col>55</xdr:col>
      <xdr:colOff>88900</xdr:colOff>
      <xdr:row>58</xdr:row>
      <xdr:rowOff>62967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0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154391</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72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36264</xdr:rowOff>
    </xdr:from>
    <xdr:to>
      <xdr:col>55</xdr:col>
      <xdr:colOff>88900</xdr:colOff>
      <xdr:row>52</xdr:row>
      <xdr:rowOff>36264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95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85783</xdr:rowOff>
    </xdr:from>
    <xdr:to>
      <xdr:col>55</xdr:col>
      <xdr:colOff>0</xdr:colOff>
      <xdr:row>53</xdr:row>
      <xdr:rowOff>99989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172633"/>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75872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0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97445</xdr:rowOff>
    </xdr:from>
    <xdr:to>
      <xdr:col>55</xdr:col>
      <xdr:colOff>50800</xdr:colOff>
      <xdr:row>56</xdr:row>
      <xdr:rowOff>27595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89125</xdr:rowOff>
    </xdr:from>
    <xdr:to>
      <xdr:col>50</xdr:col>
      <xdr:colOff>114300</xdr:colOff>
      <xdr:row>53</xdr:row>
      <xdr:rowOff>99989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004525"/>
          <a:ext cx="889000" cy="1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159265</xdr:rowOff>
    </xdr:from>
    <xdr:to>
      <xdr:col>50</xdr:col>
      <xdr:colOff>165100</xdr:colOff>
      <xdr:row>56</xdr:row>
      <xdr:rowOff>89415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80542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8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89125</xdr:rowOff>
    </xdr:from>
    <xdr:to>
      <xdr:col>45</xdr:col>
      <xdr:colOff>177800</xdr:colOff>
      <xdr:row>54</xdr:row>
      <xdr:rowOff>23691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004525"/>
          <a:ext cx="889000" cy="2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145876</xdr:rowOff>
    </xdr:from>
    <xdr:to>
      <xdr:col>46</xdr:col>
      <xdr:colOff>38100</xdr:colOff>
      <xdr:row>56</xdr:row>
      <xdr:rowOff>76026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67153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128629</xdr:rowOff>
    </xdr:from>
    <xdr:to>
      <xdr:col>41</xdr:col>
      <xdr:colOff>50800</xdr:colOff>
      <xdr:row>54</xdr:row>
      <xdr:rowOff>23691</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8701129"/>
          <a:ext cx="889000" cy="58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143601</xdr:rowOff>
    </xdr:from>
    <xdr:to>
      <xdr:col>41</xdr:col>
      <xdr:colOff>101600</xdr:colOff>
      <xdr:row>56</xdr:row>
      <xdr:rowOff>73751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64878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34983</xdr:rowOff>
    </xdr:from>
    <xdr:to>
      <xdr:col>55</xdr:col>
      <xdr:colOff>50800</xdr:colOff>
      <xdr:row>53</xdr:row>
      <xdr:rowOff>136583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12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57860</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97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49189</xdr:rowOff>
    </xdr:from>
    <xdr:to>
      <xdr:col>50</xdr:col>
      <xdr:colOff>165100</xdr:colOff>
      <xdr:row>53</xdr:row>
      <xdr:rowOff>150789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1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167316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891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38325</xdr:rowOff>
    </xdr:from>
    <xdr:to>
      <xdr:col>46</xdr:col>
      <xdr:colOff>38100</xdr:colOff>
      <xdr:row>52</xdr:row>
      <xdr:rowOff>139925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156452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50795" y="872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144341</xdr:rowOff>
    </xdr:from>
    <xdr:to>
      <xdr:col>41</xdr:col>
      <xdr:colOff>101600</xdr:colOff>
      <xdr:row>54</xdr:row>
      <xdr:rowOff>74491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91018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77829</xdr:rowOff>
    </xdr:from>
    <xdr:to>
      <xdr:col>36</xdr:col>
      <xdr:colOff>165100</xdr:colOff>
      <xdr:row>51</xdr:row>
      <xdr:rowOff>7979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86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24506</xdr:rowOff>
    </xdr:from>
    <xdr:ext cx="599010"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672795" y="84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73368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417768"/>
          <a:ext cx="1270" cy="1171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20045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1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73368</xdr:rowOff>
    </xdr:from>
    <xdr:to>
      <xdr:col>55</xdr:col>
      <xdr:colOff>88900</xdr:colOff>
      <xdr:row>72</xdr:row>
      <xdr:rowOff>73368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133795</xdr:rowOff>
    </xdr:from>
    <xdr:to>
      <xdr:col>55</xdr:col>
      <xdr:colOff>0</xdr:colOff>
      <xdr:row>78</xdr:row>
      <xdr:rowOff>136861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06895"/>
          <a:ext cx="8382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5115</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6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153688</xdr:rowOff>
    </xdr:from>
    <xdr:to>
      <xdr:col>55</xdr:col>
      <xdr:colOff>50800</xdr:colOff>
      <xdr:row>78</xdr:row>
      <xdr:rowOff>83838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128022</xdr:rowOff>
    </xdr:from>
    <xdr:to>
      <xdr:col>50</xdr:col>
      <xdr:colOff>114300</xdr:colOff>
      <xdr:row>78</xdr:row>
      <xdr:rowOff>136861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501122"/>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148507</xdr:rowOff>
    </xdr:from>
    <xdr:to>
      <xdr:col>50</xdr:col>
      <xdr:colOff>165100</xdr:colOff>
      <xdr:row>78</xdr:row>
      <xdr:rowOff>78657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95184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12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112097</xdr:rowOff>
    </xdr:from>
    <xdr:to>
      <xdr:col>45</xdr:col>
      <xdr:colOff>177800</xdr:colOff>
      <xdr:row>78</xdr:row>
      <xdr:rowOff>128022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313747"/>
          <a:ext cx="8890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122219</xdr:rowOff>
    </xdr:from>
    <xdr:to>
      <xdr:col>46</xdr:col>
      <xdr:colOff>38100</xdr:colOff>
      <xdr:row>78</xdr:row>
      <xdr:rowOff>52369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68896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39916</xdr:rowOff>
    </xdr:from>
    <xdr:to>
      <xdr:col>41</xdr:col>
      <xdr:colOff>50800</xdr:colOff>
      <xdr:row>77</xdr:row>
      <xdr:rowOff>112097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041416"/>
          <a:ext cx="889000" cy="127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89472</xdr:rowOff>
    </xdr:from>
    <xdr:to>
      <xdr:col>41</xdr:col>
      <xdr:colOff>101600</xdr:colOff>
      <xdr:row>78</xdr:row>
      <xdr:rowOff>19622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82995</xdr:rowOff>
    </xdr:from>
    <xdr:to>
      <xdr:col>55</xdr:col>
      <xdr:colOff>50800</xdr:colOff>
      <xdr:row>79</xdr:row>
      <xdr:rowOff>13145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169372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86061</xdr:rowOff>
    </xdr:from>
    <xdr:to>
      <xdr:col>50</xdr:col>
      <xdr:colOff>165100</xdr:colOff>
      <xdr:row>79</xdr:row>
      <xdr:rowOff>16211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77222</xdr:rowOff>
    </xdr:from>
    <xdr:to>
      <xdr:col>46</xdr:col>
      <xdr:colOff>38100</xdr:colOff>
      <xdr:row>79</xdr:row>
      <xdr:rowOff>7372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169949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4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61297</xdr:rowOff>
    </xdr:from>
    <xdr:to>
      <xdr:col>41</xdr:col>
      <xdr:colOff>101600</xdr:colOff>
      <xdr:row>77</xdr:row>
      <xdr:rowOff>162897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7974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0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160566</xdr:rowOff>
    </xdr:from>
    <xdr:to>
      <xdr:col>36</xdr:col>
      <xdr:colOff>165100</xdr:colOff>
      <xdr:row>70</xdr:row>
      <xdr:rowOff>90716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19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107243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17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102634</xdr:rowOff>
    </xdr:from>
    <xdr:to>
      <xdr:col>55</xdr:col>
      <xdr:colOff>0</xdr:colOff>
      <xdr:row>91</xdr:row>
      <xdr:rowOff>137348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704584"/>
          <a:ext cx="8382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164063</xdr:rowOff>
    </xdr:from>
    <xdr:to>
      <xdr:col>50</xdr:col>
      <xdr:colOff>114300</xdr:colOff>
      <xdr:row>91</xdr:row>
      <xdr:rowOff>137348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5594563"/>
          <a:ext cx="889000" cy="14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164063</xdr:rowOff>
    </xdr:from>
    <xdr:to>
      <xdr:col>45</xdr:col>
      <xdr:colOff>177800</xdr:colOff>
      <xdr:row>94</xdr:row>
      <xdr:rowOff>26184</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5594563"/>
          <a:ext cx="889000" cy="54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26184</xdr:rowOff>
    </xdr:from>
    <xdr:to>
      <xdr:col>41</xdr:col>
      <xdr:colOff>50800</xdr:colOff>
      <xdr:row>95</xdr:row>
      <xdr:rowOff>646</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142484"/>
          <a:ext cx="889000" cy="1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51834</xdr:rowOff>
    </xdr:from>
    <xdr:to>
      <xdr:col>55</xdr:col>
      <xdr:colOff>50800</xdr:colOff>
      <xdr:row>91</xdr:row>
      <xdr:rowOff>153434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138211</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5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86548</xdr:rowOff>
    </xdr:from>
    <xdr:to>
      <xdr:col>50</xdr:col>
      <xdr:colOff>165100</xdr:colOff>
      <xdr:row>92</xdr:row>
      <xdr:rowOff>16698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56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33225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4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113263</xdr:rowOff>
    </xdr:from>
    <xdr:to>
      <xdr:col>46</xdr:col>
      <xdr:colOff>38100</xdr:colOff>
      <xdr:row>91</xdr:row>
      <xdr:rowOff>43413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554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59940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53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146834</xdr:rowOff>
    </xdr:from>
    <xdr:to>
      <xdr:col>41</xdr:col>
      <xdr:colOff>101600</xdr:colOff>
      <xdr:row>94</xdr:row>
      <xdr:rowOff>76984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0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93511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86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121296</xdr:rowOff>
    </xdr:from>
    <xdr:to>
      <xdr:col>36</xdr:col>
      <xdr:colOff>165100</xdr:colOff>
      <xdr:row>95</xdr:row>
      <xdr:rowOff>51446</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2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67973</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01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168595</xdr:rowOff>
    </xdr:from>
    <xdr:to>
      <xdr:col>85</xdr:col>
      <xdr:colOff>127000</xdr:colOff>
      <xdr:row>38</xdr:row>
      <xdr:rowOff>34498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340795"/>
          <a:ext cx="838200" cy="20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34498</xdr:rowOff>
    </xdr:from>
    <xdr:to>
      <xdr:col>81</xdr:col>
      <xdr:colOff>50800</xdr:colOff>
      <xdr:row>38</xdr:row>
      <xdr:rowOff>129230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549598"/>
          <a:ext cx="889000" cy="9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128681</xdr:rowOff>
    </xdr:from>
    <xdr:to>
      <xdr:col>76</xdr:col>
      <xdr:colOff>114300</xdr:colOff>
      <xdr:row>38</xdr:row>
      <xdr:rowOff>129230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437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127767</xdr:rowOff>
    </xdr:from>
    <xdr:to>
      <xdr:col>71</xdr:col>
      <xdr:colOff>177800</xdr:colOff>
      <xdr:row>38</xdr:row>
      <xdr:rowOff>128681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4286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117795</xdr:rowOff>
    </xdr:from>
    <xdr:to>
      <xdr:col>85</xdr:col>
      <xdr:colOff>177800</xdr:colOff>
      <xdr:row>37</xdr:row>
      <xdr:rowOff>47945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140672</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1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155148</xdr:rowOff>
    </xdr:from>
    <xdr:to>
      <xdr:col>81</xdr:col>
      <xdr:colOff>101600</xdr:colOff>
      <xdr:row>38</xdr:row>
      <xdr:rowOff>85299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4987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76425</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59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78430</xdr:rowOff>
    </xdr:from>
    <xdr:to>
      <xdr:col>76</xdr:col>
      <xdr:colOff>165100</xdr:colOff>
      <xdr:row>39</xdr:row>
      <xdr:rowOff>8580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171157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68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77881</xdr:rowOff>
    </xdr:from>
    <xdr:to>
      <xdr:col>72</xdr:col>
      <xdr:colOff>38100</xdr:colOff>
      <xdr:row>39</xdr:row>
      <xdr:rowOff>8031</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170608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8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76967</xdr:rowOff>
    </xdr:from>
    <xdr:to>
      <xdr:col>67</xdr:col>
      <xdr:colOff>101600</xdr:colOff>
      <xdr:row>39</xdr:row>
      <xdr:rowOff>7117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169694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68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109900</xdr:rowOff>
    </xdr:from>
    <xdr:to>
      <xdr:col>85</xdr:col>
      <xdr:colOff>127000</xdr:colOff>
      <xdr:row>73</xdr:row>
      <xdr:rowOff>141447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625750"/>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141447</xdr:rowOff>
    </xdr:from>
    <xdr:to>
      <xdr:col>81</xdr:col>
      <xdr:colOff>50800</xdr:colOff>
      <xdr:row>73</xdr:row>
      <xdr:rowOff>153301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657297"/>
          <a:ext cx="8890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153301</xdr:rowOff>
    </xdr:from>
    <xdr:to>
      <xdr:col>76</xdr:col>
      <xdr:colOff>114300</xdr:colOff>
      <xdr:row>74</xdr:row>
      <xdr:rowOff>33581</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669151"/>
          <a:ext cx="8890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33581</xdr:rowOff>
    </xdr:from>
    <xdr:to>
      <xdr:col>71</xdr:col>
      <xdr:colOff>177800</xdr:colOff>
      <xdr:row>74</xdr:row>
      <xdr:rowOff>66956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720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59100</xdr:rowOff>
    </xdr:from>
    <xdr:to>
      <xdr:col>85</xdr:col>
      <xdr:colOff>177800</xdr:colOff>
      <xdr:row>73</xdr:row>
      <xdr:rowOff>160700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5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81977</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42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90647</xdr:rowOff>
    </xdr:from>
    <xdr:to>
      <xdr:col>81</xdr:col>
      <xdr:colOff>101600</xdr:colOff>
      <xdr:row>74</xdr:row>
      <xdr:rowOff>20797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6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37324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3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102501</xdr:rowOff>
    </xdr:from>
    <xdr:to>
      <xdr:col>76</xdr:col>
      <xdr:colOff>165100</xdr:colOff>
      <xdr:row>74</xdr:row>
      <xdr:rowOff>32651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49178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3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154231</xdr:rowOff>
    </xdr:from>
    <xdr:to>
      <xdr:col>72</xdr:col>
      <xdr:colOff>38100</xdr:colOff>
      <xdr:row>74</xdr:row>
      <xdr:rowOff>84381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6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100908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4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16156</xdr:rowOff>
    </xdr:from>
    <xdr:to>
      <xdr:col>67</xdr:col>
      <xdr:colOff>101600</xdr:colOff>
      <xdr:row>74</xdr:row>
      <xdr:rowOff>117756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134283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7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110528</xdr:rowOff>
    </xdr:from>
    <xdr:to>
      <xdr:col>85</xdr:col>
      <xdr:colOff>127000</xdr:colOff>
      <xdr:row>98</xdr:row>
      <xdr:rowOff>30595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741178"/>
          <a:ext cx="8382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110528</xdr:rowOff>
    </xdr:from>
    <xdr:to>
      <xdr:col>81</xdr:col>
      <xdr:colOff>50800</xdr:colOff>
      <xdr:row>98</xdr:row>
      <xdr:rowOff>55741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741178"/>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52552</xdr:rowOff>
    </xdr:from>
    <xdr:to>
      <xdr:col>76</xdr:col>
      <xdr:colOff>114300</xdr:colOff>
      <xdr:row>98</xdr:row>
      <xdr:rowOff>55741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340302"/>
          <a:ext cx="889000" cy="5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52552</xdr:rowOff>
    </xdr:from>
    <xdr:to>
      <xdr:col>71</xdr:col>
      <xdr:colOff>177800</xdr:colOff>
      <xdr:row>98</xdr:row>
      <xdr:rowOff>140030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340302"/>
          <a:ext cx="889000" cy="6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151245</xdr:rowOff>
    </xdr:from>
    <xdr:to>
      <xdr:col>85</xdr:col>
      <xdr:colOff>177800</xdr:colOff>
      <xdr:row>98</xdr:row>
      <xdr:rowOff>81395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7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129672</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59728</xdr:rowOff>
    </xdr:from>
    <xdr:to>
      <xdr:col>81</xdr:col>
      <xdr:colOff>101600</xdr:colOff>
      <xdr:row>97</xdr:row>
      <xdr:rowOff>161328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6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152455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78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4941</xdr:rowOff>
    </xdr:from>
    <xdr:to>
      <xdr:col>76</xdr:col>
      <xdr:colOff>165100</xdr:colOff>
      <xdr:row>98</xdr:row>
      <xdr:rowOff>106541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97668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8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1752</xdr:rowOff>
    </xdr:from>
    <xdr:to>
      <xdr:col>72</xdr:col>
      <xdr:colOff>38100</xdr:colOff>
      <xdr:row>95</xdr:row>
      <xdr:rowOff>103352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2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119879</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0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89230</xdr:rowOff>
    </xdr:from>
    <xdr:to>
      <xdr:col>67</xdr:col>
      <xdr:colOff>101600</xdr:colOff>
      <xdr:row>99</xdr:row>
      <xdr:rowOff>19380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10507</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103856</xdr:rowOff>
    </xdr:from>
    <xdr:to>
      <xdr:col>116</xdr:col>
      <xdr:colOff>63500</xdr:colOff>
      <xdr:row>38</xdr:row>
      <xdr:rowOff>109479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18956"/>
          <a:ext cx="8382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103856</xdr:rowOff>
    </xdr:from>
    <xdr:to>
      <xdr:col>111</xdr:col>
      <xdr:colOff>177800</xdr:colOff>
      <xdr:row>38</xdr:row>
      <xdr:rowOff>103901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1895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86756</xdr:rowOff>
    </xdr:from>
    <xdr:to>
      <xdr:col>107</xdr:col>
      <xdr:colOff>50800</xdr:colOff>
      <xdr:row>38</xdr:row>
      <xdr:rowOff>103901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0185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86756</xdr:rowOff>
    </xdr:from>
    <xdr:to>
      <xdr:col>102</xdr:col>
      <xdr:colOff>114300</xdr:colOff>
      <xdr:row>38</xdr:row>
      <xdr:rowOff>92974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6018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58679</xdr:rowOff>
    </xdr:from>
    <xdr:to>
      <xdr:col>116</xdr:col>
      <xdr:colOff>114300</xdr:colOff>
      <xdr:row>38</xdr:row>
      <xdr:rowOff>160279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145056</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8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53056</xdr:rowOff>
    </xdr:from>
    <xdr:to>
      <xdr:col>112</xdr:col>
      <xdr:colOff>38100</xdr:colOff>
      <xdr:row>38</xdr:row>
      <xdr:rowOff>154656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145783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6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53101</xdr:rowOff>
    </xdr:from>
    <xdr:to>
      <xdr:col>107</xdr:col>
      <xdr:colOff>101600</xdr:colOff>
      <xdr:row>38</xdr:row>
      <xdr:rowOff>154701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145828</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660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35956</xdr:rowOff>
    </xdr:from>
    <xdr:to>
      <xdr:col>102</xdr:col>
      <xdr:colOff>165100</xdr:colOff>
      <xdr:row>38</xdr:row>
      <xdr:rowOff>137556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128683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6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170652</xdr:rowOff>
    </xdr:from>
    <xdr:to>
      <xdr:col>116</xdr:col>
      <xdr:colOff>63500</xdr:colOff>
      <xdr:row>54</xdr:row>
      <xdr:rowOff>81452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257502"/>
          <a:ext cx="8382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66411</xdr:rowOff>
    </xdr:from>
    <xdr:to>
      <xdr:col>111</xdr:col>
      <xdr:colOff>177800</xdr:colOff>
      <xdr:row>53</xdr:row>
      <xdr:rowOff>170652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153261"/>
          <a:ext cx="889000" cy="1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127722</xdr:rowOff>
    </xdr:from>
    <xdr:to>
      <xdr:col>107</xdr:col>
      <xdr:colOff>50800</xdr:colOff>
      <xdr:row>53</xdr:row>
      <xdr:rowOff>66411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043122"/>
          <a:ext cx="889000" cy="1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66502</xdr:rowOff>
    </xdr:from>
    <xdr:to>
      <xdr:col>102</xdr:col>
      <xdr:colOff>114300</xdr:colOff>
      <xdr:row>52</xdr:row>
      <xdr:rowOff>127722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8810452"/>
          <a:ext cx="889000" cy="23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30652</xdr:rowOff>
    </xdr:from>
    <xdr:to>
      <xdr:col>116</xdr:col>
      <xdr:colOff>114300</xdr:colOff>
      <xdr:row>54</xdr:row>
      <xdr:rowOff>132252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2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53529</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1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119852</xdr:rowOff>
    </xdr:from>
    <xdr:to>
      <xdr:col>112</xdr:col>
      <xdr:colOff>38100</xdr:colOff>
      <xdr:row>54</xdr:row>
      <xdr:rowOff>50002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2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66529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89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15611</xdr:rowOff>
    </xdr:from>
    <xdr:to>
      <xdr:col>107</xdr:col>
      <xdr:colOff>101600</xdr:colOff>
      <xdr:row>53</xdr:row>
      <xdr:rowOff>117211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1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133738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887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76922</xdr:rowOff>
    </xdr:from>
    <xdr:to>
      <xdr:col>102</xdr:col>
      <xdr:colOff>165100</xdr:colOff>
      <xdr:row>53</xdr:row>
      <xdr:rowOff>7072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89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23599</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87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15702</xdr:rowOff>
    </xdr:from>
    <xdr:to>
      <xdr:col>98</xdr:col>
      <xdr:colOff>38100</xdr:colOff>
      <xdr:row>51</xdr:row>
      <xdr:rowOff>117302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87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133829</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85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104222</xdr:rowOff>
    </xdr:from>
    <xdr:to>
      <xdr:col>116</xdr:col>
      <xdr:colOff>63500</xdr:colOff>
      <xdr:row>75</xdr:row>
      <xdr:rowOff>142055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62972"/>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139151</xdr:rowOff>
    </xdr:from>
    <xdr:to>
      <xdr:col>111</xdr:col>
      <xdr:colOff>177800</xdr:colOff>
      <xdr:row>75</xdr:row>
      <xdr:rowOff>142055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997901"/>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139151</xdr:rowOff>
    </xdr:from>
    <xdr:to>
      <xdr:col>107</xdr:col>
      <xdr:colOff>50800</xdr:colOff>
      <xdr:row>75</xdr:row>
      <xdr:rowOff>157987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97901"/>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142877</xdr:rowOff>
    </xdr:from>
    <xdr:to>
      <xdr:col>102</xdr:col>
      <xdr:colOff>114300</xdr:colOff>
      <xdr:row>75</xdr:row>
      <xdr:rowOff>157987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001627"/>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53422</xdr:rowOff>
    </xdr:from>
    <xdr:to>
      <xdr:col>116</xdr:col>
      <xdr:colOff>114300</xdr:colOff>
      <xdr:row>75</xdr:row>
      <xdr:rowOff>155022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76299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91255</xdr:rowOff>
    </xdr:from>
    <xdr:to>
      <xdr:col>112</xdr:col>
      <xdr:colOff>38100</xdr:colOff>
      <xdr:row>76</xdr:row>
      <xdr:rowOff>21405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37932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2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88351</xdr:rowOff>
    </xdr:from>
    <xdr:to>
      <xdr:col>107</xdr:col>
      <xdr:colOff>101600</xdr:colOff>
      <xdr:row>76</xdr:row>
      <xdr:rowOff>18501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35028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107188</xdr:rowOff>
    </xdr:from>
    <xdr:to>
      <xdr:col>102</xdr:col>
      <xdr:colOff>165100</xdr:colOff>
      <xdr:row>76</xdr:row>
      <xdr:rowOff>37337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53865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92077</xdr:rowOff>
    </xdr:from>
    <xdr:to>
      <xdr:col>98</xdr:col>
      <xdr:colOff>38100</xdr:colOff>
      <xdr:row>76</xdr:row>
      <xdr:rowOff>22228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38754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u="none">
              <a:solidFill>
                <a:schemeClr val="dk1"/>
              </a:solidFill>
              <a:effectLst/>
              <a:latin typeface="+mn-lt"/>
              <a:ea typeface="+mn-ea"/>
              <a:cs typeface="+mn-cs"/>
            </a:rPr>
            <a:t>歳出決算総額は、住民一人当たり６３９，８６７円となっている。</a:t>
          </a:r>
        </a:p>
        <a:p>
          <a:r>
            <a:rPr kumimoji="1" lang="ja-JP" altLang="en-US" sz="1050" u="none">
              <a:solidFill>
                <a:schemeClr val="dk1"/>
              </a:solidFill>
              <a:effectLst/>
              <a:latin typeface="+mn-lt"/>
              <a:ea typeface="+mn-ea"/>
              <a:cs typeface="+mn-cs"/>
            </a:rPr>
            <a:t>人件費が、類似団体と比較して高い傾向となっている理由は、職員数が多いためである。柏崎市定員管理計画に基づき適正な職員数を管理していく。</a:t>
          </a:r>
        </a:p>
        <a:p>
          <a:r>
            <a:rPr kumimoji="1" lang="ja-JP" altLang="en-US" sz="1050" u="none">
              <a:solidFill>
                <a:schemeClr val="dk1"/>
              </a:solidFill>
              <a:effectLst/>
              <a:latin typeface="+mn-lt"/>
              <a:ea typeface="+mn-ea"/>
              <a:cs typeface="+mn-cs"/>
            </a:rPr>
            <a:t>物件費が前年度に比べ高くなった主な理由は、物価及びエネルギー価格高騰などにより増加したためである。</a:t>
          </a:r>
        </a:p>
        <a:p>
          <a:r>
            <a:rPr kumimoji="1" lang="ja-JP" altLang="en-US" sz="1050" u="none">
              <a:solidFill>
                <a:schemeClr val="dk1"/>
              </a:solidFill>
              <a:effectLst/>
              <a:latin typeface="+mn-lt"/>
              <a:ea typeface="+mn-ea"/>
              <a:cs typeface="+mn-cs"/>
            </a:rPr>
            <a:t>維持補修費が前年度に比べて高くなった理由は、除雪経費が増加したためである。</a:t>
          </a:r>
        </a:p>
        <a:p>
          <a:r>
            <a:rPr kumimoji="1" lang="ja-JP" altLang="en-US" sz="1050" u="none">
              <a:solidFill>
                <a:schemeClr val="dk1"/>
              </a:solidFill>
              <a:effectLst/>
              <a:latin typeface="+mn-lt"/>
              <a:ea typeface="+mn-ea"/>
              <a:cs typeface="+mn-cs"/>
            </a:rPr>
            <a:t>積立金は令和３年度に新たに環境・エネルギー産業拠点化推進基金を創設したため増加したものである。令和５年度は財政調整基金や減債基金等を約１２億円積み立てたことにより増加したが、令和６年度は財政調整基金の積立を行わなかったため減少している。</a:t>
          </a:r>
        </a:p>
        <a:p>
          <a:r>
            <a:rPr kumimoji="1" lang="ja-JP" altLang="en-US" sz="1050" u="none">
              <a:solidFill>
                <a:schemeClr val="dk1"/>
              </a:solidFill>
              <a:effectLst/>
              <a:latin typeface="+mn-lt"/>
              <a:ea typeface="+mn-ea"/>
              <a:cs typeface="+mn-cs"/>
            </a:rPr>
            <a:t>貸付金は、類似団体平均を特に大きく上回っているが、市の制度融資に係る金融機関への預託金が主なものであり、年々融資残高が減少しているため、貸付金も減少で推移する見込みである。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76,217
75,294
442.02
52,232,336
48,768,758
2,753,354
24,207,656
43,308,729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29972</xdr:rowOff>
    </xdr:from>
    <xdr:to>
      <xdr:col>24</xdr:col>
      <xdr:colOff>63500</xdr:colOff>
      <xdr:row>35</xdr:row>
      <xdr:rowOff>62433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0722"/>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124613</xdr:rowOff>
    </xdr:from>
    <xdr:to>
      <xdr:col>19</xdr:col>
      <xdr:colOff>177800</xdr:colOff>
      <xdr:row>35</xdr:row>
      <xdr:rowOff>62433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3913"/>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124613</xdr:rowOff>
    </xdr:from>
    <xdr:to>
      <xdr:col>15</xdr:col>
      <xdr:colOff>50800</xdr:colOff>
      <xdr:row>35</xdr:row>
      <xdr:rowOff>52832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3913"/>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254</xdr:rowOff>
    </xdr:from>
    <xdr:to>
      <xdr:col>10</xdr:col>
      <xdr:colOff>114300</xdr:colOff>
      <xdr:row>35</xdr:row>
      <xdr:rowOff>52832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1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150622</xdr:rowOff>
    </xdr:from>
    <xdr:to>
      <xdr:col>24</xdr:col>
      <xdr:colOff>114300</xdr:colOff>
      <xdr:row>35</xdr:row>
      <xdr:rowOff>80772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11633</xdr:rowOff>
    </xdr:from>
    <xdr:to>
      <xdr:col>20</xdr:col>
      <xdr:colOff>38100</xdr:colOff>
      <xdr:row>35</xdr:row>
      <xdr:rowOff>113233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129760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73813</xdr:rowOff>
    </xdr:from>
    <xdr:to>
      <xdr:col>15</xdr:col>
      <xdr:colOff>101600</xdr:colOff>
      <xdr:row>35</xdr:row>
      <xdr:rowOff>3963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xdr:rowOff>
    </xdr:from>
    <xdr:to>
      <xdr:col>10</xdr:col>
      <xdr:colOff>165100</xdr:colOff>
      <xdr:row>35</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120159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120904</xdr:rowOff>
    </xdr:from>
    <xdr:to>
      <xdr:col>6</xdr:col>
      <xdr:colOff>38100</xdr:colOff>
      <xdr:row>35</xdr:row>
      <xdr:rowOff>51054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67581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56646</xdr:rowOff>
    </xdr:from>
    <xdr:to>
      <xdr:col>24</xdr:col>
      <xdr:colOff>62865</xdr:colOff>
      <xdr:row>58</xdr:row>
      <xdr:rowOff>28528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972046"/>
          <a:ext cx="1270" cy="10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32355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28528</xdr:rowOff>
    </xdr:from>
    <xdr:to>
      <xdr:col>24</xdr:col>
      <xdr:colOff>152400</xdr:colOff>
      <xdr:row>58</xdr:row>
      <xdr:rowOff>28528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3323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56646</xdr:rowOff>
    </xdr:from>
    <xdr:to>
      <xdr:col>24</xdr:col>
      <xdr:colOff>152400</xdr:colOff>
      <xdr:row>52</xdr:row>
      <xdr:rowOff>56646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97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101550</xdr:rowOff>
    </xdr:from>
    <xdr:to>
      <xdr:col>24</xdr:col>
      <xdr:colOff>63500</xdr:colOff>
      <xdr:row>56</xdr:row>
      <xdr:rowOff>130294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02750"/>
          <a:ext cx="8382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61694</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38817</xdr:rowOff>
    </xdr:from>
    <xdr:to>
      <xdr:col>24</xdr:col>
      <xdr:colOff>114300</xdr:colOff>
      <xdr:row>56</xdr:row>
      <xdr:rowOff>140417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101550</xdr:rowOff>
    </xdr:from>
    <xdr:to>
      <xdr:col>19</xdr:col>
      <xdr:colOff>177800</xdr:colOff>
      <xdr:row>57</xdr:row>
      <xdr:rowOff>3742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02750"/>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83244</xdr:rowOff>
    </xdr:from>
    <xdr:to>
      <xdr:col>20</xdr:col>
      <xdr:colOff>38100</xdr:colOff>
      <xdr:row>57</xdr:row>
      <xdr:rowOff>13394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4521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7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105724</xdr:rowOff>
    </xdr:from>
    <xdr:to>
      <xdr:col>15</xdr:col>
      <xdr:colOff>50800</xdr:colOff>
      <xdr:row>57</xdr:row>
      <xdr:rowOff>3742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35474"/>
          <a:ext cx="889000" cy="2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77091</xdr:rowOff>
    </xdr:from>
    <xdr:to>
      <xdr:col>15</xdr:col>
      <xdr:colOff>101600</xdr:colOff>
      <xdr:row>57</xdr:row>
      <xdr:rowOff>7241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23768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5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30311</xdr:rowOff>
    </xdr:from>
    <xdr:to>
      <xdr:col>10</xdr:col>
      <xdr:colOff>114300</xdr:colOff>
      <xdr:row>55</xdr:row>
      <xdr:rowOff>105724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74261"/>
          <a:ext cx="889000" cy="7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86895</xdr:rowOff>
    </xdr:from>
    <xdr:to>
      <xdr:col>10</xdr:col>
      <xdr:colOff>165100</xdr:colOff>
      <xdr:row>57</xdr:row>
      <xdr:rowOff>17045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8172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79494</xdr:rowOff>
    </xdr:from>
    <xdr:to>
      <xdr:col>24</xdr:col>
      <xdr:colOff>114300</xdr:colOff>
      <xdr:row>57</xdr:row>
      <xdr:rowOff>9644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57921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50750</xdr:rowOff>
    </xdr:from>
    <xdr:to>
      <xdr:col>20</xdr:col>
      <xdr:colOff>38100</xdr:colOff>
      <xdr:row>56</xdr:row>
      <xdr:rowOff>152350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168877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2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124392</xdr:rowOff>
    </xdr:from>
    <xdr:to>
      <xdr:col>15</xdr:col>
      <xdr:colOff>101600</xdr:colOff>
      <xdr:row>57</xdr:row>
      <xdr:rowOff>54542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54924</xdr:rowOff>
    </xdr:from>
    <xdr:to>
      <xdr:col>10</xdr:col>
      <xdr:colOff>165100</xdr:colOff>
      <xdr:row>55</xdr:row>
      <xdr:rowOff>156524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5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150961</xdr:rowOff>
    </xdr:from>
    <xdr:to>
      <xdr:col>6</xdr:col>
      <xdr:colOff>38100</xdr:colOff>
      <xdr:row>51</xdr:row>
      <xdr:rowOff>81111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97638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49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84128</xdr:rowOff>
    </xdr:from>
    <xdr:to>
      <xdr:col>24</xdr:col>
      <xdr:colOff>63500</xdr:colOff>
      <xdr:row>75</xdr:row>
      <xdr:rowOff>95166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71428"/>
          <a:ext cx="838200" cy="18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95166</xdr:rowOff>
    </xdr:from>
    <xdr:to>
      <xdr:col>19</xdr:col>
      <xdr:colOff>177800</xdr:colOff>
      <xdr:row>76</xdr:row>
      <xdr:rowOff>75180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53916"/>
          <a:ext cx="889000" cy="1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169374</xdr:rowOff>
    </xdr:from>
    <xdr:to>
      <xdr:col>15</xdr:col>
      <xdr:colOff>50800</xdr:colOff>
      <xdr:row>76</xdr:row>
      <xdr:rowOff>75180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28124"/>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169374</xdr:rowOff>
    </xdr:from>
    <xdr:to>
      <xdr:col>10</xdr:col>
      <xdr:colOff>114300</xdr:colOff>
      <xdr:row>77</xdr:row>
      <xdr:rowOff>64785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28124"/>
          <a:ext cx="889000" cy="2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33328</xdr:rowOff>
    </xdr:from>
    <xdr:to>
      <xdr:col>24</xdr:col>
      <xdr:colOff>114300</xdr:colOff>
      <xdr:row>74</xdr:row>
      <xdr:rowOff>134928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56205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7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44366</xdr:rowOff>
    </xdr:from>
    <xdr:to>
      <xdr:col>20</xdr:col>
      <xdr:colOff>38100</xdr:colOff>
      <xdr:row>75</xdr:row>
      <xdr:rowOff>145966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162493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24380</xdr:rowOff>
    </xdr:from>
    <xdr:to>
      <xdr:col>15</xdr:col>
      <xdr:colOff>101600</xdr:colOff>
      <xdr:row>76</xdr:row>
      <xdr:rowOff>125980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142508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2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118574</xdr:rowOff>
    </xdr:from>
    <xdr:to>
      <xdr:col>10</xdr:col>
      <xdr:colOff>165100</xdr:colOff>
      <xdr:row>76</xdr:row>
      <xdr:rowOff>48724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65251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5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13985</xdr:rowOff>
    </xdr:from>
    <xdr:to>
      <xdr:col>6</xdr:col>
      <xdr:colOff>38100</xdr:colOff>
      <xdr:row>77</xdr:row>
      <xdr:rowOff>115585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132112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9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81635</xdr:rowOff>
    </xdr:from>
    <xdr:to>
      <xdr:col>24</xdr:col>
      <xdr:colOff>63500</xdr:colOff>
      <xdr:row>96</xdr:row>
      <xdr:rowOff>129279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40835"/>
          <a:ext cx="838200" cy="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75749</xdr:rowOff>
    </xdr:from>
    <xdr:to>
      <xdr:col>19</xdr:col>
      <xdr:colOff>177800</xdr:colOff>
      <xdr:row>96</xdr:row>
      <xdr:rowOff>129279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34949"/>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75749</xdr:rowOff>
    </xdr:from>
    <xdr:to>
      <xdr:col>15</xdr:col>
      <xdr:colOff>50800</xdr:colOff>
      <xdr:row>96</xdr:row>
      <xdr:rowOff>129090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494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129090</xdr:rowOff>
    </xdr:from>
    <xdr:to>
      <xdr:col>10</xdr:col>
      <xdr:colOff>114300</xdr:colOff>
      <xdr:row>97</xdr:row>
      <xdr:rowOff>134138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88290"/>
          <a:ext cx="889000" cy="1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30835</xdr:rowOff>
    </xdr:from>
    <xdr:to>
      <xdr:col>24</xdr:col>
      <xdr:colOff>114300</xdr:colOff>
      <xdr:row>96</xdr:row>
      <xdr:rowOff>132435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53712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78479</xdr:rowOff>
    </xdr:from>
    <xdr:to>
      <xdr:col>20</xdr:col>
      <xdr:colOff>38100</xdr:colOff>
      <xdr:row>97</xdr:row>
      <xdr:rowOff>8629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171206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24949</xdr:rowOff>
    </xdr:from>
    <xdr:to>
      <xdr:col>15</xdr:col>
      <xdr:colOff>101600</xdr:colOff>
      <xdr:row>96</xdr:row>
      <xdr:rowOff>126549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78290</xdr:rowOff>
    </xdr:from>
    <xdr:to>
      <xdr:col>10</xdr:col>
      <xdr:colOff>165100</xdr:colOff>
      <xdr:row>97</xdr:row>
      <xdr:rowOff>8440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171017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83338</xdr:rowOff>
    </xdr:from>
    <xdr:to>
      <xdr:col>6</xdr:col>
      <xdr:colOff>38100</xdr:colOff>
      <xdr:row>98</xdr:row>
      <xdr:rowOff>13488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4615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49574</xdr:rowOff>
    </xdr:from>
    <xdr:to>
      <xdr:col>54</xdr:col>
      <xdr:colOff>189865</xdr:colOff>
      <xdr:row>38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707424"/>
          <a:ext cx="1270" cy="833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167701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48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49574</xdr:rowOff>
    </xdr:from>
    <xdr:to>
      <xdr:col>55</xdr:col>
      <xdr:colOff>88900</xdr:colOff>
      <xdr:row>33</xdr:row>
      <xdr:rowOff>49574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7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124041</xdr:rowOff>
    </xdr:from>
    <xdr:to>
      <xdr:col>55</xdr:col>
      <xdr:colOff>0</xdr:colOff>
      <xdr:row>33</xdr:row>
      <xdr:rowOff>49574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610441"/>
          <a:ext cx="838200" cy="9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59898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81471</xdr:rowOff>
    </xdr:from>
    <xdr:to>
      <xdr:col>55</xdr:col>
      <xdr:colOff>50800</xdr:colOff>
      <xdr:row>38</xdr:row>
      <xdr:rowOff>11621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8312</xdr:rowOff>
    </xdr:from>
    <xdr:to>
      <xdr:col>50</xdr:col>
      <xdr:colOff>114300</xdr:colOff>
      <xdr:row>32</xdr:row>
      <xdr:rowOff>124041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494712"/>
          <a:ext cx="889000" cy="1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75070</xdr:rowOff>
    </xdr:from>
    <xdr:to>
      <xdr:col>50</xdr:col>
      <xdr:colOff>165100</xdr:colOff>
      <xdr:row>38</xdr:row>
      <xdr:rowOff>5220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1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167797</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51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149015</xdr:rowOff>
    </xdr:from>
    <xdr:to>
      <xdr:col>45</xdr:col>
      <xdr:colOff>177800</xdr:colOff>
      <xdr:row>32</xdr:row>
      <xdr:rowOff>8312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463965"/>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75984</xdr:rowOff>
    </xdr:from>
    <xdr:to>
      <xdr:col>46</xdr:col>
      <xdr:colOff>38100</xdr:colOff>
      <xdr:row>38</xdr:row>
      <xdr:rowOff>6135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168711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1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64776</xdr:rowOff>
    </xdr:from>
    <xdr:to>
      <xdr:col>41</xdr:col>
      <xdr:colOff>50800</xdr:colOff>
      <xdr:row>31</xdr:row>
      <xdr:rowOff>149015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379726"/>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75184</xdr:rowOff>
    </xdr:from>
    <xdr:to>
      <xdr:col>41</xdr:col>
      <xdr:colOff>101600</xdr:colOff>
      <xdr:row>38</xdr:row>
      <xdr:rowOff>5335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167911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75412</xdr:rowOff>
    </xdr:from>
    <xdr:to>
      <xdr:col>36</xdr:col>
      <xdr:colOff>165100</xdr:colOff>
      <xdr:row>38</xdr:row>
      <xdr:rowOff>5562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168139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5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170224</xdr:rowOff>
    </xdr:from>
    <xdr:to>
      <xdr:col>55</xdr:col>
      <xdr:colOff>50800</xdr:colOff>
      <xdr:row>33</xdr:row>
      <xdr:rowOff>100374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6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123251</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0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73241</xdr:rowOff>
    </xdr:from>
    <xdr:to>
      <xdr:col>50</xdr:col>
      <xdr:colOff>165100</xdr:colOff>
      <xdr:row>33</xdr:row>
      <xdr:rowOff>3391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19918</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3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128962</xdr:rowOff>
    </xdr:from>
    <xdr:to>
      <xdr:col>46</xdr:col>
      <xdr:colOff>38100</xdr:colOff>
      <xdr:row>32</xdr:row>
      <xdr:rowOff>59112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4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75639</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521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98215</xdr:rowOff>
    </xdr:from>
    <xdr:to>
      <xdr:col>41</xdr:col>
      <xdr:colOff>101600</xdr:colOff>
      <xdr:row>32</xdr:row>
      <xdr:rowOff>28365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4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44892</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18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13976</xdr:rowOff>
    </xdr:from>
    <xdr:to>
      <xdr:col>36</xdr:col>
      <xdr:colOff>165100</xdr:colOff>
      <xdr:row>31</xdr:row>
      <xdr:rowOff>115576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32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132103</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10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116698</xdr:rowOff>
    </xdr:from>
    <xdr:to>
      <xdr:col>55</xdr:col>
      <xdr:colOff>0</xdr:colOff>
      <xdr:row>57</xdr:row>
      <xdr:rowOff>165880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9348"/>
          <a:ext cx="838200" cy="4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116698</xdr:rowOff>
    </xdr:from>
    <xdr:to>
      <xdr:col>50</xdr:col>
      <xdr:colOff>114300</xdr:colOff>
      <xdr:row>57</xdr:row>
      <xdr:rowOff>118397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89348"/>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118397</xdr:rowOff>
    </xdr:from>
    <xdr:to>
      <xdr:col>45</xdr:col>
      <xdr:colOff>177800</xdr:colOff>
      <xdr:row>58</xdr:row>
      <xdr:rowOff>7177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91047"/>
          <a:ext cx="889000" cy="6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7177</xdr:rowOff>
    </xdr:from>
    <xdr:to>
      <xdr:col>41</xdr:col>
      <xdr:colOff>50800</xdr:colOff>
      <xdr:row>58</xdr:row>
      <xdr:rowOff>8919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1277"/>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115080</xdr:rowOff>
    </xdr:from>
    <xdr:to>
      <xdr:col>55</xdr:col>
      <xdr:colOff>50800</xdr:colOff>
      <xdr:row>58</xdr:row>
      <xdr:rowOff>45230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137957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3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65898</xdr:rowOff>
    </xdr:from>
    <xdr:to>
      <xdr:col>50</xdr:col>
      <xdr:colOff>165100</xdr:colOff>
      <xdr:row>57</xdr:row>
      <xdr:rowOff>167498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1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67597</xdr:rowOff>
    </xdr:from>
    <xdr:to>
      <xdr:col>46</xdr:col>
      <xdr:colOff>38100</xdr:colOff>
      <xdr:row>57</xdr:row>
      <xdr:rowOff>169197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14274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127827</xdr:rowOff>
    </xdr:from>
    <xdr:to>
      <xdr:col>41</xdr:col>
      <xdr:colOff>101600</xdr:colOff>
      <xdr:row>58</xdr:row>
      <xdr:rowOff>57977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74504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129569</xdr:rowOff>
    </xdr:from>
    <xdr:to>
      <xdr:col>36</xdr:col>
      <xdr:colOff>165100</xdr:colOff>
      <xdr:row>58</xdr:row>
      <xdr:rowOff>59719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76246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7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97112</xdr:rowOff>
    </xdr:from>
    <xdr:to>
      <xdr:col>55</xdr:col>
      <xdr:colOff>0</xdr:colOff>
      <xdr:row>76</xdr:row>
      <xdr:rowOff>154056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27312"/>
          <a:ext cx="838200" cy="5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107741</xdr:rowOff>
    </xdr:from>
    <xdr:to>
      <xdr:col>50</xdr:col>
      <xdr:colOff>114300</xdr:colOff>
      <xdr:row>76</xdr:row>
      <xdr:rowOff>97112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66491"/>
          <a:ext cx="889000" cy="16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107741</xdr:rowOff>
    </xdr:from>
    <xdr:to>
      <xdr:col>45</xdr:col>
      <xdr:colOff>177800</xdr:colOff>
      <xdr:row>75</xdr:row>
      <xdr:rowOff>162995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66491"/>
          <a:ext cx="889000" cy="5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103467</xdr:rowOff>
    </xdr:from>
    <xdr:to>
      <xdr:col>41</xdr:col>
      <xdr:colOff>50800</xdr:colOff>
      <xdr:row>75</xdr:row>
      <xdr:rowOff>162995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962217"/>
          <a:ext cx="8890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103256</xdr:rowOff>
    </xdr:from>
    <xdr:to>
      <xdr:col>55</xdr:col>
      <xdr:colOff>50800</xdr:colOff>
      <xdr:row>77</xdr:row>
      <xdr:rowOff>33406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126133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8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46312</xdr:rowOff>
    </xdr:from>
    <xdr:to>
      <xdr:col>50</xdr:col>
      <xdr:colOff>165100</xdr:colOff>
      <xdr:row>76</xdr:row>
      <xdr:rowOff>147912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164439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5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56941</xdr:rowOff>
    </xdr:from>
    <xdr:to>
      <xdr:col>46</xdr:col>
      <xdr:colOff>38100</xdr:colOff>
      <xdr:row>75</xdr:row>
      <xdr:rowOff>158542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156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3618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6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112195</xdr:rowOff>
    </xdr:from>
    <xdr:to>
      <xdr:col>41</xdr:col>
      <xdr:colOff>101600</xdr:colOff>
      <xdr:row>76</xdr:row>
      <xdr:rowOff>42345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9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58872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74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52667</xdr:rowOff>
    </xdr:from>
    <xdr:to>
      <xdr:col>36</xdr:col>
      <xdr:colOff>165100</xdr:colOff>
      <xdr:row>75</xdr:row>
      <xdr:rowOff>154267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170794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136689</xdr:rowOff>
    </xdr:from>
    <xdr:to>
      <xdr:col>55</xdr:col>
      <xdr:colOff>0</xdr:colOff>
      <xdr:row>94</xdr:row>
      <xdr:rowOff>25476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81539"/>
          <a:ext cx="8382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148044</xdr:rowOff>
    </xdr:from>
    <xdr:to>
      <xdr:col>50</xdr:col>
      <xdr:colOff>114300</xdr:colOff>
      <xdr:row>94</xdr:row>
      <xdr:rowOff>25476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92894"/>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140715</xdr:rowOff>
    </xdr:from>
    <xdr:to>
      <xdr:col>45</xdr:col>
      <xdr:colOff>177800</xdr:colOff>
      <xdr:row>93</xdr:row>
      <xdr:rowOff>148044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085565"/>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140715</xdr:rowOff>
    </xdr:from>
    <xdr:to>
      <xdr:col>41</xdr:col>
      <xdr:colOff>50800</xdr:colOff>
      <xdr:row>94</xdr:row>
      <xdr:rowOff>13742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085565"/>
          <a:ext cx="889000" cy="4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85889</xdr:rowOff>
    </xdr:from>
    <xdr:to>
      <xdr:col>55</xdr:col>
      <xdr:colOff>50800</xdr:colOff>
      <xdr:row>94</xdr:row>
      <xdr:rowOff>16039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3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108766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146126</xdr:rowOff>
    </xdr:from>
    <xdr:to>
      <xdr:col>50</xdr:col>
      <xdr:colOff>165100</xdr:colOff>
      <xdr:row>94</xdr:row>
      <xdr:rowOff>76276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92803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97244</xdr:rowOff>
    </xdr:from>
    <xdr:to>
      <xdr:col>46</xdr:col>
      <xdr:colOff>38100</xdr:colOff>
      <xdr:row>94</xdr:row>
      <xdr:rowOff>27394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43921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1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89915</xdr:rowOff>
    </xdr:from>
    <xdr:to>
      <xdr:col>41</xdr:col>
      <xdr:colOff>101600</xdr:colOff>
      <xdr:row>94</xdr:row>
      <xdr:rowOff>20065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36592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134392</xdr:rowOff>
    </xdr:from>
    <xdr:to>
      <xdr:col>36</xdr:col>
      <xdr:colOff>165100</xdr:colOff>
      <xdr:row>94</xdr:row>
      <xdr:rowOff>64542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81069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8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98933</xdr:rowOff>
    </xdr:from>
    <xdr:to>
      <xdr:col>85</xdr:col>
      <xdr:colOff>127000</xdr:colOff>
      <xdr:row>35</xdr:row>
      <xdr:rowOff>162789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099683"/>
          <a:ext cx="8382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98933</xdr:rowOff>
    </xdr:from>
    <xdr:to>
      <xdr:col>81</xdr:col>
      <xdr:colOff>50800</xdr:colOff>
      <xdr:row>36</xdr:row>
      <xdr:rowOff>51003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99683"/>
          <a:ext cx="889000" cy="1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17628</xdr:rowOff>
    </xdr:from>
    <xdr:to>
      <xdr:col>76</xdr:col>
      <xdr:colOff>114300</xdr:colOff>
      <xdr:row>36</xdr:row>
      <xdr:rowOff>51003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846928"/>
          <a:ext cx="889000" cy="37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22123</xdr:rowOff>
    </xdr:from>
    <xdr:to>
      <xdr:col>71</xdr:col>
      <xdr:colOff>177800</xdr:colOff>
      <xdr:row>34</xdr:row>
      <xdr:rowOff>17628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679973"/>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111989</xdr:rowOff>
    </xdr:from>
    <xdr:to>
      <xdr:col>85</xdr:col>
      <xdr:colOff>177800</xdr:colOff>
      <xdr:row>36</xdr:row>
      <xdr:rowOff>42139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1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134866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6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48133</xdr:rowOff>
    </xdr:from>
    <xdr:to>
      <xdr:col>81</xdr:col>
      <xdr:colOff>101600</xdr:colOff>
      <xdr:row>35</xdr:row>
      <xdr:rowOff>149733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4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166260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2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203</xdr:rowOff>
    </xdr:from>
    <xdr:to>
      <xdr:col>76</xdr:col>
      <xdr:colOff>165100</xdr:colOff>
      <xdr:row>36</xdr:row>
      <xdr:rowOff>101803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118330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138278</xdr:rowOff>
    </xdr:from>
    <xdr:to>
      <xdr:col>72</xdr:col>
      <xdr:colOff>38100</xdr:colOff>
      <xdr:row>34</xdr:row>
      <xdr:rowOff>68428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7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84955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5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142773</xdr:rowOff>
    </xdr:from>
    <xdr:to>
      <xdr:col>67</xdr:col>
      <xdr:colOff>101600</xdr:colOff>
      <xdr:row>33</xdr:row>
      <xdr:rowOff>72923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6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89450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40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153359</xdr:rowOff>
    </xdr:from>
    <xdr:to>
      <xdr:col>85</xdr:col>
      <xdr:colOff>127000</xdr:colOff>
      <xdr:row>52</xdr:row>
      <xdr:rowOff>24352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8725859"/>
          <a:ext cx="838200" cy="2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149416</xdr:rowOff>
    </xdr:from>
    <xdr:to>
      <xdr:col>81</xdr:col>
      <xdr:colOff>50800</xdr:colOff>
      <xdr:row>52</xdr:row>
      <xdr:rowOff>24352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8721916"/>
          <a:ext cx="889000" cy="21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149416</xdr:rowOff>
    </xdr:from>
    <xdr:to>
      <xdr:col>76</xdr:col>
      <xdr:colOff>114300</xdr:colOff>
      <xdr:row>54</xdr:row>
      <xdr:rowOff>19571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8721916"/>
          <a:ext cx="889000" cy="55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19571</xdr:rowOff>
    </xdr:from>
    <xdr:to>
      <xdr:col>71</xdr:col>
      <xdr:colOff>177800</xdr:colOff>
      <xdr:row>54</xdr:row>
      <xdr:rowOff>133528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277871"/>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102559</xdr:rowOff>
    </xdr:from>
    <xdr:to>
      <xdr:col>85</xdr:col>
      <xdr:colOff>177800</xdr:colOff>
      <xdr:row>51</xdr:row>
      <xdr:rowOff>32709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86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17486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85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145002</xdr:rowOff>
    </xdr:from>
    <xdr:to>
      <xdr:col>81</xdr:col>
      <xdr:colOff>101600</xdr:colOff>
      <xdr:row>52</xdr:row>
      <xdr:rowOff>75152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88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91679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66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98616</xdr:rowOff>
    </xdr:from>
    <xdr:to>
      <xdr:col>76</xdr:col>
      <xdr:colOff>165100</xdr:colOff>
      <xdr:row>51</xdr:row>
      <xdr:rowOff>28766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86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45293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84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140221</xdr:rowOff>
    </xdr:from>
    <xdr:to>
      <xdr:col>72</xdr:col>
      <xdr:colOff>38100</xdr:colOff>
      <xdr:row>54</xdr:row>
      <xdr:rowOff>70371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2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86898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0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82728</xdr:rowOff>
    </xdr:from>
    <xdr:to>
      <xdr:col>67</xdr:col>
      <xdr:colOff>101600</xdr:colOff>
      <xdr:row>55</xdr:row>
      <xdr:rowOff>12878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3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29405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11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168594</xdr:rowOff>
    </xdr:from>
    <xdr:to>
      <xdr:col>85</xdr:col>
      <xdr:colOff>127000</xdr:colOff>
      <xdr:row>78</xdr:row>
      <xdr:rowOff>34499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98794"/>
          <a:ext cx="838200" cy="20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34499</xdr:rowOff>
    </xdr:from>
    <xdr:to>
      <xdr:col>81</xdr:col>
      <xdr:colOff>50800</xdr:colOff>
      <xdr:row>78</xdr:row>
      <xdr:rowOff>129231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07599"/>
          <a:ext cx="889000" cy="9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128682</xdr:rowOff>
    </xdr:from>
    <xdr:to>
      <xdr:col>76</xdr:col>
      <xdr:colOff>114300</xdr:colOff>
      <xdr:row>78</xdr:row>
      <xdr:rowOff>129231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178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127767</xdr:rowOff>
    </xdr:from>
    <xdr:to>
      <xdr:col>71</xdr:col>
      <xdr:colOff>177800</xdr:colOff>
      <xdr:row>78</xdr:row>
      <xdr:rowOff>128682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086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117794</xdr:rowOff>
    </xdr:from>
    <xdr:to>
      <xdr:col>85</xdr:col>
      <xdr:colOff>177800</xdr:colOff>
      <xdr:row>77</xdr:row>
      <xdr:rowOff>47944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140671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9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155149</xdr:rowOff>
    </xdr:from>
    <xdr:to>
      <xdr:col>81</xdr:col>
      <xdr:colOff>101600</xdr:colOff>
      <xdr:row>78</xdr:row>
      <xdr:rowOff>85299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5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76426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4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78431</xdr:rowOff>
    </xdr:from>
    <xdr:to>
      <xdr:col>76</xdr:col>
      <xdr:colOff>165100</xdr:colOff>
      <xdr:row>79</xdr:row>
      <xdr:rowOff>8581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171158</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4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77882</xdr:rowOff>
    </xdr:from>
    <xdr:to>
      <xdr:col>72</xdr:col>
      <xdr:colOff>38100</xdr:colOff>
      <xdr:row>79</xdr:row>
      <xdr:rowOff>8032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170609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54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76967</xdr:rowOff>
    </xdr:from>
    <xdr:to>
      <xdr:col>67</xdr:col>
      <xdr:colOff>101600</xdr:colOff>
      <xdr:row>79</xdr:row>
      <xdr:rowOff>7117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169694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4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109737</xdr:rowOff>
    </xdr:from>
    <xdr:to>
      <xdr:col>85</xdr:col>
      <xdr:colOff>127000</xdr:colOff>
      <xdr:row>93</xdr:row>
      <xdr:rowOff>141447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054587"/>
          <a:ext cx="8382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141447</xdr:rowOff>
    </xdr:from>
    <xdr:to>
      <xdr:col>81</xdr:col>
      <xdr:colOff>50800</xdr:colOff>
      <xdr:row>93</xdr:row>
      <xdr:rowOff>153302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086297"/>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153302</xdr:rowOff>
    </xdr:from>
    <xdr:to>
      <xdr:col>76</xdr:col>
      <xdr:colOff>114300</xdr:colOff>
      <xdr:row>94</xdr:row>
      <xdr:rowOff>33581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098152"/>
          <a:ext cx="8890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33581</xdr:rowOff>
    </xdr:from>
    <xdr:to>
      <xdr:col>71</xdr:col>
      <xdr:colOff>177800</xdr:colOff>
      <xdr:row>94</xdr:row>
      <xdr:rowOff>66956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149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58937</xdr:rowOff>
    </xdr:from>
    <xdr:to>
      <xdr:col>85</xdr:col>
      <xdr:colOff>177800</xdr:colOff>
      <xdr:row>93</xdr:row>
      <xdr:rowOff>160537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0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81814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85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90647</xdr:rowOff>
    </xdr:from>
    <xdr:to>
      <xdr:col>81</xdr:col>
      <xdr:colOff>101600</xdr:colOff>
      <xdr:row>94</xdr:row>
      <xdr:rowOff>20797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0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37324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81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102502</xdr:rowOff>
    </xdr:from>
    <xdr:to>
      <xdr:col>76</xdr:col>
      <xdr:colOff>165100</xdr:colOff>
      <xdr:row>94</xdr:row>
      <xdr:rowOff>32652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49179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82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154231</xdr:rowOff>
    </xdr:from>
    <xdr:to>
      <xdr:col>72</xdr:col>
      <xdr:colOff>38100</xdr:colOff>
      <xdr:row>94</xdr:row>
      <xdr:rowOff>84381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0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100908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8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16156</xdr:rowOff>
    </xdr:from>
    <xdr:to>
      <xdr:col>67</xdr:col>
      <xdr:colOff>101600</xdr:colOff>
      <xdr:row>94</xdr:row>
      <xdr:rowOff>117756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1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134283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150444</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5293944"/>
          <a:ext cx="889000" cy="136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150444</xdr:rowOff>
    </xdr:from>
    <xdr:to>
      <xdr:col>107</xdr:col>
      <xdr:colOff>50800</xdr:colOff>
      <xdr:row>32</xdr:row>
      <xdr:rowOff>32715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5293944"/>
          <a:ext cx="889000" cy="22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99560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614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32715</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5519115"/>
          <a:ext cx="889000" cy="113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95902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99644</xdr:rowOff>
    </xdr:from>
    <xdr:to>
      <xdr:col>107</xdr:col>
      <xdr:colOff>101600</xdr:colOff>
      <xdr:row>31</xdr:row>
      <xdr:rowOff>29794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52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46321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501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153365</xdr:rowOff>
    </xdr:from>
    <xdr:to>
      <xdr:col>102</xdr:col>
      <xdr:colOff>165100</xdr:colOff>
      <xdr:row>32</xdr:row>
      <xdr:rowOff>83515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54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100042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524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u="none">
              <a:solidFill>
                <a:schemeClr val="dk1"/>
              </a:solidFill>
              <a:effectLst/>
              <a:latin typeface="+mn-lt"/>
              <a:ea typeface="+mn-ea"/>
              <a:cs typeface="+mn-cs"/>
            </a:rPr>
            <a:t>労働費が類似団体と比べ高い理由は、市の制度融資に係る金融機関への預託金である。融資残高が年々減少してきていることに伴い、労働費も減少傾向にある。</a:t>
          </a:r>
          <a:endParaRPr lang="ja-JP" altLang="ja-JP" u="none">
            <a:effectLst/>
          </a:endParaRPr>
        </a:p>
        <a:p>
          <a:r>
            <a:rPr kumimoji="1" lang="ja-JP" altLang="ja-JP" sz="1100" u="none">
              <a:solidFill>
                <a:schemeClr val="dk1"/>
              </a:solidFill>
              <a:effectLst/>
              <a:latin typeface="+mn-lt"/>
              <a:ea typeface="+mn-ea"/>
              <a:cs typeface="+mn-cs"/>
            </a:rPr>
            <a:t>消防費が類似団体と比べ高い理由は、原子力災害などに対応するための事業を継続して行っているためである。</a:t>
          </a:r>
          <a:endParaRPr lang="ja-JP" altLang="ja-JP" u="none">
            <a:effectLst/>
          </a:endParaRPr>
        </a:p>
        <a:p>
          <a:r>
            <a:rPr kumimoji="1" lang="ja-JP" altLang="ja-JP" sz="1100" u="none">
              <a:solidFill>
                <a:schemeClr val="dk1"/>
              </a:solidFill>
              <a:effectLst/>
              <a:latin typeface="+mn-lt"/>
              <a:ea typeface="+mn-ea"/>
              <a:cs typeface="+mn-cs"/>
            </a:rPr>
            <a:t>教育費が類似団体と比べ高い理由は、建築から３０年を経過する学校が多く、計画的に改築・改修を進めているため。</a:t>
          </a:r>
          <a:endParaRPr lang="ja-JP" altLang="ja-JP" u="none">
            <a:effectLst/>
          </a:endParaRPr>
        </a:p>
        <a:p>
          <a:r>
            <a:rPr kumimoji="1" lang="ja-JP" altLang="ja-JP" sz="1100" u="none">
              <a:solidFill>
                <a:schemeClr val="dk1"/>
              </a:solidFill>
              <a:effectLst/>
              <a:latin typeface="+mn-lt"/>
              <a:ea typeface="+mn-ea"/>
              <a:cs typeface="+mn-cs"/>
            </a:rPr>
            <a:t>公債費が類似団体に比べ高い理由は、合併に伴う施設整備等に係る合併特例債の元利償還金が大きいことなどが挙げられるが、今後も起債を伴う事業を精査し、公債費の抑制に努める。</a:t>
          </a:r>
          <a:endParaRPr lang="ja-JP" altLang="ja-JP" u="none">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年度に積み立て</a:t>
          </a:r>
          <a:r>
            <a:rPr kumimoji="1" lang="ja-JP" altLang="en-US" sz="1100">
              <a:solidFill>
                <a:schemeClr val="dk1"/>
              </a:solidFill>
              <a:effectLst/>
              <a:latin typeface="+mn-lt"/>
              <a:ea typeface="+mn-ea"/>
              <a:cs typeface="+mn-cs"/>
            </a:rPr>
            <a:t>を行っていないことから</a:t>
          </a:r>
          <a:r>
            <a:rPr kumimoji="1" lang="ja-JP" altLang="ja-JP" sz="1100">
              <a:solidFill>
                <a:schemeClr val="dk1"/>
              </a:solidFill>
              <a:effectLst/>
              <a:latin typeface="+mn-lt"/>
              <a:ea typeface="+mn-ea"/>
              <a:cs typeface="+mn-cs"/>
            </a:rPr>
            <a:t>、残高は前年度</a:t>
          </a:r>
          <a:r>
            <a:rPr kumimoji="1" lang="ja-JP" altLang="en-US" sz="1100">
              <a:solidFill>
                <a:schemeClr val="dk1"/>
              </a:solidFill>
              <a:effectLst/>
              <a:latin typeface="+mn-lt"/>
              <a:ea typeface="+mn-ea"/>
              <a:cs typeface="+mn-cs"/>
            </a:rPr>
            <a:t>とほぼ同額であり、</a:t>
          </a:r>
          <a:r>
            <a:rPr kumimoji="1" lang="ja-JP" altLang="ja-JP" sz="1100">
              <a:solidFill>
                <a:schemeClr val="dk1"/>
              </a:solidFill>
              <a:effectLst/>
              <a:latin typeface="+mn-lt"/>
              <a:ea typeface="+mn-ea"/>
              <a:cs typeface="+mn-cs"/>
            </a:rPr>
            <a:t>標準財政規模に対する比率も</a:t>
          </a:r>
          <a:r>
            <a:rPr kumimoji="1" lang="ja-JP" altLang="en-US" sz="1100">
              <a:solidFill>
                <a:schemeClr val="dk1"/>
              </a:solidFill>
              <a:effectLst/>
              <a:latin typeface="+mn-lt"/>
              <a:ea typeface="+mn-ea"/>
              <a:cs typeface="+mn-cs"/>
            </a:rPr>
            <a:t>同率である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実質単年度収支額</a:t>
          </a:r>
          <a:r>
            <a:rPr kumimoji="1" lang="ja-JP" altLang="en-US" sz="1100">
              <a:solidFill>
                <a:schemeClr val="dk1"/>
              </a:solidFill>
              <a:effectLst/>
              <a:latin typeface="+mn-lt"/>
              <a:ea typeface="+mn-ea"/>
              <a:cs typeface="+mn-cs"/>
            </a:rPr>
            <a:t>は、令和５年度に財政調整基金へ約７億円を積み立てたことにより、増加した。令和６年度においては、財政調整基金へ積み立てを行っていいないことから、令和５年度と比較し、実質単年度収支は減少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一般会計・特別会計において実質赤字、公営企業会計において資金不足は、いずれも生じておらず、連結実質赤字比率は該当していない。</a:t>
          </a:r>
          <a:endParaRPr lang="ja-JP" altLang="ja-JP" sz="1400">
            <a:effectLst/>
          </a:endParaRPr>
        </a:p>
        <a:p>
          <a:r>
            <a:rPr kumimoji="1" lang="ja-JP" altLang="ja-JP" sz="1100">
              <a:solidFill>
                <a:schemeClr val="dk1"/>
              </a:solidFill>
              <a:effectLst/>
              <a:latin typeface="+mn-lt"/>
              <a:ea typeface="+mn-ea"/>
              <a:cs typeface="+mn-cs"/>
            </a:rPr>
            <a:t>なお、その他会計について、平成２９年度以前はガス事業会計が該当していたが、平成３０年度に民営化したため、それ以降は該当がない。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19921875" style="162" customWidth="1"/>
    <col min="13" max="17" width="2.33203125" style="162" customWidth="1"/>
    <col min="18" max="119" width="2.1328125" style="162" customWidth="1"/>
    <col min="120" max="16384" width="0" style="162" hidden="1"/>
  </cols>
  <sheetData>
    <row r="1" spans="1:119" ht="33" customHeight="1" x14ac:dyDescent="0.2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3.25" thickBot="1" x14ac:dyDescent="0.3">
      <c r="B2" s="164" t="s">
        <v>77</v>
      </c>
      <c r="C2" s="164"/>
      <c r="D2" s="165"/>
    </row>
    <row r="3" spans="1:119" ht="18.75" customHeight="1" thickBot="1" x14ac:dyDescent="0.3">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52232336</v>
      </c>
      <c r="BO4" s="358"/>
      <c r="BP4" s="358"/>
      <c r="BQ4" s="358"/>
      <c r="BR4" s="358"/>
      <c r="BS4" s="358"/>
      <c r="BT4" s="358"/>
      <c r="BU4" s="359"/>
      <c r="BV4" s="357">
        <v>50830219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11.4</v>
      </c>
      <c r="CU4" s="364"/>
      <c r="CV4" s="364"/>
      <c r="CW4" s="364"/>
      <c r="CX4" s="364"/>
      <c r="CY4" s="364"/>
      <c r="CZ4" s="364"/>
      <c r="DA4" s="365"/>
      <c r="DB4" s="363">
        <v>11.4</v>
      </c>
      <c r="DC4" s="364"/>
      <c r="DD4" s="364"/>
      <c r="DE4" s="364"/>
      <c r="DF4" s="364"/>
      <c r="DG4" s="364"/>
      <c r="DH4" s="364"/>
      <c r="DI4" s="365"/>
    </row>
    <row r="5" spans="1:119" ht="18.75" customHeight="1" x14ac:dyDescent="0.2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48768758</v>
      </c>
      <c r="BO5" s="395"/>
      <c r="BP5" s="395"/>
      <c r="BQ5" s="395"/>
      <c r="BR5" s="395"/>
      <c r="BS5" s="395"/>
      <c r="BT5" s="395"/>
      <c r="BU5" s="396"/>
      <c r="BV5" s="394">
        <v>47490517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94.5</v>
      </c>
      <c r="CU5" s="392"/>
      <c r="CV5" s="392"/>
      <c r="CW5" s="392"/>
      <c r="CX5" s="392"/>
      <c r="CY5" s="392"/>
      <c r="CZ5" s="392"/>
      <c r="DA5" s="393"/>
      <c r="DB5" s="391">
        <v>92.8</v>
      </c>
      <c r="DC5" s="392"/>
      <c r="DD5" s="392"/>
      <c r="DE5" s="392"/>
      <c r="DF5" s="392"/>
      <c r="DG5" s="392"/>
      <c r="DH5" s="392"/>
      <c r="DI5" s="393"/>
    </row>
    <row r="6" spans="1:119" ht="18.75" customHeight="1" x14ac:dyDescent="0.2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3463578</v>
      </c>
      <c r="BO6" s="395"/>
      <c r="BP6" s="395"/>
      <c r="BQ6" s="395"/>
      <c r="BR6" s="395"/>
      <c r="BS6" s="395"/>
      <c r="BT6" s="395"/>
      <c r="BU6" s="396"/>
      <c r="BV6" s="394">
        <v>3339702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94.9</v>
      </c>
      <c r="CU6" s="432"/>
      <c r="CV6" s="432"/>
      <c r="CW6" s="432"/>
      <c r="CX6" s="432"/>
      <c r="CY6" s="432"/>
      <c r="CZ6" s="432"/>
      <c r="DA6" s="433"/>
      <c r="DB6" s="431">
        <v>93.6</v>
      </c>
      <c r="DC6" s="432"/>
      <c r="DD6" s="432"/>
      <c r="DE6" s="432"/>
      <c r="DF6" s="432"/>
      <c r="DG6" s="432"/>
      <c r="DH6" s="432"/>
      <c r="DI6" s="433"/>
    </row>
    <row r="7" spans="1:119" ht="18.75" customHeight="1" x14ac:dyDescent="0.2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710224</v>
      </c>
      <c r="BO7" s="395"/>
      <c r="BP7" s="395"/>
      <c r="BQ7" s="395"/>
      <c r="BR7" s="395"/>
      <c r="BS7" s="395"/>
      <c r="BT7" s="395"/>
      <c r="BU7" s="396"/>
      <c r="BV7" s="394">
        <v>590697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24207656</v>
      </c>
      <c r="CU7" s="395"/>
      <c r="CV7" s="395"/>
      <c r="CW7" s="395"/>
      <c r="CX7" s="395"/>
      <c r="CY7" s="395"/>
      <c r="CZ7" s="395"/>
      <c r="DA7" s="396"/>
      <c r="DB7" s="394">
        <v>24155970</v>
      </c>
      <c r="DC7" s="395"/>
      <c r="DD7" s="395"/>
      <c r="DE7" s="395"/>
      <c r="DF7" s="395"/>
      <c r="DG7" s="395"/>
      <c r="DH7" s="395"/>
      <c r="DI7" s="396"/>
    </row>
    <row r="8" spans="1:119" ht="18.75" customHeight="1" thickBot="1" x14ac:dyDescent="0.3">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2753354</v>
      </c>
      <c r="BO8" s="395"/>
      <c r="BP8" s="395"/>
      <c r="BQ8" s="395"/>
      <c r="BR8" s="395"/>
      <c r="BS8" s="395"/>
      <c r="BT8" s="395"/>
      <c r="BU8" s="396"/>
      <c r="BV8" s="394">
        <v>2749005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0.64</v>
      </c>
      <c r="CU8" s="435"/>
      <c r="CV8" s="435"/>
      <c r="CW8" s="435"/>
      <c r="CX8" s="435"/>
      <c r="CY8" s="435"/>
      <c r="CZ8" s="435"/>
      <c r="DA8" s="436"/>
      <c r="DB8" s="434">
        <v>0.65</v>
      </c>
      <c r="DC8" s="435"/>
      <c r="DD8" s="435"/>
      <c r="DE8" s="435"/>
      <c r="DF8" s="435"/>
      <c r="DG8" s="435"/>
      <c r="DH8" s="435"/>
      <c r="DI8" s="436"/>
    </row>
    <row r="9" spans="1:119" ht="18.75" customHeight="1" thickBot="1" x14ac:dyDescent="0.3">
      <c r="A9" s="163"/>
      <c r="B9" s="388" t="s">
        <v>106</v>
      </c>
      <c r="C9" s="389"/>
      <c r="D9" s="389"/>
      <c r="E9" s="389"/>
      <c r="F9" s="389"/>
      <c r="G9" s="389"/>
      <c r="H9" s="389"/>
      <c r="I9" s="389"/>
      <c r="J9" s="389"/>
      <c r="K9" s="437"/>
      <c r="L9" s="438" t="s">
        <v>107</v>
      </c>
      <c r="M9" s="439"/>
      <c r="N9" s="439"/>
      <c r="O9" s="439"/>
      <c r="P9" s="439"/>
      <c r="Q9" s="440"/>
      <c r="R9" s="441">
        <v>81526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4349</v>
      </c>
      <c r="BO9" s="395"/>
      <c r="BP9" s="395"/>
      <c r="BQ9" s="395"/>
      <c r="BR9" s="395"/>
      <c r="BS9" s="395"/>
      <c r="BT9" s="395"/>
      <c r="BU9" s="396"/>
      <c r="BV9" s="394">
        <v>-172659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13.3</v>
      </c>
      <c r="CU9" s="392"/>
      <c r="CV9" s="392"/>
      <c r="CW9" s="392"/>
      <c r="CX9" s="392"/>
      <c r="CY9" s="392"/>
      <c r="CZ9" s="392"/>
      <c r="DA9" s="393"/>
      <c r="DB9" s="391">
        <v>13.3</v>
      </c>
      <c r="DC9" s="392"/>
      <c r="DD9" s="392"/>
      <c r="DE9" s="392"/>
      <c r="DF9" s="392"/>
      <c r="DG9" s="392"/>
      <c r="DH9" s="392"/>
      <c r="DI9" s="393"/>
    </row>
    <row r="10" spans="1:119" ht="18.75" customHeight="1" thickBot="1" x14ac:dyDescent="0.3">
      <c r="A10" s="163"/>
      <c r="B10" s="388"/>
      <c r="C10" s="389"/>
      <c r="D10" s="389"/>
      <c r="E10" s="389"/>
      <c r="F10" s="389"/>
      <c r="G10" s="389"/>
      <c r="H10" s="389"/>
      <c r="I10" s="389"/>
      <c r="J10" s="389"/>
      <c r="K10" s="437"/>
      <c r="L10" s="444" t="s">
        <v>112</v>
      </c>
      <c r="M10" s="424"/>
      <c r="N10" s="424"/>
      <c r="O10" s="424"/>
      <c r="P10" s="424"/>
      <c r="Q10" s="425"/>
      <c r="R10" s="445">
        <v>86833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14526</v>
      </c>
      <c r="BO10" s="395"/>
      <c r="BP10" s="395"/>
      <c r="BQ10" s="395"/>
      <c r="BR10" s="395"/>
      <c r="BS10" s="395"/>
      <c r="BT10" s="395"/>
      <c r="BU10" s="396"/>
      <c r="BV10" s="394">
        <v>706960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83165</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5">
      <c r="A12" s="163"/>
      <c r="B12" s="454" t="s">
        <v>123</v>
      </c>
      <c r="C12" s="455"/>
      <c r="D12" s="455"/>
      <c r="E12" s="455"/>
      <c r="F12" s="455"/>
      <c r="G12" s="455"/>
      <c r="H12" s="455"/>
      <c r="I12" s="455"/>
      <c r="J12" s="455"/>
      <c r="K12" s="456"/>
      <c r="L12" s="463" t="s">
        <v>124</v>
      </c>
      <c r="M12" s="464"/>
      <c r="N12" s="464"/>
      <c r="O12" s="464"/>
      <c r="P12" s="464"/>
      <c r="Q12" s="465"/>
      <c r="R12" s="466">
        <v>76217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1399</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5">
      <c r="A13" s="163"/>
      <c r="B13" s="457"/>
      <c r="C13" s="458"/>
      <c r="D13" s="458"/>
      <c r="E13" s="458"/>
      <c r="F13" s="458"/>
      <c r="G13" s="458"/>
      <c r="H13" s="458"/>
      <c r="I13" s="458"/>
      <c r="J13" s="458"/>
      <c r="K13" s="459"/>
      <c r="L13" s="178"/>
      <c r="M13" s="485" t="s">
        <v>130</v>
      </c>
      <c r="N13" s="486"/>
      <c r="O13" s="486"/>
      <c r="P13" s="486"/>
      <c r="Q13" s="487"/>
      <c r="R13" s="478">
        <v>75294</v>
      </c>
      <c r="S13" s="479"/>
      <c r="T13" s="479"/>
      <c r="U13" s="479"/>
      <c r="V13" s="480"/>
      <c r="W13" s="410" t="s">
        <v>131</v>
      </c>
      <c r="X13" s="411"/>
      <c r="Y13" s="411"/>
      <c r="Z13" s="411"/>
      <c r="AA13" s="411"/>
      <c r="AB13" s="401"/>
      <c r="AC13" s="445">
        <v>1112</v>
      </c>
      <c r="AD13" s="446"/>
      <c r="AE13" s="446"/>
      <c r="AF13" s="446"/>
      <c r="AG13" s="488"/>
      <c r="AH13" s="445">
        <v>1423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102040</v>
      </c>
      <c r="BO13" s="395"/>
      <c r="BP13" s="395"/>
      <c r="BQ13" s="395"/>
      <c r="BR13" s="395"/>
      <c r="BS13" s="395"/>
      <c r="BT13" s="395"/>
      <c r="BU13" s="396"/>
      <c r="BV13" s="394">
        <v>532902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9.6</v>
      </c>
      <c r="DC13" s="392"/>
      <c r="DD13" s="392"/>
      <c r="DE13" s="392"/>
      <c r="DF13" s="392"/>
      <c r="DG13" s="392"/>
      <c r="DH13" s="392"/>
      <c r="DI13" s="393"/>
    </row>
    <row r="14" spans="1:119" ht="18.75" customHeight="1" thickBot="1" x14ac:dyDescent="0.3">
      <c r="A14" s="163"/>
      <c r="B14" s="457"/>
      <c r="C14" s="458"/>
      <c r="D14" s="458"/>
      <c r="E14" s="458"/>
      <c r="F14" s="458"/>
      <c r="G14" s="458"/>
      <c r="H14" s="458"/>
      <c r="I14" s="458"/>
      <c r="J14" s="458"/>
      <c r="K14" s="459"/>
      <c r="L14" s="475" t="s">
        <v>135</v>
      </c>
      <c r="M14" s="476"/>
      <c r="N14" s="476"/>
      <c r="O14" s="476"/>
      <c r="P14" s="476"/>
      <c r="Q14" s="477"/>
      <c r="R14" s="478">
        <v>77493</v>
      </c>
      <c r="S14" s="479"/>
      <c r="T14" s="479"/>
      <c r="U14" s="479"/>
      <c r="V14" s="480"/>
      <c r="W14" s="384"/>
      <c r="X14" s="385"/>
      <c r="Y14" s="385"/>
      <c r="Z14" s="385"/>
      <c r="AA14" s="385"/>
      <c r="AB14" s="374"/>
      <c r="AC14" s="481">
        <v>2.9</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9.9</v>
      </c>
      <c r="CU14" s="493"/>
      <c r="CV14" s="493"/>
      <c r="CW14" s="493"/>
      <c r="CX14" s="493"/>
      <c r="CY14" s="493"/>
      <c r="CZ14" s="493"/>
      <c r="DA14" s="494"/>
      <c r="DB14" s="492">
        <v>6.6</v>
      </c>
      <c r="DC14" s="493"/>
      <c r="DD14" s="493"/>
      <c r="DE14" s="493"/>
      <c r="DF14" s="493"/>
      <c r="DG14" s="493"/>
      <c r="DH14" s="493"/>
      <c r="DI14" s="494"/>
    </row>
    <row r="15" spans="1:119" ht="18.75" customHeight="1" x14ac:dyDescent="0.25">
      <c r="A15" s="163"/>
      <c r="B15" s="457"/>
      <c r="C15" s="458"/>
      <c r="D15" s="458"/>
      <c r="E15" s="458"/>
      <c r="F15" s="458"/>
      <c r="G15" s="458"/>
      <c r="H15" s="458"/>
      <c r="I15" s="458"/>
      <c r="J15" s="458"/>
      <c r="K15" s="459"/>
      <c r="L15" s="178"/>
      <c r="M15" s="485" t="s">
        <v>130</v>
      </c>
      <c r="N15" s="486"/>
      <c r="O15" s="486"/>
      <c r="P15" s="486"/>
      <c r="Q15" s="487"/>
      <c r="R15" s="478">
        <v>76580</v>
      </c>
      <c r="S15" s="479"/>
      <c r="T15" s="479"/>
      <c r="U15" s="479"/>
      <c r="V15" s="480"/>
      <c r="W15" s="410" t="s">
        <v>137</v>
      </c>
      <c r="X15" s="411"/>
      <c r="Y15" s="411"/>
      <c r="Z15" s="411"/>
      <c r="AA15" s="411"/>
      <c r="AB15" s="401"/>
      <c r="AC15" s="445">
        <v>13441</v>
      </c>
      <c r="AD15" s="446"/>
      <c r="AE15" s="446"/>
      <c r="AF15" s="446"/>
      <c r="AG15" s="488"/>
      <c r="AH15" s="445">
        <v>14520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13165405</v>
      </c>
      <c r="BO15" s="358"/>
      <c r="BP15" s="358"/>
      <c r="BQ15" s="358"/>
      <c r="BR15" s="358"/>
      <c r="BS15" s="358"/>
      <c r="BT15" s="358"/>
      <c r="BU15" s="359"/>
      <c r="BV15" s="357">
        <v>13128777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35.1</v>
      </c>
      <c r="AD16" s="482"/>
      <c r="AE16" s="482"/>
      <c r="AF16" s="482"/>
      <c r="AG16" s="483"/>
      <c r="AH16" s="481">
        <v>35.4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20522060</v>
      </c>
      <c r="BO16" s="395"/>
      <c r="BP16" s="395"/>
      <c r="BQ16" s="395"/>
      <c r="BR16" s="395"/>
      <c r="BS16" s="395"/>
      <c r="BT16" s="395"/>
      <c r="BU16" s="396"/>
      <c r="BV16" s="394">
        <v>20355417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3">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23790</v>
      </c>
      <c r="AD17" s="446"/>
      <c r="AE17" s="446"/>
      <c r="AF17" s="446"/>
      <c r="AG17" s="488"/>
      <c r="AH17" s="445">
        <v>25104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16753294</v>
      </c>
      <c r="BO17" s="395"/>
      <c r="BP17" s="395"/>
      <c r="BQ17" s="395"/>
      <c r="BR17" s="395"/>
      <c r="BS17" s="395"/>
      <c r="BT17" s="395"/>
      <c r="BU17" s="396"/>
      <c r="BV17" s="394">
        <v>16699463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3">
      <c r="A18" s="163"/>
      <c r="B18" s="516" t="s">
        <v>147</v>
      </c>
      <c r="C18" s="437"/>
      <c r="D18" s="437"/>
      <c r="E18" s="517"/>
      <c r="F18" s="517"/>
      <c r="G18" s="517"/>
      <c r="H18" s="517"/>
      <c r="I18" s="517"/>
      <c r="J18" s="517"/>
      <c r="K18" s="517"/>
      <c r="L18" s="518">
        <v>442.02</v>
      </c>
      <c r="M18" s="518"/>
      <c r="N18" s="518"/>
      <c r="O18" s="518"/>
      <c r="P18" s="518"/>
      <c r="Q18" s="518"/>
      <c r="R18" s="519"/>
      <c r="S18" s="519"/>
      <c r="T18" s="519"/>
      <c r="U18" s="519"/>
      <c r="V18" s="520"/>
      <c r="W18" s="412"/>
      <c r="X18" s="413"/>
      <c r="Y18" s="413"/>
      <c r="Z18" s="413"/>
      <c r="AA18" s="413"/>
      <c r="AB18" s="404"/>
      <c r="AC18" s="521">
        <v>62</v>
      </c>
      <c r="AD18" s="522"/>
      <c r="AE18" s="522"/>
      <c r="AF18" s="522"/>
      <c r="AG18" s="523"/>
      <c r="AH18" s="521">
        <v>61.2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23772082</v>
      </c>
      <c r="BO18" s="395"/>
      <c r="BP18" s="395"/>
      <c r="BQ18" s="395"/>
      <c r="BR18" s="395"/>
      <c r="BS18" s="395"/>
      <c r="BT18" s="395"/>
      <c r="BU18" s="396"/>
      <c r="BV18" s="394">
        <v>22845387</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3">
      <c r="A19" s="163"/>
      <c r="B19" s="516" t="s">
        <v>149</v>
      </c>
      <c r="C19" s="437"/>
      <c r="D19" s="437"/>
      <c r="E19" s="517"/>
      <c r="F19" s="517"/>
      <c r="G19" s="517"/>
      <c r="H19" s="517"/>
      <c r="I19" s="517"/>
      <c r="J19" s="517"/>
      <c r="K19" s="517"/>
      <c r="L19" s="525">
        <v>184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35075485</v>
      </c>
      <c r="BO19" s="395"/>
      <c r="BP19" s="395"/>
      <c r="BQ19" s="395"/>
      <c r="BR19" s="395"/>
      <c r="BS19" s="395"/>
      <c r="BT19" s="395"/>
      <c r="BU19" s="396"/>
      <c r="BV19" s="394">
        <v>34371503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3">
      <c r="A20" s="163"/>
      <c r="B20" s="516" t="s">
        <v>151</v>
      </c>
      <c r="C20" s="437"/>
      <c r="D20" s="437"/>
      <c r="E20" s="517"/>
      <c r="F20" s="517"/>
      <c r="G20" s="517"/>
      <c r="H20" s="517"/>
      <c r="I20" s="517"/>
      <c r="J20" s="517"/>
      <c r="K20" s="517"/>
      <c r="L20" s="525">
        <v>33904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3">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43308729</v>
      </c>
      <c r="BO22" s="358"/>
      <c r="BP22" s="358"/>
      <c r="BQ22" s="358"/>
      <c r="BR22" s="358"/>
      <c r="BS22" s="358"/>
      <c r="BT22" s="358"/>
      <c r="BU22" s="359"/>
      <c r="BV22" s="357">
        <v>44050504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34741376</v>
      </c>
      <c r="BO23" s="395"/>
      <c r="BP23" s="395"/>
      <c r="BQ23" s="395"/>
      <c r="BR23" s="395"/>
      <c r="BS23" s="395"/>
      <c r="BT23" s="395"/>
      <c r="BU23" s="396"/>
      <c r="BV23" s="394">
        <v>34247585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3">
      <c r="A24" s="163"/>
      <c r="B24" s="565"/>
      <c r="C24" s="541"/>
      <c r="D24" s="542"/>
      <c r="E24" s="444" t="s">
        <v>161</v>
      </c>
      <c r="F24" s="424"/>
      <c r="G24" s="424"/>
      <c r="H24" s="424"/>
      <c r="I24" s="424"/>
      <c r="J24" s="424"/>
      <c r="K24" s="425"/>
      <c r="L24" s="445">
        <v>1</v>
      </c>
      <c r="M24" s="446"/>
      <c r="N24" s="446"/>
      <c r="O24" s="446"/>
      <c r="P24" s="488"/>
      <c r="Q24" s="445">
        <v>9170</v>
      </c>
      <c r="R24" s="446"/>
      <c r="S24" s="446"/>
      <c r="T24" s="446"/>
      <c r="U24" s="446"/>
      <c r="V24" s="488"/>
      <c r="W24" s="540"/>
      <c r="X24" s="541"/>
      <c r="Y24" s="542"/>
      <c r="Z24" s="444" t="s">
        <v>162</v>
      </c>
      <c r="AA24" s="424"/>
      <c r="AB24" s="424"/>
      <c r="AC24" s="424"/>
      <c r="AD24" s="424"/>
      <c r="AE24" s="424"/>
      <c r="AF24" s="424"/>
      <c r="AG24" s="425"/>
      <c r="AH24" s="445">
        <v>765</v>
      </c>
      <c r="AI24" s="446"/>
      <c r="AJ24" s="446"/>
      <c r="AK24" s="446"/>
      <c r="AL24" s="488"/>
      <c r="AM24" s="445">
        <v>2388330</v>
      </c>
      <c r="AN24" s="446"/>
      <c r="AO24" s="446"/>
      <c r="AP24" s="446"/>
      <c r="AQ24" s="446"/>
      <c r="AR24" s="488"/>
      <c r="AS24" s="445">
        <v>3122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27386264</v>
      </c>
      <c r="BO24" s="395"/>
      <c r="BP24" s="395"/>
      <c r="BQ24" s="395"/>
      <c r="BR24" s="395"/>
      <c r="BS24" s="395"/>
      <c r="BT24" s="395"/>
      <c r="BU24" s="396"/>
      <c r="BV24" s="394">
        <v>26602734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5">
      <c r="A25" s="163"/>
      <c r="B25" s="565"/>
      <c r="C25" s="541"/>
      <c r="D25" s="542"/>
      <c r="E25" s="444" t="s">
        <v>164</v>
      </c>
      <c r="F25" s="424"/>
      <c r="G25" s="424"/>
      <c r="H25" s="424"/>
      <c r="I25" s="424"/>
      <c r="J25" s="424"/>
      <c r="K25" s="425"/>
      <c r="L25" s="445">
        <v>2</v>
      </c>
      <c r="M25" s="446"/>
      <c r="N25" s="446"/>
      <c r="O25" s="446"/>
      <c r="P25" s="488"/>
      <c r="Q25" s="445">
        <v>7160</v>
      </c>
      <c r="R25" s="446"/>
      <c r="S25" s="446"/>
      <c r="T25" s="446"/>
      <c r="U25" s="446"/>
      <c r="V25" s="488"/>
      <c r="W25" s="540"/>
      <c r="X25" s="541"/>
      <c r="Y25" s="542"/>
      <c r="Z25" s="444" t="s">
        <v>165</v>
      </c>
      <c r="AA25" s="424"/>
      <c r="AB25" s="424"/>
      <c r="AC25" s="424"/>
      <c r="AD25" s="424"/>
      <c r="AE25" s="424"/>
      <c r="AF25" s="424"/>
      <c r="AG25" s="425"/>
      <c r="AH25" s="445">
        <v>147</v>
      </c>
      <c r="AI25" s="446"/>
      <c r="AJ25" s="446"/>
      <c r="AK25" s="446"/>
      <c r="AL25" s="488"/>
      <c r="AM25" s="445">
        <v>423360</v>
      </c>
      <c r="AN25" s="446"/>
      <c r="AO25" s="446"/>
      <c r="AP25" s="446"/>
      <c r="AQ25" s="446"/>
      <c r="AR25" s="488"/>
      <c r="AS25" s="445">
        <v>2880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42486791</v>
      </c>
      <c r="BO25" s="358"/>
      <c r="BP25" s="358"/>
      <c r="BQ25" s="358"/>
      <c r="BR25" s="358"/>
      <c r="BS25" s="358"/>
      <c r="BT25" s="358"/>
      <c r="BU25" s="359"/>
      <c r="BV25" s="357">
        <v>7747905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5">
      <c r="A26" s="163"/>
      <c r="B26" s="565"/>
      <c r="C26" s="541"/>
      <c r="D26" s="542"/>
      <c r="E26" s="444" t="s">
        <v>167</v>
      </c>
      <c r="F26" s="424"/>
      <c r="G26" s="424"/>
      <c r="H26" s="424"/>
      <c r="I26" s="424"/>
      <c r="J26" s="424"/>
      <c r="K26" s="425"/>
      <c r="L26" s="445">
        <v>1</v>
      </c>
      <c r="M26" s="446"/>
      <c r="N26" s="446"/>
      <c r="O26" s="446"/>
      <c r="P26" s="488"/>
      <c r="Q26" s="445">
        <v>6160</v>
      </c>
      <c r="R26" s="446"/>
      <c r="S26" s="446"/>
      <c r="T26" s="446"/>
      <c r="U26" s="446"/>
      <c r="V26" s="488"/>
      <c r="W26" s="540"/>
      <c r="X26" s="541"/>
      <c r="Y26" s="542"/>
      <c r="Z26" s="444" t="s">
        <v>168</v>
      </c>
      <c r="AA26" s="546"/>
      <c r="AB26" s="546"/>
      <c r="AC26" s="546"/>
      <c r="AD26" s="546"/>
      <c r="AE26" s="546"/>
      <c r="AF26" s="546"/>
      <c r="AG26" s="547"/>
      <c r="AH26" s="445">
        <v>22</v>
      </c>
      <c r="AI26" s="446"/>
      <c r="AJ26" s="446"/>
      <c r="AK26" s="446"/>
      <c r="AL26" s="488"/>
      <c r="AM26" s="445">
        <v>50842</v>
      </c>
      <c r="AN26" s="446"/>
      <c r="AO26" s="446"/>
      <c r="AP26" s="446"/>
      <c r="AQ26" s="446"/>
      <c r="AR26" s="488"/>
      <c r="AS26" s="445">
        <v>2311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3">
      <c r="A27" s="163"/>
      <c r="B27" s="565"/>
      <c r="C27" s="541"/>
      <c r="D27" s="542"/>
      <c r="E27" s="444" t="s">
        <v>170</v>
      </c>
      <c r="F27" s="424"/>
      <c r="G27" s="424"/>
      <c r="H27" s="424"/>
      <c r="I27" s="424"/>
      <c r="J27" s="424"/>
      <c r="K27" s="425"/>
      <c r="L27" s="445">
        <v>1</v>
      </c>
      <c r="M27" s="446"/>
      <c r="N27" s="446"/>
      <c r="O27" s="446"/>
      <c r="P27" s="488"/>
      <c r="Q27" s="445">
        <v>5000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26782</v>
      </c>
      <c r="AN27" s="446"/>
      <c r="AO27" s="446"/>
      <c r="AP27" s="446"/>
      <c r="AQ27" s="446"/>
      <c r="AR27" s="488"/>
      <c r="AS27" s="445">
        <v>3826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1256640</v>
      </c>
      <c r="BO27" s="514"/>
      <c r="BP27" s="514"/>
      <c r="BQ27" s="514"/>
      <c r="BR27" s="514"/>
      <c r="BS27" s="514"/>
      <c r="BT27" s="514"/>
      <c r="BU27" s="515"/>
      <c r="BV27" s="513">
        <v>1254711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5">
      <c r="A28" s="163"/>
      <c r="B28" s="565"/>
      <c r="C28" s="541"/>
      <c r="D28" s="542"/>
      <c r="E28" s="444" t="s">
        <v>173</v>
      </c>
      <c r="F28" s="424"/>
      <c r="G28" s="424"/>
      <c r="H28" s="424"/>
      <c r="I28" s="424"/>
      <c r="J28" s="424"/>
      <c r="K28" s="425"/>
      <c r="L28" s="445">
        <v>1</v>
      </c>
      <c r="M28" s="446"/>
      <c r="N28" s="446"/>
      <c r="O28" s="446"/>
      <c r="P28" s="488"/>
      <c r="Q28" s="445">
        <v>4280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7798764</v>
      </c>
      <c r="BO28" s="358"/>
      <c r="BP28" s="358"/>
      <c r="BQ28" s="358"/>
      <c r="BR28" s="358"/>
      <c r="BS28" s="358"/>
      <c r="BT28" s="358"/>
      <c r="BU28" s="359"/>
      <c r="BV28" s="357">
        <v>7784239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5">
      <c r="A29" s="163"/>
      <c r="B29" s="565"/>
      <c r="C29" s="541"/>
      <c r="D29" s="542"/>
      <c r="E29" s="444" t="s">
        <v>176</v>
      </c>
      <c r="F29" s="424"/>
      <c r="G29" s="424"/>
      <c r="H29" s="424"/>
      <c r="I29" s="424"/>
      <c r="J29" s="424"/>
      <c r="K29" s="425"/>
      <c r="L29" s="445">
        <v>20</v>
      </c>
      <c r="M29" s="446"/>
      <c r="N29" s="446"/>
      <c r="O29" s="446"/>
      <c r="P29" s="488"/>
      <c r="Q29" s="445">
        <v>4010</v>
      </c>
      <c r="R29" s="446"/>
      <c r="S29" s="446"/>
      <c r="T29" s="446"/>
      <c r="U29" s="446"/>
      <c r="V29" s="488"/>
      <c r="W29" s="543"/>
      <c r="X29" s="544"/>
      <c r="Y29" s="545"/>
      <c r="Z29" s="444" t="s">
        <v>177</v>
      </c>
      <c r="AA29" s="424"/>
      <c r="AB29" s="424"/>
      <c r="AC29" s="424"/>
      <c r="AD29" s="424"/>
      <c r="AE29" s="424"/>
      <c r="AF29" s="424"/>
      <c r="AG29" s="425"/>
      <c r="AH29" s="445">
        <v>772</v>
      </c>
      <c r="AI29" s="446"/>
      <c r="AJ29" s="446"/>
      <c r="AK29" s="446"/>
      <c r="AL29" s="488"/>
      <c r="AM29" s="445">
        <v>2415112</v>
      </c>
      <c r="AN29" s="446"/>
      <c r="AO29" s="446"/>
      <c r="AP29" s="446"/>
      <c r="AQ29" s="446"/>
      <c r="AR29" s="488"/>
      <c r="AS29" s="445">
        <v>3128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1359234</v>
      </c>
      <c r="BO29" s="395"/>
      <c r="BP29" s="395"/>
      <c r="BQ29" s="395"/>
      <c r="BR29" s="395"/>
      <c r="BS29" s="395"/>
      <c r="BT29" s="395"/>
      <c r="BU29" s="396"/>
      <c r="BV29" s="394">
        <v>1187302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3">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5467065</v>
      </c>
      <c r="BO30" s="514"/>
      <c r="BP30" s="514"/>
      <c r="BQ30" s="514"/>
      <c r="BR30" s="514"/>
      <c r="BS30" s="514"/>
      <c r="BT30" s="514"/>
      <c r="BU30" s="515"/>
      <c r="BV30" s="513">
        <v>5502627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新潟県市町村総合事務組合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（公）かしわざき振興財団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5">
      <c r="A35" s="163"/>
      <c r="B35" s="190"/>
      <c r="C35" s="584">
        <f>IF(E35="","",C34+1)</f>
        <v>2</v>
      </c>
      <c r="D35" s="584"/>
      <c r="E35" s="585" t="str">
        <f>IF('各会計、関係団体の財政状況及び健全化判断比率'!B8="","",'各会計、関係団体の財政状況及び健全化判断比率'!B8)</f>
        <v>土地取得事業特別会計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国民健康保険事業特別会計（直営診療施設勘定）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新潟県市町村総合事務組合
　【職員退職手当支給事業特別会計】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（株）カシックス</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5">
      <c r="A36" s="163"/>
      <c r="B36" s="190"/>
      <c r="C36" s="584">
        <f>IF(E36="","",C35+1)</f>
        <v>3</v>
      </c>
      <c r="D36" s="584"/>
      <c r="E36" s="585" t="str">
        <f>IF('各会計、関係団体の財政状況及び健全化判断比率'!B9="","",'各会計、関係団体の財政状況及び健全化判断比率'!B9)</f>
        <v>墓園事業特別会計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新潟県市町村総合事務組合
　【消防団員等公務災害補償事業特別会計】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（株）じょんのび村協会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新潟県市町村総合事務組合
　【消防賞じゅつ金等支給事業特別会計】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（公）柏崎地域国際化協会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新潟県市町村総合事務組合
　【非常勤職員公務災害補償等事業特別会計】</v>
      </c>
      <c r="BZ38" s="585"/>
      <c r="CA38" s="585"/>
      <c r="CB38" s="585"/>
      <c r="CC38" s="585"/>
      <c r="CD38" s="585"/>
      <c r="CE38" s="585"/>
      <c r="CF38" s="585"/>
      <c r="CG38" s="585"/>
      <c r="CH38" s="585"/>
      <c r="CI38" s="585"/>
      <c r="CJ38" s="585"/>
      <c r="CK38" s="585"/>
      <c r="CL38" s="585"/>
      <c r="CM38" s="585"/>
      <c r="CN38" s="163"/>
      <c r="CO38" s="584">
        <f t="shared" si="3"/>
        <v>22</v>
      </c>
      <c r="CP38" s="584"/>
      <c r="CQ38" s="585" t="str">
        <f>IF('各会計、関係団体の財政状況及び健全化判断比率'!BS11="","",'各会計、関係団体の財政状況及び健全化判断比率'!BS11)</f>
        <v>（株）柏崎ショッピングモール</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新潟県市町村総合事務組合
　【交通災害共済事業特別会計】</v>
      </c>
      <c r="BZ39" s="585"/>
      <c r="CA39" s="585"/>
      <c r="CB39" s="585"/>
      <c r="CC39" s="585"/>
      <c r="CD39" s="585"/>
      <c r="CE39" s="585"/>
      <c r="CF39" s="585"/>
      <c r="CG39" s="585"/>
      <c r="CH39" s="585"/>
      <c r="CI39" s="585"/>
      <c r="CJ39" s="585"/>
      <c r="CK39" s="585"/>
      <c r="CL39" s="585"/>
      <c r="CM39" s="585"/>
      <c r="CN39" s="163"/>
      <c r="CO39" s="584">
        <f t="shared" si="3"/>
        <v>23</v>
      </c>
      <c r="CP39" s="584"/>
      <c r="CQ39" s="585" t="str">
        <f>IF('各会計、関係団体の財政状況及び健全化判断比率'!BS12="","",'各会計、関係団体の財政状況及び健全化判断比率'!BS12)</f>
        <v>柏崎あい・あーるエナジー（株）</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新潟県後期高齢者医療広域連合
　【一般会計】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新潟県後期高齢者医療広域連合
　【後期高齢者医療特別会計】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5"/>
    <row r="55" spans="5:113" x14ac:dyDescent="0.25"/>
    <row r="56" spans="5:113" x14ac:dyDescent="0.25"/>
  </sheetData>
  <sheetProtection algorithmName="SHA-512" hashValue="MfXsqG9OKQ0h7ixgleiE6y8DGfiTynEmMSzKJTlbP9P2f/wj5jOGBN1vc/GWs5eP06IdQXYpKa7nzDv1ueH+/Q==" saltValue="0ksj/HD724tFePD3Bc5d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36" t="s">
        <v>531</v>
      </c>
      <c r="D34" s="1136"/>
      <c r="E34" s="1137"/>
      <c r="F34" s="32">
        <v>8.2899999999999991</v>
      </c>
      <c r="G34" s="33">
        <v>11.01</v>
      </c>
      <c r="H34" s="33">
        <v>12.21</v>
      </c>
      <c r="I34" s="33">
        <v>11.37</v>
      </c>
      <c r="J34" s="34">
        <v>11.36</v>
      </c>
      <c r="K34" s="22"/>
      <c r="L34" s="22"/>
      <c r="M34" s="22"/>
      <c r="N34" s="22"/>
      <c r="O34" s="22"/>
      <c r="P34" s="22"/>
    </row>
    <row r="35" spans="1:16" ht="39" customHeight="1" x14ac:dyDescent="0.25">
      <c r="A35" s="22"/>
      <c r="B35" s="35"/>
      <c r="C35" s="1132" t="s">
        <v>532</v>
      </c>
      <c r="D35" s="1132"/>
      <c r="E35" s="1133"/>
      <c r="F35" s="36">
        <v>10.97</v>
      </c>
      <c r="G35" s="37">
        <v>11.71</v>
      </c>
      <c r="H35" s="37">
        <v>12.4</v>
      </c>
      <c r="I35" s="37">
        <v>10.86</v>
      </c>
      <c r="J35" s="38">
        <v>8.35</v>
      </c>
      <c r="K35" s="22"/>
      <c r="L35" s="22"/>
      <c r="M35" s="22"/>
      <c r="N35" s="22"/>
      <c r="O35" s="22"/>
      <c r="P35" s="22"/>
    </row>
    <row r="36" spans="1:16" ht="39" customHeight="1" x14ac:dyDescent="0.25">
      <c r="A36" s="22"/>
      <c r="B36" s="35"/>
      <c r="C36" s="1132" t="s">
        <v>533</v>
      </c>
      <c r="D36" s="1132"/>
      <c r="E36" s="1133"/>
      <c r="F36" s="36">
        <v>6.13</v>
      </c>
      <c r="G36" s="37">
        <v>5.76</v>
      </c>
      <c r="H36" s="37">
        <v>6.43</v>
      </c>
      <c r="I36" s="37">
        <v>5.78</v>
      </c>
      <c r="J36" s="38">
        <v>5.47</v>
      </c>
      <c r="K36" s="22"/>
      <c r="L36" s="22"/>
      <c r="M36" s="22"/>
      <c r="N36" s="22"/>
      <c r="O36" s="22"/>
      <c r="P36" s="22"/>
    </row>
    <row r="37" spans="1:16" ht="39" customHeight="1" x14ac:dyDescent="0.25">
      <c r="A37" s="22"/>
      <c r="B37" s="35"/>
      <c r="C37" s="1132" t="s">
        <v>534</v>
      </c>
      <c r="D37" s="1132"/>
      <c r="E37" s="1133"/>
      <c r="F37" s="36">
        <v>0.72</v>
      </c>
      <c r="G37" s="37">
        <v>0.84</v>
      </c>
      <c r="H37" s="37">
        <v>1.73</v>
      </c>
      <c r="I37" s="37">
        <v>1.3</v>
      </c>
      <c r="J37" s="38">
        <v>1.23</v>
      </c>
      <c r="K37" s="22"/>
      <c r="L37" s="22"/>
      <c r="M37" s="22"/>
      <c r="N37" s="22"/>
      <c r="O37" s="22"/>
      <c r="P37" s="22"/>
    </row>
    <row r="38" spans="1:16" ht="39" customHeight="1" x14ac:dyDescent="0.25">
      <c r="A38" s="22"/>
      <c r="B38" s="35"/>
      <c r="C38" s="1132" t="s">
        <v>535</v>
      </c>
      <c r="D38" s="1132"/>
      <c r="E38" s="1133"/>
      <c r="F38" s="36">
        <v>0.17</v>
      </c>
      <c r="G38" s="37">
        <v>0.66</v>
      </c>
      <c r="H38" s="37">
        <v>0.47</v>
      </c>
      <c r="I38" s="37">
        <v>0.57999999999999996</v>
      </c>
      <c r="J38" s="38">
        <v>0.32</v>
      </c>
      <c r="K38" s="22"/>
      <c r="L38" s="22"/>
      <c r="M38" s="22"/>
      <c r="N38" s="22"/>
      <c r="O38" s="22"/>
      <c r="P38" s="22"/>
    </row>
    <row r="39" spans="1:16" ht="39" customHeight="1" x14ac:dyDescent="0.25">
      <c r="A39" s="22"/>
      <c r="B39" s="35"/>
      <c r="C39" s="1132" t="s">
        <v>536</v>
      </c>
      <c r="D39" s="1132"/>
      <c r="E39" s="1133"/>
      <c r="F39" s="36">
        <v>0</v>
      </c>
      <c r="G39" s="37">
        <v>0</v>
      </c>
      <c r="H39" s="37">
        <v>0</v>
      </c>
      <c r="I39" s="37">
        <v>0</v>
      </c>
      <c r="J39" s="38">
        <v>0.01</v>
      </c>
      <c r="K39" s="22"/>
      <c r="L39" s="22"/>
      <c r="M39" s="22"/>
      <c r="N39" s="22"/>
      <c r="O39" s="22"/>
      <c r="P39" s="22"/>
    </row>
    <row r="40" spans="1:16" ht="39" customHeight="1" x14ac:dyDescent="0.25">
      <c r="A40" s="22"/>
      <c r="B40" s="35"/>
      <c r="C40" s="1132" t="s">
        <v>537</v>
      </c>
      <c r="D40" s="1132"/>
      <c r="E40" s="1133"/>
      <c r="F40" s="36">
        <v>0</v>
      </c>
      <c r="G40" s="37">
        <v>0</v>
      </c>
      <c r="H40" s="37">
        <v>0</v>
      </c>
      <c r="I40" s="37">
        <v>0.1</v>
      </c>
      <c r="J40" s="38">
        <v>0</v>
      </c>
      <c r="K40" s="22"/>
      <c r="L40" s="22"/>
      <c r="M40" s="22"/>
      <c r="N40" s="22"/>
      <c r="O40" s="22"/>
      <c r="P40" s="22"/>
    </row>
    <row r="41" spans="1:16" ht="39" customHeight="1" x14ac:dyDescent="0.25">
      <c r="A41" s="22"/>
      <c r="B41" s="35"/>
      <c r="C41" s="1132" t="s">
        <v>538</v>
      </c>
      <c r="D41" s="1132"/>
      <c r="E41" s="1133"/>
      <c r="F41" s="36">
        <v>0</v>
      </c>
      <c r="G41" s="37">
        <v>0</v>
      </c>
      <c r="H41" s="37">
        <v>0</v>
      </c>
      <c r="I41" s="37">
        <v>0</v>
      </c>
      <c r="J41" s="38">
        <v>0</v>
      </c>
      <c r="K41" s="22"/>
      <c r="L41" s="22"/>
      <c r="M41" s="22"/>
      <c r="N41" s="22"/>
      <c r="O41" s="22"/>
      <c r="P41" s="22"/>
    </row>
    <row r="42" spans="1:16" ht="39" customHeight="1" x14ac:dyDescent="0.2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3">
      <c r="A43" s="22"/>
      <c r="B43" s="40"/>
      <c r="C43" s="1134" t="s">
        <v>540</v>
      </c>
      <c r="D43" s="1134"/>
      <c r="E43" s="1135"/>
      <c r="F43" s="41">
        <v>0.1</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P8CbT/VNBU5E6w92duXQAG2YWR6gwRMvDe2EHwYIdltFSy4VOMFCJR2kFNBzCH3OQ2tzIUgLREbbi/WeKZZb1A==" saltValue="ma3jgFVrDHXOWt89+/st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38" t="s">
        <v>9</v>
      </c>
      <c r="C45" s="1139"/>
      <c r="D45" s="56"/>
      <c r="E45" s="1144" t="s">
        <v>10</v>
      </c>
      <c r="F45" s="1144"/>
      <c r="G45" s="1144"/>
      <c r="H45" s="1144"/>
      <c r="I45" s="1144"/>
      <c r="J45" s="1145"/>
      <c r="K45" s="57">
        <v>4532</v>
      </c>
      <c r="L45" s="58">
        <v>4617</v>
      </c>
      <c r="M45" s="58">
        <v>4787</v>
      </c>
      <c r="N45" s="58">
        <v>4759</v>
      </c>
      <c r="O45" s="59">
        <v>4731</v>
      </c>
      <c r="P45" s="46"/>
      <c r="Q45" s="46"/>
      <c r="R45" s="46"/>
      <c r="S45" s="46"/>
      <c r="T45" s="46"/>
      <c r="U45" s="46"/>
    </row>
    <row r="46" spans="1:21" ht="30.75" customHeight="1" x14ac:dyDescent="0.2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5">
      <c r="A48" s="46"/>
      <c r="B48" s="1140"/>
      <c r="C48" s="1141"/>
      <c r="D48" s="60"/>
      <c r="E48" s="1146" t="s">
        <v>13</v>
      </c>
      <c r="F48" s="1146"/>
      <c r="G48" s="1146"/>
      <c r="H48" s="1146"/>
      <c r="I48" s="1146"/>
      <c r="J48" s="1147"/>
      <c r="K48" s="61">
        <v>1926</v>
      </c>
      <c r="L48" s="62">
        <v>1796</v>
      </c>
      <c r="M48" s="62">
        <v>1778</v>
      </c>
      <c r="N48" s="62">
        <v>1665</v>
      </c>
      <c r="O48" s="63">
        <v>1631</v>
      </c>
      <c r="P48" s="46"/>
      <c r="Q48" s="46"/>
      <c r="R48" s="46"/>
      <c r="S48" s="46"/>
      <c r="T48" s="46"/>
      <c r="U48" s="46"/>
    </row>
    <row r="49" spans="1:21" ht="30.75" customHeight="1" x14ac:dyDescent="0.25">
      <c r="A49" s="46"/>
      <c r="B49" s="1140"/>
      <c r="C49" s="1141"/>
      <c r="D49" s="60"/>
      <c r="E49" s="1146" t="s">
        <v>14</v>
      </c>
      <c r="F49" s="1146"/>
      <c r="G49" s="1146"/>
      <c r="H49" s="1146"/>
      <c r="I49" s="1146"/>
      <c r="J49" s="1147"/>
      <c r="K49" s="61" t="s">
        <v>487</v>
      </c>
      <c r="L49" s="62" t="s">
        <v>487</v>
      </c>
      <c r="M49" s="62" t="s">
        <v>487</v>
      </c>
      <c r="N49" s="62" t="s">
        <v>487</v>
      </c>
      <c r="O49" s="63" t="s">
        <v>487</v>
      </c>
      <c r="P49" s="46"/>
      <c r="Q49" s="46"/>
      <c r="R49" s="46"/>
      <c r="S49" s="46"/>
      <c r="T49" s="46"/>
      <c r="U49" s="46"/>
    </row>
    <row r="50" spans="1:21" ht="30.75" customHeight="1" x14ac:dyDescent="0.25">
      <c r="A50" s="46"/>
      <c r="B50" s="1140"/>
      <c r="C50" s="1141"/>
      <c r="D50" s="60"/>
      <c r="E50" s="1146" t="s">
        <v>15</v>
      </c>
      <c r="F50" s="1146"/>
      <c r="G50" s="1146"/>
      <c r="H50" s="1146"/>
      <c r="I50" s="1146"/>
      <c r="J50" s="1147"/>
      <c r="K50" s="61">
        <v>21</v>
      </c>
      <c r="L50" s="62">
        <v>21</v>
      </c>
      <c r="M50" s="62">
        <v>199</v>
      </c>
      <c r="N50" s="62">
        <v>182</v>
      </c>
      <c r="O50" s="63">
        <v>182</v>
      </c>
      <c r="P50" s="46"/>
      <c r="Q50" s="46"/>
      <c r="R50" s="46"/>
      <c r="S50" s="46"/>
      <c r="T50" s="46"/>
      <c r="U50" s="46"/>
    </row>
    <row r="51" spans="1:21" ht="30.75" customHeight="1" x14ac:dyDescent="0.2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5">
      <c r="A52" s="46"/>
      <c r="B52" s="1148" t="s">
        <v>17</v>
      </c>
      <c r="C52" s="1149"/>
      <c r="D52" s="64"/>
      <c r="E52" s="1146" t="s">
        <v>18</v>
      </c>
      <c r="F52" s="1146"/>
      <c r="G52" s="1146"/>
      <c r="H52" s="1146"/>
      <c r="I52" s="1146"/>
      <c r="J52" s="1147"/>
      <c r="K52" s="61">
        <v>4621</v>
      </c>
      <c r="L52" s="62">
        <v>4567</v>
      </c>
      <c r="M52" s="62">
        <v>4716</v>
      </c>
      <c r="N52" s="62">
        <v>4766</v>
      </c>
      <c r="O52" s="63">
        <v>4447</v>
      </c>
      <c r="P52" s="46"/>
      <c r="Q52" s="46"/>
      <c r="R52" s="46"/>
      <c r="S52" s="46"/>
      <c r="T52" s="46"/>
      <c r="U52" s="46"/>
    </row>
    <row r="53" spans="1:21" ht="30.75" customHeight="1" thickBot="1" x14ac:dyDescent="0.3">
      <c r="A53" s="46"/>
      <c r="B53" s="1150" t="s">
        <v>19</v>
      </c>
      <c r="C53" s="1151"/>
      <c r="D53" s="65"/>
      <c r="E53" s="1152" t="s">
        <v>20</v>
      </c>
      <c r="F53" s="1152"/>
      <c r="G53" s="1152"/>
      <c r="H53" s="1152"/>
      <c r="I53" s="1152"/>
      <c r="J53" s="1153"/>
      <c r="K53" s="66">
        <v>1858</v>
      </c>
      <c r="L53" s="67">
        <v>1867</v>
      </c>
      <c r="M53" s="67">
        <v>2048</v>
      </c>
      <c r="N53" s="67">
        <v>1840</v>
      </c>
      <c r="O53" s="68">
        <v>2097</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5">
      <c r="B58" s="1154" t="s">
        <v>24</v>
      </c>
      <c r="C58" s="1155"/>
      <c r="D58" s="1160" t="s">
        <v>25</v>
      </c>
      <c r="E58" s="1161"/>
      <c r="F58" s="1161"/>
      <c r="G58" s="1161"/>
      <c r="H58" s="1161"/>
      <c r="I58" s="1161"/>
      <c r="J58" s="1162"/>
      <c r="K58" s="81"/>
      <c r="L58" s="82"/>
      <c r="M58" s="82"/>
      <c r="N58" s="82"/>
      <c r="O58" s="83"/>
    </row>
    <row r="59" spans="1:21" ht="31.5" customHeight="1" x14ac:dyDescent="0.25">
      <c r="B59" s="1156"/>
      <c r="C59" s="1157"/>
      <c r="D59" s="1163" t="s">
        <v>26</v>
      </c>
      <c r="E59" s="1164"/>
      <c r="F59" s="1164"/>
      <c r="G59" s="1164"/>
      <c r="H59" s="1164"/>
      <c r="I59" s="1164"/>
      <c r="J59" s="1165"/>
      <c r="K59" s="84"/>
      <c r="L59" s="85"/>
      <c r="M59" s="85"/>
      <c r="N59" s="85"/>
      <c r="O59" s="86"/>
    </row>
    <row r="60" spans="1:21" ht="31.5" customHeight="1" thickBot="1" x14ac:dyDescent="0.3">
      <c r="B60" s="1158"/>
      <c r="C60" s="1159"/>
      <c r="D60" s="1166" t="s">
        <v>27</v>
      </c>
      <c r="E60" s="1167"/>
      <c r="F60" s="1167"/>
      <c r="G60" s="1167"/>
      <c r="H60" s="1167"/>
      <c r="I60" s="1167"/>
      <c r="J60" s="1168"/>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KK64k1SG7EIKkTX7/kDOVNiPpCwKHc42TwQXiH5kEtlPG3RZ89BkdN6geoWEjbfKR8SsWznLlQfKsr30kIeCg==" saltValue="JdkXzldh73mftK8UEmPam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69" t="s">
        <v>30</v>
      </c>
      <c r="C41" s="1170"/>
      <c r="D41" s="103"/>
      <c r="E41" s="1175" t="s">
        <v>31</v>
      </c>
      <c r="F41" s="1175"/>
      <c r="G41" s="1175"/>
      <c r="H41" s="1176"/>
      <c r="I41" s="330">
        <v>47593</v>
      </c>
      <c r="J41" s="331">
        <v>46686</v>
      </c>
      <c r="K41" s="331">
        <v>45978</v>
      </c>
      <c r="L41" s="331">
        <v>44561</v>
      </c>
      <c r="M41" s="332">
        <v>43792</v>
      </c>
    </row>
    <row r="42" spans="2:13" ht="27.75" customHeight="1" x14ac:dyDescent="0.25">
      <c r="B42" s="1171"/>
      <c r="C42" s="1172"/>
      <c r="D42" s="104"/>
      <c r="E42" s="1177" t="s">
        <v>32</v>
      </c>
      <c r="F42" s="1177"/>
      <c r="G42" s="1177"/>
      <c r="H42" s="1178"/>
      <c r="I42" s="333">
        <v>3672</v>
      </c>
      <c r="J42" s="334">
        <v>3267</v>
      </c>
      <c r="K42" s="334">
        <v>2843</v>
      </c>
      <c r="L42" s="334">
        <v>2488</v>
      </c>
      <c r="M42" s="335">
        <v>2303</v>
      </c>
    </row>
    <row r="43" spans="2:13" ht="27.75" customHeight="1" x14ac:dyDescent="0.25">
      <c r="B43" s="1171"/>
      <c r="C43" s="1172"/>
      <c r="D43" s="104"/>
      <c r="E43" s="1177" t="s">
        <v>33</v>
      </c>
      <c r="F43" s="1177"/>
      <c r="G43" s="1177"/>
      <c r="H43" s="1178"/>
      <c r="I43" s="333">
        <v>16231</v>
      </c>
      <c r="J43" s="334">
        <v>17508</v>
      </c>
      <c r="K43" s="334">
        <v>17177</v>
      </c>
      <c r="L43" s="334">
        <v>16710</v>
      </c>
      <c r="M43" s="335">
        <v>16181</v>
      </c>
    </row>
    <row r="44" spans="2:13" ht="27.75" customHeight="1" x14ac:dyDescent="0.25">
      <c r="B44" s="1171"/>
      <c r="C44" s="1172"/>
      <c r="D44" s="104"/>
      <c r="E44" s="1177" t="s">
        <v>34</v>
      </c>
      <c r="F44" s="1177"/>
      <c r="G44" s="1177"/>
      <c r="H44" s="1178"/>
      <c r="I44" s="333" t="s">
        <v>487</v>
      </c>
      <c r="J44" s="334" t="s">
        <v>487</v>
      </c>
      <c r="K44" s="334" t="s">
        <v>487</v>
      </c>
      <c r="L44" s="334" t="s">
        <v>487</v>
      </c>
      <c r="M44" s="335" t="s">
        <v>487</v>
      </c>
    </row>
    <row r="45" spans="2:13" ht="27.75" customHeight="1" x14ac:dyDescent="0.25">
      <c r="B45" s="1171"/>
      <c r="C45" s="1172"/>
      <c r="D45" s="104"/>
      <c r="E45" s="1177" t="s">
        <v>35</v>
      </c>
      <c r="F45" s="1177"/>
      <c r="G45" s="1177"/>
      <c r="H45" s="1178"/>
      <c r="I45" s="333">
        <v>5292</v>
      </c>
      <c r="J45" s="334">
        <v>5115</v>
      </c>
      <c r="K45" s="334">
        <v>4966</v>
      </c>
      <c r="L45" s="334">
        <v>5105</v>
      </c>
      <c r="M45" s="335">
        <v>5244</v>
      </c>
    </row>
    <row r="46" spans="2:13" ht="27.75" customHeight="1" x14ac:dyDescent="0.25">
      <c r="B46" s="1171"/>
      <c r="C46" s="1172"/>
      <c r="D46" s="105"/>
      <c r="E46" s="1177" t="s">
        <v>36</v>
      </c>
      <c r="F46" s="1177"/>
      <c r="G46" s="1177"/>
      <c r="H46" s="1178"/>
      <c r="I46" s="333" t="s">
        <v>487</v>
      </c>
      <c r="J46" s="334" t="s">
        <v>487</v>
      </c>
      <c r="K46" s="334" t="s">
        <v>487</v>
      </c>
      <c r="L46" s="334" t="s">
        <v>487</v>
      </c>
      <c r="M46" s="335" t="s">
        <v>487</v>
      </c>
    </row>
    <row r="47" spans="2:13" ht="27.75" customHeight="1" x14ac:dyDescent="0.25">
      <c r="B47" s="1171"/>
      <c r="C47" s="1172"/>
      <c r="D47" s="106"/>
      <c r="E47" s="1179" t="s">
        <v>37</v>
      </c>
      <c r="F47" s="1180"/>
      <c r="G47" s="1180"/>
      <c r="H47" s="1181"/>
      <c r="I47" s="333" t="s">
        <v>487</v>
      </c>
      <c r="J47" s="334" t="s">
        <v>487</v>
      </c>
      <c r="K47" s="334" t="s">
        <v>487</v>
      </c>
      <c r="L47" s="334" t="s">
        <v>487</v>
      </c>
      <c r="M47" s="335" t="s">
        <v>487</v>
      </c>
    </row>
    <row r="48" spans="2:13" ht="27.75" customHeight="1" x14ac:dyDescent="0.25">
      <c r="B48" s="1171"/>
      <c r="C48" s="1172"/>
      <c r="D48" s="104"/>
      <c r="E48" s="1177" t="s">
        <v>38</v>
      </c>
      <c r="F48" s="1177"/>
      <c r="G48" s="1177"/>
      <c r="H48" s="1178"/>
      <c r="I48" s="333" t="s">
        <v>487</v>
      </c>
      <c r="J48" s="334" t="s">
        <v>487</v>
      </c>
      <c r="K48" s="334" t="s">
        <v>487</v>
      </c>
      <c r="L48" s="334" t="s">
        <v>487</v>
      </c>
      <c r="M48" s="335" t="s">
        <v>487</v>
      </c>
    </row>
    <row r="49" spans="2:13" ht="27.75" customHeight="1" x14ac:dyDescent="0.25">
      <c r="B49" s="1173"/>
      <c r="C49" s="1174"/>
      <c r="D49" s="104"/>
      <c r="E49" s="1177" t="s">
        <v>39</v>
      </c>
      <c r="F49" s="1177"/>
      <c r="G49" s="1177"/>
      <c r="H49" s="1178"/>
      <c r="I49" s="333" t="s">
        <v>487</v>
      </c>
      <c r="J49" s="334" t="s">
        <v>487</v>
      </c>
      <c r="K49" s="334" t="s">
        <v>487</v>
      </c>
      <c r="L49" s="334" t="s">
        <v>487</v>
      </c>
      <c r="M49" s="335" t="s">
        <v>487</v>
      </c>
    </row>
    <row r="50" spans="2:13" ht="27.75" customHeight="1" x14ac:dyDescent="0.25">
      <c r="B50" s="1182" t="s">
        <v>40</v>
      </c>
      <c r="C50" s="1183"/>
      <c r="D50" s="107"/>
      <c r="E50" s="1177" t="s">
        <v>41</v>
      </c>
      <c r="F50" s="1177"/>
      <c r="G50" s="1177"/>
      <c r="H50" s="1178"/>
      <c r="I50" s="333">
        <v>13938</v>
      </c>
      <c r="J50" s="334">
        <v>16120</v>
      </c>
      <c r="K50" s="334">
        <v>17086</v>
      </c>
      <c r="L50" s="334">
        <v>18343</v>
      </c>
      <c r="M50" s="335">
        <v>18626</v>
      </c>
    </row>
    <row r="51" spans="2:13" ht="27.75" customHeight="1" x14ac:dyDescent="0.25">
      <c r="B51" s="1171"/>
      <c r="C51" s="1172"/>
      <c r="D51" s="104"/>
      <c r="E51" s="1177" t="s">
        <v>42</v>
      </c>
      <c r="F51" s="1177"/>
      <c r="G51" s="1177"/>
      <c r="H51" s="1178"/>
      <c r="I51" s="333">
        <v>3919</v>
      </c>
      <c r="J51" s="334">
        <v>4222</v>
      </c>
      <c r="K51" s="334">
        <v>4407</v>
      </c>
      <c r="L51" s="334">
        <v>4469</v>
      </c>
      <c r="M51" s="335">
        <v>4254</v>
      </c>
    </row>
    <row r="52" spans="2:13" ht="27.75" customHeight="1" x14ac:dyDescent="0.25">
      <c r="B52" s="1173"/>
      <c r="C52" s="1174"/>
      <c r="D52" s="104"/>
      <c r="E52" s="1177" t="s">
        <v>43</v>
      </c>
      <c r="F52" s="1177"/>
      <c r="G52" s="1177"/>
      <c r="H52" s="1178"/>
      <c r="I52" s="333">
        <v>49381</v>
      </c>
      <c r="J52" s="334">
        <v>48400</v>
      </c>
      <c r="K52" s="334">
        <v>46778</v>
      </c>
      <c r="L52" s="334">
        <v>44747</v>
      </c>
      <c r="M52" s="335">
        <v>42641</v>
      </c>
    </row>
    <row r="53" spans="2:13" ht="27.75" customHeight="1" thickBot="1" x14ac:dyDescent="0.3">
      <c r="B53" s="1184" t="s">
        <v>19</v>
      </c>
      <c r="C53" s="1185"/>
      <c r="D53" s="108"/>
      <c r="E53" s="1186" t="s">
        <v>44</v>
      </c>
      <c r="F53" s="1186"/>
      <c r="G53" s="1186"/>
      <c r="H53" s="1187"/>
      <c r="I53" s="336">
        <v>5550</v>
      </c>
      <c r="J53" s="337">
        <v>3835</v>
      </c>
      <c r="K53" s="337">
        <v>2693</v>
      </c>
      <c r="L53" s="337">
        <v>1304</v>
      </c>
      <c r="M53" s="338">
        <v>1999</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g8AyN3DlEDBKDSninT+a3kaGpJtkw/2oCvL0QuZh7MrF74EpIhfdVNijQqRyikfQnTV6IF3LF32TBZTsQYdtog==" saltValue="CI6rgnTLYfFv4ng0+BHH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196" t="s">
        <v>46</v>
      </c>
      <c r="D55" s="1196"/>
      <c r="E55" s="1197"/>
      <c r="F55" s="339">
        <v>7079</v>
      </c>
      <c r="G55" s="339">
        <v>7784</v>
      </c>
      <c r="H55" s="340">
        <v>7799</v>
      </c>
    </row>
    <row r="56" spans="2:8" ht="52.5" customHeight="1" x14ac:dyDescent="0.25">
      <c r="B56" s="120"/>
      <c r="C56" s="1198" t="s">
        <v>47</v>
      </c>
      <c r="D56" s="1198"/>
      <c r="E56" s="1199"/>
      <c r="F56" s="341">
        <v>1058</v>
      </c>
      <c r="G56" s="341">
        <v>1187</v>
      </c>
      <c r="H56" s="342">
        <v>1359</v>
      </c>
    </row>
    <row r="57" spans="2:8" ht="53.25" customHeight="1" x14ac:dyDescent="0.25">
      <c r="B57" s="120"/>
      <c r="C57" s="1200" t="s">
        <v>48</v>
      </c>
      <c r="D57" s="1200"/>
      <c r="E57" s="1201"/>
      <c r="F57" s="343">
        <v>5399</v>
      </c>
      <c r="G57" s="343">
        <v>5503</v>
      </c>
      <c r="H57" s="344">
        <v>5467</v>
      </c>
    </row>
    <row r="58" spans="2:8" ht="45.75" customHeight="1" x14ac:dyDescent="0.25">
      <c r="B58" s="121"/>
      <c r="C58" s="1188" t="s">
        <v>555</v>
      </c>
      <c r="D58" s="1189"/>
      <c r="E58" s="1190"/>
      <c r="F58" s="345">
        <v>1932</v>
      </c>
      <c r="G58" s="345">
        <v>1934</v>
      </c>
      <c r="H58" s="346">
        <v>1934</v>
      </c>
    </row>
    <row r="59" spans="2:8" ht="45.75" customHeight="1" x14ac:dyDescent="0.25">
      <c r="B59" s="121"/>
      <c r="C59" s="1188" t="s">
        <v>556</v>
      </c>
      <c r="D59" s="1189"/>
      <c r="E59" s="1190"/>
      <c r="F59" s="345">
        <v>924</v>
      </c>
      <c r="G59" s="345">
        <v>874</v>
      </c>
      <c r="H59" s="346">
        <v>825</v>
      </c>
    </row>
    <row r="60" spans="2:8" ht="45.75" customHeight="1" x14ac:dyDescent="0.25">
      <c r="B60" s="121"/>
      <c r="C60" s="1188" t="s">
        <v>557</v>
      </c>
      <c r="D60" s="1189"/>
      <c r="E60" s="1190"/>
      <c r="F60" s="345">
        <v>250</v>
      </c>
      <c r="G60" s="345">
        <v>500</v>
      </c>
      <c r="H60" s="346">
        <v>751</v>
      </c>
    </row>
    <row r="61" spans="2:8" ht="45.75" customHeight="1" x14ac:dyDescent="0.25">
      <c r="B61" s="121"/>
      <c r="C61" s="1188" t="s">
        <v>558</v>
      </c>
      <c r="D61" s="1189"/>
      <c r="E61" s="1190"/>
      <c r="F61" s="345">
        <v>537</v>
      </c>
      <c r="G61" s="345">
        <v>675</v>
      </c>
      <c r="H61" s="346">
        <v>553</v>
      </c>
    </row>
    <row r="62" spans="2:8" ht="45.75" customHeight="1" thickBot="1" x14ac:dyDescent="0.3">
      <c r="B62" s="122"/>
      <c r="C62" s="1191" t="s">
        <v>559</v>
      </c>
      <c r="D62" s="1192"/>
      <c r="E62" s="1193"/>
      <c r="F62" s="347">
        <v>601</v>
      </c>
      <c r="G62" s="347">
        <v>502</v>
      </c>
      <c r="H62" s="348">
        <v>403</v>
      </c>
    </row>
    <row r="63" spans="2:8" ht="52.5" customHeight="1" thickBot="1" x14ac:dyDescent="0.3">
      <c r="B63" s="123"/>
      <c r="C63" s="1194" t="s">
        <v>49</v>
      </c>
      <c r="D63" s="1194"/>
      <c r="E63" s="1195"/>
      <c r="F63" s="349">
        <v>13536</v>
      </c>
      <c r="G63" s="349">
        <v>14474</v>
      </c>
      <c r="H63" s="350">
        <v>14625</v>
      </c>
    </row>
    <row r="64" spans="2:8" ht="12.75" x14ac:dyDescent="0.25"/>
  </sheetData>
  <sheetProtection algorithmName="SHA-512" hashValue="s22ynkFd2aClWAFaUEzUujfyYQkjBdSRK2lxHCQ3y1h0pAEiIdAhJ8SX4m574SpIrTQ1teYUkCGbBFE+0mJC7g==" saltValue="oeyKuwoAVU3QhkRAXkIc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320312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525</v>
      </c>
      <c r="G2" s="137"/>
      <c r="H2" s="138"/>
    </row>
    <row r="3" spans="1:8" x14ac:dyDescent="0.25">
      <c r="A3" s="134" t="s">
        <v>518</v>
      </c>
      <c r="B3" s="139"/>
      <c r="C3" s="140"/>
      <c r="D3" s="141">
        <v>139017</v>
      </c>
      <c r="E3" s="142"/>
      <c r="F3" s="143">
        <v>63812</v>
      </c>
      <c r="G3" s="144"/>
      <c r="H3" s="145"/>
    </row>
    <row r="4" spans="1:8" x14ac:dyDescent="0.25">
      <c r="A4" s="146"/>
      <c r="B4" s="147"/>
      <c r="C4" s="148"/>
      <c r="D4" s="149">
        <v>99432</v>
      </c>
      <c r="E4" s="150"/>
      <c r="F4" s="151">
        <v>33848</v>
      </c>
      <c r="G4" s="152"/>
      <c r="H4" s="153"/>
    </row>
    <row r="5" spans="1:8" x14ac:dyDescent="0.25">
      <c r="A5" s="134" t="s">
        <v>520</v>
      </c>
      <c r="B5" s="139"/>
      <c r="C5" s="140"/>
      <c r="D5" s="141">
        <v>85657</v>
      </c>
      <c r="E5" s="142"/>
      <c r="F5" s="143">
        <v>54225</v>
      </c>
      <c r="G5" s="144"/>
      <c r="H5" s="145"/>
    </row>
    <row r="6" spans="1:8" x14ac:dyDescent="0.25">
      <c r="A6" s="146"/>
      <c r="B6" s="147"/>
      <c r="C6" s="148"/>
      <c r="D6" s="149">
        <v>45539</v>
      </c>
      <c r="E6" s="150"/>
      <c r="F6" s="151">
        <v>27337</v>
      </c>
      <c r="G6" s="152"/>
      <c r="H6" s="153"/>
    </row>
    <row r="7" spans="1:8" x14ac:dyDescent="0.25">
      <c r="A7" s="134" t="s">
        <v>521</v>
      </c>
      <c r="B7" s="139"/>
      <c r="C7" s="140"/>
      <c r="D7" s="141">
        <v>111146</v>
      </c>
      <c r="E7" s="142"/>
      <c r="F7" s="143">
        <v>54016</v>
      </c>
      <c r="G7" s="144"/>
      <c r="H7" s="145"/>
    </row>
    <row r="8" spans="1:8" x14ac:dyDescent="0.25">
      <c r="A8" s="146"/>
      <c r="B8" s="147"/>
      <c r="C8" s="148"/>
      <c r="D8" s="149">
        <v>61848</v>
      </c>
      <c r="E8" s="150"/>
      <c r="F8" s="151">
        <v>28078</v>
      </c>
      <c r="G8" s="152"/>
      <c r="H8" s="153"/>
    </row>
    <row r="9" spans="1:8" x14ac:dyDescent="0.25">
      <c r="A9" s="134" t="s">
        <v>522</v>
      </c>
      <c r="B9" s="139"/>
      <c r="C9" s="140"/>
      <c r="D9" s="141">
        <v>94398</v>
      </c>
      <c r="E9" s="142"/>
      <c r="F9" s="143">
        <v>52786</v>
      </c>
      <c r="G9" s="144"/>
      <c r="H9" s="145"/>
    </row>
    <row r="10" spans="1:8" x14ac:dyDescent="0.25">
      <c r="A10" s="146"/>
      <c r="B10" s="147"/>
      <c r="C10" s="148"/>
      <c r="D10" s="149">
        <v>54011</v>
      </c>
      <c r="E10" s="150"/>
      <c r="F10" s="151">
        <v>28742</v>
      </c>
      <c r="G10" s="152"/>
      <c r="H10" s="153"/>
    </row>
    <row r="11" spans="1:8" x14ac:dyDescent="0.25">
      <c r="A11" s="134" t="s">
        <v>523</v>
      </c>
      <c r="B11" s="139"/>
      <c r="C11" s="140"/>
      <c r="D11" s="141">
        <v>95703</v>
      </c>
      <c r="E11" s="142"/>
      <c r="F11" s="143">
        <v>58465</v>
      </c>
      <c r="G11" s="144"/>
      <c r="H11" s="145"/>
    </row>
    <row r="12" spans="1:8" x14ac:dyDescent="0.25">
      <c r="A12" s="146"/>
      <c r="B12" s="147"/>
      <c r="C12" s="154"/>
      <c r="D12" s="149">
        <v>62812</v>
      </c>
      <c r="E12" s="150"/>
      <c r="F12" s="151">
        <v>34452</v>
      </c>
      <c r="G12" s="152"/>
      <c r="H12" s="153"/>
    </row>
    <row r="13" spans="1:8" x14ac:dyDescent="0.25">
      <c r="A13" s="134"/>
      <c r="B13" s="139"/>
      <c r="C13" s="140"/>
      <c r="D13" s="141">
        <v>105184</v>
      </c>
      <c r="E13" s="142"/>
      <c r="F13" s="143">
        <v>56661</v>
      </c>
      <c r="G13" s="155"/>
      <c r="H13" s="145"/>
    </row>
    <row r="14" spans="1:8" x14ac:dyDescent="0.25">
      <c r="A14" s="146"/>
      <c r="B14" s="147"/>
      <c r="C14" s="148"/>
      <c r="D14" s="149">
        <v>64728</v>
      </c>
      <c r="E14" s="150"/>
      <c r="F14" s="151">
        <v>30491</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8.3000000000000007</v>
      </c>
      <c r="C19" s="156">
        <f>ROUND(VALUE(SUBSTITUTE(実質収支比率等に係る経年分析!G$48,"▲","-")),2)</f>
        <v>11.02</v>
      </c>
      <c r="D19" s="156">
        <f>ROUND(VALUE(SUBSTITUTE(実質収支比率等に係る経年分析!H$48,"▲","-")),2)</f>
        <v>12.22</v>
      </c>
      <c r="E19" s="156">
        <f>ROUND(VALUE(SUBSTITUTE(実質収支比率等に係る経年分析!I$48,"▲","-")),2)</f>
        <v>11.38</v>
      </c>
      <c r="F19" s="156">
        <f>ROUND(VALUE(SUBSTITUTE(実質収支比率等に係る経年分析!J$48,"▲","-")),2)</f>
        <v>11.37</v>
      </c>
    </row>
    <row r="20" spans="1:11" x14ac:dyDescent="0.25">
      <c r="A20" s="156" t="s">
        <v>53</v>
      </c>
      <c r="B20" s="156">
        <f>ROUND(VALUE(SUBSTITUTE(実質収支比率等に係る経年分析!F$47,"▲","-")),2)</f>
        <v>32.06</v>
      </c>
      <c r="C20" s="156">
        <f>ROUND(VALUE(SUBSTITUTE(実質収支比率等に係る経年分析!G$47,"▲","-")),2)</f>
        <v>28.4</v>
      </c>
      <c r="D20" s="156">
        <f>ROUND(VALUE(SUBSTITUTE(実質収支比率等に係る経年分析!H$47,"▲","-")),2)</f>
        <v>29.6</v>
      </c>
      <c r="E20" s="156">
        <f>ROUND(VALUE(SUBSTITUTE(実質収支比率等に係る経年分析!I$47,"▲","-")),2)</f>
        <v>32.22</v>
      </c>
      <c r="F20" s="156">
        <f>ROUND(VALUE(SUBSTITUTE(実質収支比率等に係る経年分析!J$47,"▲","-")),2)</f>
        <v>32.22</v>
      </c>
    </row>
    <row r="21" spans="1:11" x14ac:dyDescent="0.25">
      <c r="A21" s="156" t="s">
        <v>54</v>
      </c>
      <c r="B21" s="156">
        <f>IF(ISNUMBER(VALUE(SUBSTITUTE(実質収支比率等に係る経年分析!F$49,"▲","-"))),ROUND(VALUE(SUBSTITUTE(実質収支比率等に係る経年分析!F$49,"▲","-")),2),NA())</f>
        <v>0.66</v>
      </c>
      <c r="C21" s="156">
        <f>IF(ISNUMBER(VALUE(SUBSTITUTE(実質収支比率等に係る経年分析!G$49,"▲","-"))),ROUND(VALUE(SUBSTITUTE(実質収支比率等に係る経年分析!G$49,"▲","-")),2),NA())</f>
        <v>0.27</v>
      </c>
      <c r="D21" s="156">
        <f>IF(ISNUMBER(VALUE(SUBSTITUTE(実質収支比率等に係る経年分析!H$49,"▲","-"))),ROUND(VALUE(SUBSTITUTE(実質収支比率等に係る経年分析!H$49,"▲","-")),2),NA())</f>
        <v>0.77</v>
      </c>
      <c r="E21" s="156">
        <f>IF(ISNUMBER(VALUE(SUBSTITUTE(実質収支比率等に係る経年分析!I$49,"▲","-"))),ROUND(VALUE(SUBSTITUTE(実質収支比率等に係る経年分析!I$49,"▲","-")),2),NA())</f>
        <v>2.21</v>
      </c>
      <c r="F21" s="156">
        <f>IF(ISNUMBER(VALUE(SUBSTITUTE(実質収支比率等に係る経年分析!J$49,"▲","-"))),ROUND(VALUE(SUBSTITUTE(実質収支比率等に係る経年分析!J$49,"▲","-")),2),NA())</f>
        <v>0.42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国民健康保険事業特別会計（直営診療施設勘定）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5">
      <c r="A31" s="157" t="str">
        <f>IF(連結実質赤字比率に係る赤字・黒字の構成分析!C$39="",NA(),連結実質赤字比率に係る赤字・黒字の構成分析!C$39)</f>
        <v>墓園事業特別会計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5">
      <c r="A32" s="157" t="str">
        <f>IF(連結実質赤字比率に係る赤字・黒字の構成分析!C$38="",NA(),連結実質赤字比率に係る赤字・黒字の構成分析!C$38)</f>
        <v>国民健康保険事業特別会計（事業勘定）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0.57999999999999996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1.23</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5.78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5.47</v>
      </c>
    </row>
    <row r="35" spans="1:16" x14ac:dyDescent="0.2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11.71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10.86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8.35</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8.2899999999999991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11.37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11.36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4621</v>
      </c>
      <c r="E42" s="158"/>
      <c r="F42" s="158"/>
      <c r="G42" s="158">
        <f>'実質公債費比率（分子）の構造'!L$52</f>
        <v>4567</v>
      </c>
      <c r="H42" s="158"/>
      <c r="I42" s="158"/>
      <c r="J42" s="158">
        <f>'実質公債費比率（分子）の構造'!M$52</f>
        <v>4716</v>
      </c>
      <c r="K42" s="158"/>
      <c r="L42" s="158"/>
      <c r="M42" s="158">
        <f>'実質公債費比率（分子）の構造'!N$52</f>
        <v>4766</v>
      </c>
      <c r="N42" s="158"/>
      <c r="O42" s="158"/>
      <c r="P42" s="158">
        <f>'実質公債費比率（分子）の構造'!O$52</f>
        <v>4447</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21</v>
      </c>
      <c r="C44" s="158"/>
      <c r="D44" s="158"/>
      <c r="E44" s="158">
        <f>'実質公債費比率（分子）の構造'!L$50</f>
        <v>21</v>
      </c>
      <c r="F44" s="158"/>
      <c r="G44" s="158"/>
      <c r="H44" s="158">
        <f>'実質公債費比率（分子）の構造'!M$50</f>
        <v>199</v>
      </c>
      <c r="I44" s="158"/>
      <c r="J44" s="158"/>
      <c r="K44" s="158">
        <f>'実質公債費比率（分子）の構造'!N$50</f>
        <v>182</v>
      </c>
      <c r="L44" s="158"/>
      <c r="M44" s="158"/>
      <c r="N44" s="158">
        <f>'実質公債費比率（分子）の構造'!O$50</f>
        <v>182</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1926</v>
      </c>
      <c r="C46" s="158"/>
      <c r="D46" s="158"/>
      <c r="E46" s="158">
        <f>'実質公債費比率（分子）の構造'!L$48</f>
        <v>1796</v>
      </c>
      <c r="F46" s="158"/>
      <c r="G46" s="158"/>
      <c r="H46" s="158">
        <f>'実質公債費比率（分子）の構造'!M$48</f>
        <v>1778</v>
      </c>
      <c r="I46" s="158"/>
      <c r="J46" s="158"/>
      <c r="K46" s="158">
        <f>'実質公債費比率（分子）の構造'!N$48</f>
        <v>1665</v>
      </c>
      <c r="L46" s="158"/>
      <c r="M46" s="158"/>
      <c r="N46" s="158">
        <f>'実質公債費比率（分子）の構造'!O$48</f>
        <v>1631</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4532</v>
      </c>
      <c r="C49" s="158"/>
      <c r="D49" s="158"/>
      <c r="E49" s="158">
        <f>'実質公債費比率（分子）の構造'!L$45</f>
        <v>4617</v>
      </c>
      <c r="F49" s="158"/>
      <c r="G49" s="158"/>
      <c r="H49" s="158">
        <f>'実質公債費比率（分子）の構造'!M$45</f>
        <v>4787</v>
      </c>
      <c r="I49" s="158"/>
      <c r="J49" s="158"/>
      <c r="K49" s="158">
        <f>'実質公債費比率（分子）の構造'!N$45</f>
        <v>4759</v>
      </c>
      <c r="L49" s="158"/>
      <c r="M49" s="158"/>
      <c r="N49" s="158">
        <f>'実質公債費比率（分子）の構造'!O$45</f>
        <v>4731</v>
      </c>
      <c r="O49" s="158"/>
      <c r="P49" s="158"/>
    </row>
    <row r="50" spans="1:16" x14ac:dyDescent="0.25">
      <c r="A50" s="158" t="s">
        <v>67</v>
      </c>
      <c r="B50" s="158" t="e">
        <f>NA()</f>
        <v>#N/A</v>
      </c>
      <c r="C50" s="158">
        <f>IF(ISNUMBER('実質公債費比率（分子）の構造'!K$53),'実質公債費比率（分子）の構造'!K$53,NA())</f>
        <v>1858</v>
      </c>
      <c r="D50" s="158" t="e">
        <f>NA()</f>
        <v>#N/A</v>
      </c>
      <c r="E50" s="158" t="e">
        <f>NA()</f>
        <v>#N/A</v>
      </c>
      <c r="F50" s="158">
        <f>IF(ISNUMBER('実質公債費比率（分子）の構造'!L$53),'実質公債費比率（分子）の構造'!L$53,NA())</f>
        <v>1867</v>
      </c>
      <c r="G50" s="158" t="e">
        <f>NA()</f>
        <v>#N/A</v>
      </c>
      <c r="H50" s="158" t="e">
        <f>NA()</f>
        <v>#N/A</v>
      </c>
      <c r="I50" s="158">
        <f>IF(ISNUMBER('実質公債費比率（分子）の構造'!M$53),'実質公債費比率（分子）の構造'!M$53,NA())</f>
        <v>2048</v>
      </c>
      <c r="J50" s="158" t="e">
        <f>NA()</f>
        <v>#N/A</v>
      </c>
      <c r="K50" s="158" t="e">
        <f>NA()</f>
        <v>#N/A</v>
      </c>
      <c r="L50" s="158">
        <f>IF(ISNUMBER('実質公債費比率（分子）の構造'!N$53),'実質公債費比率（分子）の構造'!N$53,NA())</f>
        <v>1840</v>
      </c>
      <c r="M50" s="158" t="e">
        <f>NA()</f>
        <v>#N/A</v>
      </c>
      <c r="N50" s="158" t="e">
        <f>NA()</f>
        <v>#N/A</v>
      </c>
      <c r="O50" s="158">
        <f>IF(ISNUMBER('実質公債費比率（分子）の構造'!O$53),'実質公債費比率（分子）の構造'!O$53,NA())</f>
        <v>2097</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49381</v>
      </c>
      <c r="E56" s="157"/>
      <c r="F56" s="157"/>
      <c r="G56" s="157">
        <f>'将来負担比率（分子）の構造'!J$52</f>
        <v>48400</v>
      </c>
      <c r="H56" s="157"/>
      <c r="I56" s="157"/>
      <c r="J56" s="157">
        <f>'将来負担比率（分子）の構造'!K$52</f>
        <v>46778</v>
      </c>
      <c r="K56" s="157"/>
      <c r="L56" s="157"/>
      <c r="M56" s="157">
        <f>'将来負担比率（分子）の構造'!L$52</f>
        <v>44747</v>
      </c>
      <c r="N56" s="157"/>
      <c r="O56" s="157"/>
      <c r="P56" s="157">
        <f>'将来負担比率（分子）の構造'!M$52</f>
        <v>42641</v>
      </c>
    </row>
    <row r="57" spans="1:16" x14ac:dyDescent="0.25">
      <c r="A57" s="157" t="s">
        <v>42</v>
      </c>
      <c r="B57" s="157"/>
      <c r="C57" s="157"/>
      <c r="D57" s="157">
        <f>'将来負担比率（分子）の構造'!I$51</f>
        <v>3919</v>
      </c>
      <c r="E57" s="157"/>
      <c r="F57" s="157"/>
      <c r="G57" s="157">
        <f>'将来負担比率（分子）の構造'!J$51</f>
        <v>4222</v>
      </c>
      <c r="H57" s="157"/>
      <c r="I57" s="157"/>
      <c r="J57" s="157">
        <f>'将来負担比率（分子）の構造'!K$51</f>
        <v>4407</v>
      </c>
      <c r="K57" s="157"/>
      <c r="L57" s="157"/>
      <c r="M57" s="157">
        <f>'将来負担比率（分子）の構造'!L$51</f>
        <v>4469</v>
      </c>
      <c r="N57" s="157"/>
      <c r="O57" s="157"/>
      <c r="P57" s="157">
        <f>'将来負担比率（分子）の構造'!M$51</f>
        <v>4254</v>
      </c>
    </row>
    <row r="58" spans="1:16" x14ac:dyDescent="0.25">
      <c r="A58" s="157" t="s">
        <v>41</v>
      </c>
      <c r="B58" s="157"/>
      <c r="C58" s="157"/>
      <c r="D58" s="157">
        <f>'将来負担比率（分子）の構造'!I$50</f>
        <v>13938</v>
      </c>
      <c r="E58" s="157"/>
      <c r="F58" s="157"/>
      <c r="G58" s="157">
        <f>'将来負担比率（分子）の構造'!J$50</f>
        <v>16120</v>
      </c>
      <c r="H58" s="157"/>
      <c r="I58" s="157"/>
      <c r="J58" s="157">
        <f>'将来負担比率（分子）の構造'!K$50</f>
        <v>17086</v>
      </c>
      <c r="K58" s="157"/>
      <c r="L58" s="157"/>
      <c r="M58" s="157">
        <f>'将来負担比率（分子）の構造'!L$50</f>
        <v>18343</v>
      </c>
      <c r="N58" s="157"/>
      <c r="O58" s="157"/>
      <c r="P58" s="157">
        <f>'将来負担比率（分子）の構造'!M$50</f>
        <v>18626</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5292</v>
      </c>
      <c r="C62" s="157"/>
      <c r="D62" s="157"/>
      <c r="E62" s="157">
        <f>'将来負担比率（分子）の構造'!J$45</f>
        <v>5115</v>
      </c>
      <c r="F62" s="157"/>
      <c r="G62" s="157"/>
      <c r="H62" s="157">
        <f>'将来負担比率（分子）の構造'!K$45</f>
        <v>4966</v>
      </c>
      <c r="I62" s="157"/>
      <c r="J62" s="157"/>
      <c r="K62" s="157">
        <f>'将来負担比率（分子）の構造'!L$45</f>
        <v>5105</v>
      </c>
      <c r="L62" s="157"/>
      <c r="M62" s="157"/>
      <c r="N62" s="157">
        <f>'将来負担比率（分子）の構造'!M$45</f>
        <v>5244</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16231</v>
      </c>
      <c r="C64" s="157"/>
      <c r="D64" s="157"/>
      <c r="E64" s="157">
        <f>'将来負担比率（分子）の構造'!J$43</f>
        <v>17508</v>
      </c>
      <c r="F64" s="157"/>
      <c r="G64" s="157"/>
      <c r="H64" s="157">
        <f>'将来負担比率（分子）の構造'!K$43</f>
        <v>17177</v>
      </c>
      <c r="I64" s="157"/>
      <c r="J64" s="157"/>
      <c r="K64" s="157">
        <f>'将来負担比率（分子）の構造'!L$43</f>
        <v>16710</v>
      </c>
      <c r="L64" s="157"/>
      <c r="M64" s="157"/>
      <c r="N64" s="157">
        <f>'将来負担比率（分子）の構造'!M$43</f>
        <v>16181</v>
      </c>
      <c r="O64" s="157"/>
      <c r="P64" s="157"/>
    </row>
    <row r="65" spans="1:16" x14ac:dyDescent="0.25">
      <c r="A65" s="157" t="s">
        <v>32</v>
      </c>
      <c r="B65" s="157">
        <f>'将来負担比率（分子）の構造'!I$42</f>
        <v>3672</v>
      </c>
      <c r="C65" s="157"/>
      <c r="D65" s="157"/>
      <c r="E65" s="157">
        <f>'将来負担比率（分子）の構造'!J$42</f>
        <v>3267</v>
      </c>
      <c r="F65" s="157"/>
      <c r="G65" s="157"/>
      <c r="H65" s="157">
        <f>'将来負担比率（分子）の構造'!K$42</f>
        <v>2843</v>
      </c>
      <c r="I65" s="157"/>
      <c r="J65" s="157"/>
      <c r="K65" s="157">
        <f>'将来負担比率（分子）の構造'!L$42</f>
        <v>2488</v>
      </c>
      <c r="L65" s="157"/>
      <c r="M65" s="157"/>
      <c r="N65" s="157">
        <f>'将来負担比率（分子）の構造'!M$42</f>
        <v>2303</v>
      </c>
      <c r="O65" s="157"/>
      <c r="P65" s="157"/>
    </row>
    <row r="66" spans="1:16" x14ac:dyDescent="0.25">
      <c r="A66" s="157" t="s">
        <v>31</v>
      </c>
      <c r="B66" s="157">
        <f>'将来負担比率（分子）の構造'!I$41</f>
        <v>47593</v>
      </c>
      <c r="C66" s="157"/>
      <c r="D66" s="157"/>
      <c r="E66" s="157">
        <f>'将来負担比率（分子）の構造'!J$41</f>
        <v>46686</v>
      </c>
      <c r="F66" s="157"/>
      <c r="G66" s="157"/>
      <c r="H66" s="157">
        <f>'将来負担比率（分子）の構造'!K$41</f>
        <v>45978</v>
      </c>
      <c r="I66" s="157"/>
      <c r="J66" s="157"/>
      <c r="K66" s="157">
        <f>'将来負担比率（分子）の構造'!L$41</f>
        <v>44561</v>
      </c>
      <c r="L66" s="157"/>
      <c r="M66" s="157"/>
      <c r="N66" s="157">
        <f>'将来負担比率（分子）の構造'!M$41</f>
        <v>43792</v>
      </c>
      <c r="O66" s="157"/>
      <c r="P66" s="157"/>
    </row>
    <row r="67" spans="1:16" x14ac:dyDescent="0.25">
      <c r="A67" s="157" t="s">
        <v>71</v>
      </c>
      <c r="B67" s="157" t="e">
        <f>NA()</f>
        <v>#N/A</v>
      </c>
      <c r="C67" s="157">
        <f>IF(ISNUMBER('将来負担比率（分子）の構造'!I$53), IF('将来負担比率（分子）の構造'!I$53 &lt; 0, 0, '将来負担比率（分子）の構造'!I$53), NA())</f>
        <v>5550</v>
      </c>
      <c r="D67" s="157" t="e">
        <f>NA()</f>
        <v>#N/A</v>
      </c>
      <c r="E67" s="157" t="e">
        <f>NA()</f>
        <v>#N/A</v>
      </c>
      <c r="F67" s="157">
        <f>IF(ISNUMBER('将来負担比率（分子）の構造'!J$53), IF('将来負担比率（分子）の構造'!J$53 &lt; 0, 0, '将来負担比率（分子）の構造'!J$53), NA())</f>
        <v>3835</v>
      </c>
      <c r="G67" s="157" t="e">
        <f>NA()</f>
        <v>#N/A</v>
      </c>
      <c r="H67" s="157" t="e">
        <f>NA()</f>
        <v>#N/A</v>
      </c>
      <c r="I67" s="157">
        <f>IF(ISNUMBER('将来負担比率（分子）の構造'!K$53), IF('将来負担比率（分子）の構造'!K$53 &lt; 0, 0, '将来負担比率（分子）の構造'!K$53), NA())</f>
        <v>2693</v>
      </c>
      <c r="J67" s="157" t="e">
        <f>NA()</f>
        <v>#N/A</v>
      </c>
      <c r="K67" s="157" t="e">
        <f>NA()</f>
        <v>#N/A</v>
      </c>
      <c r="L67" s="157">
        <f>IF(ISNUMBER('将来負担比率（分子）の構造'!L$53), IF('将来負担比率（分子）の構造'!L$53 &lt; 0, 0, '将来負担比率（分子）の構造'!L$53), NA())</f>
        <v>1304</v>
      </c>
      <c r="M67" s="157" t="e">
        <f>NA()</f>
        <v>#N/A</v>
      </c>
      <c r="N67" s="157" t="e">
        <f>NA()</f>
        <v>#N/A</v>
      </c>
      <c r="O67" s="157">
        <f>IF(ISNUMBER('将来負担比率（分子）の構造'!M$53), IF('将来負担比率（分子）の構造'!M$53 &lt; 0, 0, '将来負担比率（分子）の構造'!M$53), NA())</f>
        <v>1999</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7079</v>
      </c>
      <c r="C72" s="161">
        <f>基金残高に係る経年分析!G55</f>
        <v>7784</v>
      </c>
      <c r="D72" s="161">
        <f>基金残高に係る経年分析!H55</f>
        <v>7799</v>
      </c>
    </row>
    <row r="73" spans="1:16" x14ac:dyDescent="0.25">
      <c r="A73" s="160" t="s">
        <v>74</v>
      </c>
      <c r="B73" s="161">
        <f>基金残高に係る経年分析!F56</f>
        <v>1058</v>
      </c>
      <c r="C73" s="161">
        <f>基金残高に係る経年分析!G56</f>
        <v>1187</v>
      </c>
      <c r="D73" s="161">
        <f>基金残高に係る経年分析!H56</f>
        <v>1359</v>
      </c>
    </row>
    <row r="74" spans="1:16" x14ac:dyDescent="0.25">
      <c r="A74" s="160" t="s">
        <v>75</v>
      </c>
      <c r="B74" s="161">
        <f>基金残高に係る経年分析!F57</f>
        <v>5399</v>
      </c>
      <c r="C74" s="161">
        <f>基金残高に係る経年分析!G57</f>
        <v>5503</v>
      </c>
      <c r="D74" s="161">
        <f>基金残高に係る経年分析!H57</f>
        <v>5467</v>
      </c>
    </row>
  </sheetData>
  <sheetProtection algorithmName="SHA-512" hashValue="R4Cd0kti/VrX8QBsK9nZEN82ZX2UGRVS7jmzQ3icW88IMJG1/uJzifxKoMPRzwCH+5NLyPiLUyhVidP8bKyYLQ==" saltValue="L+LWB6QpaqESfUS9z/rJ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5">
      <c r="B5" s="596" t="s">
        <v>215</v>
      </c>
      <c r="C5" s="597"/>
      <c r="D5" s="597"/>
      <c r="E5" s="597"/>
      <c r="F5" s="597"/>
      <c r="G5" s="597"/>
      <c r="H5" s="597"/>
      <c r="I5" s="597"/>
      <c r="J5" s="597"/>
      <c r="K5" s="597"/>
      <c r="L5" s="597"/>
      <c r="M5" s="597"/>
      <c r="N5" s="597"/>
      <c r="O5" s="597"/>
      <c r="P5" s="597"/>
      <c r="Q5" s="598"/>
      <c r="R5" s="599">
        <v>15038710</v>
      </c>
      <c r="S5" s="600"/>
      <c r="T5" s="600"/>
      <c r="U5" s="600"/>
      <c r="V5" s="600"/>
      <c r="W5" s="600"/>
      <c r="X5" s="600"/>
      <c r="Y5" s="601"/>
      <c r="Z5" s="602">
        <v>28.8</v>
      </c>
      <c r="AA5" s="602"/>
      <c r="AB5" s="602"/>
      <c r="AC5" s="602"/>
      <c r="AD5" s="603">
        <v>14034447</v>
      </c>
      <c r="AE5" s="603"/>
      <c r="AF5" s="603"/>
      <c r="AG5" s="603"/>
      <c r="AH5" s="603"/>
      <c r="AI5" s="603"/>
      <c r="AJ5" s="603"/>
      <c r="AK5" s="603"/>
      <c r="AL5" s="604">
        <v>56</v>
      </c>
      <c r="AM5" s="605"/>
      <c r="AN5" s="605"/>
      <c r="AO5" s="606"/>
      <c r="AP5" s="596" t="s">
        <v>216</v>
      </c>
      <c r="AQ5" s="597"/>
      <c r="AR5" s="597"/>
      <c r="AS5" s="597"/>
      <c r="AT5" s="597"/>
      <c r="AU5" s="597"/>
      <c r="AV5" s="597"/>
      <c r="AW5" s="597"/>
      <c r="AX5" s="597"/>
      <c r="AY5" s="597"/>
      <c r="AZ5" s="597"/>
      <c r="BA5" s="597"/>
      <c r="BB5" s="597"/>
      <c r="BC5" s="597"/>
      <c r="BD5" s="597"/>
      <c r="BE5" s="597"/>
      <c r="BF5" s="598"/>
      <c r="BG5" s="610">
        <v>14779906</v>
      </c>
      <c r="BH5" s="611"/>
      <c r="BI5" s="611"/>
      <c r="BJ5" s="611"/>
      <c r="BK5" s="611"/>
      <c r="BL5" s="611"/>
      <c r="BM5" s="611"/>
      <c r="BN5" s="612"/>
      <c r="BO5" s="613">
        <v>98.3</v>
      </c>
      <c r="BP5" s="613"/>
      <c r="BQ5" s="613"/>
      <c r="BR5" s="613"/>
      <c r="BS5" s="614">
        <v>154889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5">
      <c r="B6" s="607" t="s">
        <v>220</v>
      </c>
      <c r="C6" s="608"/>
      <c r="D6" s="608"/>
      <c r="E6" s="608"/>
      <c r="F6" s="608"/>
      <c r="G6" s="608"/>
      <c r="H6" s="608"/>
      <c r="I6" s="608"/>
      <c r="J6" s="608"/>
      <c r="K6" s="608"/>
      <c r="L6" s="608"/>
      <c r="M6" s="608"/>
      <c r="N6" s="608"/>
      <c r="O6" s="608"/>
      <c r="P6" s="608"/>
      <c r="Q6" s="609"/>
      <c r="R6" s="610">
        <v>401282</v>
      </c>
      <c r="S6" s="611"/>
      <c r="T6" s="611"/>
      <c r="U6" s="611"/>
      <c r="V6" s="611"/>
      <c r="W6" s="611"/>
      <c r="X6" s="611"/>
      <c r="Y6" s="612"/>
      <c r="Z6" s="613">
        <v>0.8</v>
      </c>
      <c r="AA6" s="613"/>
      <c r="AB6" s="613"/>
      <c r="AC6" s="613"/>
      <c r="AD6" s="614">
        <v>401282</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14033174</v>
      </c>
      <c r="BH6" s="611"/>
      <c r="BI6" s="611"/>
      <c r="BJ6" s="611"/>
      <c r="BK6" s="611"/>
      <c r="BL6" s="611"/>
      <c r="BM6" s="611"/>
      <c r="BN6" s="612"/>
      <c r="BO6" s="613">
        <v>93.3</v>
      </c>
      <c r="BP6" s="613"/>
      <c r="BQ6" s="613"/>
      <c r="BR6" s="613"/>
      <c r="BS6" s="614">
        <v>154889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256495</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256483</v>
      </c>
      <c r="DR6" s="611"/>
      <c r="DS6" s="611"/>
      <c r="DT6" s="611"/>
      <c r="DU6" s="611"/>
      <c r="DV6" s="611"/>
      <c r="DW6" s="611"/>
      <c r="DX6" s="611"/>
      <c r="DY6" s="611"/>
      <c r="DZ6" s="611"/>
      <c r="EA6" s="611"/>
      <c r="EB6" s="611"/>
      <c r="EC6" s="620"/>
    </row>
    <row r="7" spans="2:143" ht="11.25" customHeight="1" x14ac:dyDescent="0.25">
      <c r="B7" s="607" t="s">
        <v>223</v>
      </c>
      <c r="C7" s="608"/>
      <c r="D7" s="608"/>
      <c r="E7" s="608"/>
      <c r="F7" s="608"/>
      <c r="G7" s="608"/>
      <c r="H7" s="608"/>
      <c r="I7" s="608"/>
      <c r="J7" s="608"/>
      <c r="K7" s="608"/>
      <c r="L7" s="608"/>
      <c r="M7" s="608"/>
      <c r="N7" s="608"/>
      <c r="O7" s="608"/>
      <c r="P7" s="608"/>
      <c r="Q7" s="609"/>
      <c r="R7" s="610">
        <v>3807</v>
      </c>
      <c r="S7" s="611"/>
      <c r="T7" s="611"/>
      <c r="U7" s="611"/>
      <c r="V7" s="611"/>
      <c r="W7" s="611"/>
      <c r="X7" s="611"/>
      <c r="Y7" s="612"/>
      <c r="Z7" s="613">
        <v>0</v>
      </c>
      <c r="AA7" s="613"/>
      <c r="AB7" s="613"/>
      <c r="AC7" s="613"/>
      <c r="AD7" s="614">
        <v>3807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4334775</v>
      </c>
      <c r="BH7" s="611"/>
      <c r="BI7" s="611"/>
      <c r="BJ7" s="611"/>
      <c r="BK7" s="611"/>
      <c r="BL7" s="611"/>
      <c r="BM7" s="611"/>
      <c r="BN7" s="612"/>
      <c r="BO7" s="613">
        <v>28.8</v>
      </c>
      <c r="BP7" s="613"/>
      <c r="BQ7" s="613"/>
      <c r="BR7" s="613"/>
      <c r="BS7" s="614">
        <v>154889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5635463</v>
      </c>
      <c r="CS7" s="611"/>
      <c r="CT7" s="611"/>
      <c r="CU7" s="611"/>
      <c r="CV7" s="611"/>
      <c r="CW7" s="611"/>
      <c r="CX7" s="611"/>
      <c r="CY7" s="612"/>
      <c r="CZ7" s="613">
        <v>11.6</v>
      </c>
      <c r="DA7" s="613"/>
      <c r="DB7" s="613"/>
      <c r="DC7" s="613"/>
      <c r="DD7" s="619">
        <v>186843</v>
      </c>
      <c r="DE7" s="611"/>
      <c r="DF7" s="611"/>
      <c r="DG7" s="611"/>
      <c r="DH7" s="611"/>
      <c r="DI7" s="611"/>
      <c r="DJ7" s="611"/>
      <c r="DK7" s="611"/>
      <c r="DL7" s="611"/>
      <c r="DM7" s="611"/>
      <c r="DN7" s="611"/>
      <c r="DO7" s="611"/>
      <c r="DP7" s="612"/>
      <c r="DQ7" s="619">
        <v>4104592</v>
      </c>
      <c r="DR7" s="611"/>
      <c r="DS7" s="611"/>
      <c r="DT7" s="611"/>
      <c r="DU7" s="611"/>
      <c r="DV7" s="611"/>
      <c r="DW7" s="611"/>
      <c r="DX7" s="611"/>
      <c r="DY7" s="611"/>
      <c r="DZ7" s="611"/>
      <c r="EA7" s="611"/>
      <c r="EB7" s="611"/>
      <c r="EC7" s="620"/>
    </row>
    <row r="8" spans="2:143" ht="11.25" customHeight="1" x14ac:dyDescent="0.25">
      <c r="B8" s="607" t="s">
        <v>226</v>
      </c>
      <c r="C8" s="608"/>
      <c r="D8" s="608"/>
      <c r="E8" s="608"/>
      <c r="F8" s="608"/>
      <c r="G8" s="608"/>
      <c r="H8" s="608"/>
      <c r="I8" s="608"/>
      <c r="J8" s="608"/>
      <c r="K8" s="608"/>
      <c r="L8" s="608"/>
      <c r="M8" s="608"/>
      <c r="N8" s="608"/>
      <c r="O8" s="608"/>
      <c r="P8" s="608"/>
      <c r="Q8" s="609"/>
      <c r="R8" s="610">
        <v>82640</v>
      </c>
      <c r="S8" s="611"/>
      <c r="T8" s="611"/>
      <c r="U8" s="611"/>
      <c r="V8" s="611"/>
      <c r="W8" s="611"/>
      <c r="X8" s="611"/>
      <c r="Y8" s="612"/>
      <c r="Z8" s="613">
        <v>0.2</v>
      </c>
      <c r="AA8" s="613"/>
      <c r="AB8" s="613"/>
      <c r="AC8" s="613"/>
      <c r="AD8" s="614">
        <v>82640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129825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15251371</v>
      </c>
      <c r="CS8" s="611"/>
      <c r="CT8" s="611"/>
      <c r="CU8" s="611"/>
      <c r="CV8" s="611"/>
      <c r="CW8" s="611"/>
      <c r="CX8" s="611"/>
      <c r="CY8" s="612"/>
      <c r="CZ8" s="613">
        <v>31.3</v>
      </c>
      <c r="DA8" s="613"/>
      <c r="DB8" s="613"/>
      <c r="DC8" s="613"/>
      <c r="DD8" s="619">
        <v>973913</v>
      </c>
      <c r="DE8" s="611"/>
      <c r="DF8" s="611"/>
      <c r="DG8" s="611"/>
      <c r="DH8" s="611"/>
      <c r="DI8" s="611"/>
      <c r="DJ8" s="611"/>
      <c r="DK8" s="611"/>
      <c r="DL8" s="611"/>
      <c r="DM8" s="611"/>
      <c r="DN8" s="611"/>
      <c r="DO8" s="611"/>
      <c r="DP8" s="612"/>
      <c r="DQ8" s="619">
        <v>8901489</v>
      </c>
      <c r="DR8" s="611"/>
      <c r="DS8" s="611"/>
      <c r="DT8" s="611"/>
      <c r="DU8" s="611"/>
      <c r="DV8" s="611"/>
      <c r="DW8" s="611"/>
      <c r="DX8" s="611"/>
      <c r="DY8" s="611"/>
      <c r="DZ8" s="611"/>
      <c r="EA8" s="611"/>
      <c r="EB8" s="611"/>
      <c r="EC8" s="620"/>
    </row>
    <row r="9" spans="2:143" ht="11.25" customHeight="1" x14ac:dyDescent="0.25">
      <c r="B9" s="607" t="s">
        <v>229</v>
      </c>
      <c r="C9" s="608"/>
      <c r="D9" s="608"/>
      <c r="E9" s="608"/>
      <c r="F9" s="608"/>
      <c r="G9" s="608"/>
      <c r="H9" s="608"/>
      <c r="I9" s="608"/>
      <c r="J9" s="608"/>
      <c r="K9" s="608"/>
      <c r="L9" s="608"/>
      <c r="M9" s="608"/>
      <c r="N9" s="608"/>
      <c r="O9" s="608"/>
      <c r="P9" s="608"/>
      <c r="Q9" s="609"/>
      <c r="R9" s="610">
        <v>102327</v>
      </c>
      <c r="S9" s="611"/>
      <c r="T9" s="611"/>
      <c r="U9" s="611"/>
      <c r="V9" s="611"/>
      <c r="W9" s="611"/>
      <c r="X9" s="611"/>
      <c r="Y9" s="612"/>
      <c r="Z9" s="613">
        <v>0.2</v>
      </c>
      <c r="AA9" s="613"/>
      <c r="AB9" s="613"/>
      <c r="AC9" s="613"/>
      <c r="AD9" s="614">
        <v>102327</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3416299</v>
      </c>
      <c r="BH9" s="611"/>
      <c r="BI9" s="611"/>
      <c r="BJ9" s="611"/>
      <c r="BK9" s="611"/>
      <c r="BL9" s="611"/>
      <c r="BM9" s="611"/>
      <c r="BN9" s="612"/>
      <c r="BO9" s="613">
        <v>22.7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3433410</v>
      </c>
      <c r="CS9" s="611"/>
      <c r="CT9" s="611"/>
      <c r="CU9" s="611"/>
      <c r="CV9" s="611"/>
      <c r="CW9" s="611"/>
      <c r="CX9" s="611"/>
      <c r="CY9" s="612"/>
      <c r="CZ9" s="613">
        <v>7</v>
      </c>
      <c r="DA9" s="613"/>
      <c r="DB9" s="613"/>
      <c r="DC9" s="613"/>
      <c r="DD9" s="619">
        <v>472215</v>
      </c>
      <c r="DE9" s="611"/>
      <c r="DF9" s="611"/>
      <c r="DG9" s="611"/>
      <c r="DH9" s="611"/>
      <c r="DI9" s="611"/>
      <c r="DJ9" s="611"/>
      <c r="DK9" s="611"/>
      <c r="DL9" s="611"/>
      <c r="DM9" s="611"/>
      <c r="DN9" s="611"/>
      <c r="DO9" s="611"/>
      <c r="DP9" s="612"/>
      <c r="DQ9" s="619">
        <v>2681995</v>
      </c>
      <c r="DR9" s="611"/>
      <c r="DS9" s="611"/>
      <c r="DT9" s="611"/>
      <c r="DU9" s="611"/>
      <c r="DV9" s="611"/>
      <c r="DW9" s="611"/>
      <c r="DX9" s="611"/>
      <c r="DY9" s="611"/>
      <c r="DZ9" s="611"/>
      <c r="EA9" s="611"/>
      <c r="EB9" s="611"/>
      <c r="EC9" s="620"/>
    </row>
    <row r="10" spans="2:143" ht="11.25" customHeight="1" x14ac:dyDescent="0.2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246459</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1111003</v>
      </c>
      <c r="CS10" s="611"/>
      <c r="CT10" s="611"/>
      <c r="CU10" s="611"/>
      <c r="CV10" s="611"/>
      <c r="CW10" s="611"/>
      <c r="CX10" s="611"/>
      <c r="CY10" s="612"/>
      <c r="CZ10" s="613">
        <v>2.2999999999999998</v>
      </c>
      <c r="DA10" s="613"/>
      <c r="DB10" s="613"/>
      <c r="DC10" s="613"/>
      <c r="DD10" s="619">
        <v>7227</v>
      </c>
      <c r="DE10" s="611"/>
      <c r="DF10" s="611"/>
      <c r="DG10" s="611"/>
      <c r="DH10" s="611"/>
      <c r="DI10" s="611"/>
      <c r="DJ10" s="611"/>
      <c r="DK10" s="611"/>
      <c r="DL10" s="611"/>
      <c r="DM10" s="611"/>
      <c r="DN10" s="611"/>
      <c r="DO10" s="611"/>
      <c r="DP10" s="612"/>
      <c r="DQ10" s="619">
        <v>62385</v>
      </c>
      <c r="DR10" s="611"/>
      <c r="DS10" s="611"/>
      <c r="DT10" s="611"/>
      <c r="DU10" s="611"/>
      <c r="DV10" s="611"/>
      <c r="DW10" s="611"/>
      <c r="DX10" s="611"/>
      <c r="DY10" s="611"/>
      <c r="DZ10" s="611"/>
      <c r="EA10" s="611"/>
      <c r="EB10" s="611"/>
      <c r="EC10" s="620"/>
    </row>
    <row r="11" spans="2:143" ht="11.25" customHeight="1" x14ac:dyDescent="0.25">
      <c r="B11" s="607" t="s">
        <v>235</v>
      </c>
      <c r="C11" s="608"/>
      <c r="D11" s="608"/>
      <c r="E11" s="608"/>
      <c r="F11" s="608"/>
      <c r="G11" s="608"/>
      <c r="H11" s="608"/>
      <c r="I11" s="608"/>
      <c r="J11" s="608"/>
      <c r="K11" s="608"/>
      <c r="L11" s="608"/>
      <c r="M11" s="608"/>
      <c r="N11" s="608"/>
      <c r="O11" s="608"/>
      <c r="P11" s="608"/>
      <c r="Q11" s="609"/>
      <c r="R11" s="610">
        <v>2151858</v>
      </c>
      <c r="S11" s="611"/>
      <c r="T11" s="611"/>
      <c r="U11" s="611"/>
      <c r="V11" s="611"/>
      <c r="W11" s="611"/>
      <c r="X11" s="611"/>
      <c r="Y11" s="612"/>
      <c r="Z11" s="615">
        <v>4.0999999999999996</v>
      </c>
      <c r="AA11" s="616"/>
      <c r="AB11" s="616"/>
      <c r="AC11" s="622"/>
      <c r="AD11" s="619">
        <v>2151858</v>
      </c>
      <c r="AE11" s="611"/>
      <c r="AF11" s="611"/>
      <c r="AG11" s="611"/>
      <c r="AH11" s="611"/>
      <c r="AI11" s="611"/>
      <c r="AJ11" s="611"/>
      <c r="AK11" s="612"/>
      <c r="AL11" s="615">
        <v>8.6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542192</v>
      </c>
      <c r="BH11" s="611"/>
      <c r="BI11" s="611"/>
      <c r="BJ11" s="611"/>
      <c r="BK11" s="611"/>
      <c r="BL11" s="611"/>
      <c r="BM11" s="611"/>
      <c r="BN11" s="612"/>
      <c r="BO11" s="613">
        <v>3.6</v>
      </c>
      <c r="BP11" s="613"/>
      <c r="BQ11" s="613"/>
      <c r="BR11" s="613"/>
      <c r="BS11" s="614">
        <v>154889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1931690</v>
      </c>
      <c r="CS11" s="611"/>
      <c r="CT11" s="611"/>
      <c r="CU11" s="611"/>
      <c r="CV11" s="611"/>
      <c r="CW11" s="611"/>
      <c r="CX11" s="611"/>
      <c r="CY11" s="612"/>
      <c r="CZ11" s="613">
        <v>4</v>
      </c>
      <c r="DA11" s="613"/>
      <c r="DB11" s="613"/>
      <c r="DC11" s="613"/>
      <c r="DD11" s="619">
        <v>527802</v>
      </c>
      <c r="DE11" s="611"/>
      <c r="DF11" s="611"/>
      <c r="DG11" s="611"/>
      <c r="DH11" s="611"/>
      <c r="DI11" s="611"/>
      <c r="DJ11" s="611"/>
      <c r="DK11" s="611"/>
      <c r="DL11" s="611"/>
      <c r="DM11" s="611"/>
      <c r="DN11" s="611"/>
      <c r="DO11" s="611"/>
      <c r="DP11" s="612"/>
      <c r="DQ11" s="619">
        <v>1181406</v>
      </c>
      <c r="DR11" s="611"/>
      <c r="DS11" s="611"/>
      <c r="DT11" s="611"/>
      <c r="DU11" s="611"/>
      <c r="DV11" s="611"/>
      <c r="DW11" s="611"/>
      <c r="DX11" s="611"/>
      <c r="DY11" s="611"/>
      <c r="DZ11" s="611"/>
      <c r="EA11" s="611"/>
      <c r="EB11" s="611"/>
      <c r="EC11" s="620"/>
    </row>
    <row r="12" spans="2:143" ht="11.25" customHeight="1" x14ac:dyDescent="0.25">
      <c r="B12" s="607" t="s">
        <v>238</v>
      </c>
      <c r="C12" s="608"/>
      <c r="D12" s="608"/>
      <c r="E12" s="608"/>
      <c r="F12" s="608"/>
      <c r="G12" s="608"/>
      <c r="H12" s="608"/>
      <c r="I12" s="608"/>
      <c r="J12" s="608"/>
      <c r="K12" s="608"/>
      <c r="L12" s="608"/>
      <c r="M12" s="608"/>
      <c r="N12" s="608"/>
      <c r="O12" s="608"/>
      <c r="P12" s="608"/>
      <c r="Q12" s="609"/>
      <c r="R12" s="610">
        <v>17028</v>
      </c>
      <c r="S12" s="611"/>
      <c r="T12" s="611"/>
      <c r="U12" s="611"/>
      <c r="V12" s="611"/>
      <c r="W12" s="611"/>
      <c r="X12" s="611"/>
      <c r="Y12" s="612"/>
      <c r="Z12" s="613">
        <v>0</v>
      </c>
      <c r="AA12" s="613"/>
      <c r="AB12" s="613"/>
      <c r="AC12" s="613"/>
      <c r="AD12" s="614">
        <v>17028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8788713</v>
      </c>
      <c r="BH12" s="611"/>
      <c r="BI12" s="611"/>
      <c r="BJ12" s="611"/>
      <c r="BK12" s="611"/>
      <c r="BL12" s="611"/>
      <c r="BM12" s="611"/>
      <c r="BN12" s="612"/>
      <c r="BO12" s="613">
        <v>58.4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1095354</v>
      </c>
      <c r="CS12" s="611"/>
      <c r="CT12" s="611"/>
      <c r="CU12" s="611"/>
      <c r="CV12" s="611"/>
      <c r="CW12" s="611"/>
      <c r="CX12" s="611"/>
      <c r="CY12" s="612"/>
      <c r="CZ12" s="613">
        <v>2.2000000000000002</v>
      </c>
      <c r="DA12" s="613"/>
      <c r="DB12" s="613"/>
      <c r="DC12" s="613"/>
      <c r="DD12" s="619">
        <v>46052</v>
      </c>
      <c r="DE12" s="611"/>
      <c r="DF12" s="611"/>
      <c r="DG12" s="611"/>
      <c r="DH12" s="611"/>
      <c r="DI12" s="611"/>
      <c r="DJ12" s="611"/>
      <c r="DK12" s="611"/>
      <c r="DL12" s="611"/>
      <c r="DM12" s="611"/>
      <c r="DN12" s="611"/>
      <c r="DO12" s="611"/>
      <c r="DP12" s="612"/>
      <c r="DQ12" s="619">
        <v>774708</v>
      </c>
      <c r="DR12" s="611"/>
      <c r="DS12" s="611"/>
      <c r="DT12" s="611"/>
      <c r="DU12" s="611"/>
      <c r="DV12" s="611"/>
      <c r="DW12" s="611"/>
      <c r="DX12" s="611"/>
      <c r="DY12" s="611"/>
      <c r="DZ12" s="611"/>
      <c r="EA12" s="611"/>
      <c r="EB12" s="611"/>
      <c r="EC12" s="620"/>
    </row>
    <row r="13" spans="2:143" ht="11.25" customHeight="1" x14ac:dyDescent="0.25">
      <c r="B13" s="607" t="s">
        <v>241</v>
      </c>
      <c r="C13" s="608"/>
      <c r="D13" s="608"/>
      <c r="E13" s="608"/>
      <c r="F13" s="608"/>
      <c r="G13" s="608"/>
      <c r="H13" s="608"/>
      <c r="I13" s="608"/>
      <c r="J13" s="608"/>
      <c r="K13" s="608"/>
      <c r="L13" s="608"/>
      <c r="M13" s="608"/>
      <c r="N13" s="608"/>
      <c r="O13" s="608"/>
      <c r="P13" s="608"/>
      <c r="Q13" s="609"/>
      <c r="R13" s="610">
        <v>2</v>
      </c>
      <c r="S13" s="611"/>
      <c r="T13" s="611"/>
      <c r="U13" s="611"/>
      <c r="V13" s="611"/>
      <c r="W13" s="611"/>
      <c r="X13" s="611"/>
      <c r="Y13" s="612"/>
      <c r="Z13" s="613">
        <v>0</v>
      </c>
      <c r="AA13" s="613"/>
      <c r="AB13" s="613"/>
      <c r="AC13" s="613"/>
      <c r="AD13" s="614">
        <v>2</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8770699</v>
      </c>
      <c r="BH13" s="611"/>
      <c r="BI13" s="611"/>
      <c r="BJ13" s="611"/>
      <c r="BK13" s="611"/>
      <c r="BL13" s="611"/>
      <c r="BM13" s="611"/>
      <c r="BN13" s="612"/>
      <c r="BO13" s="613">
        <v>58.3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5619992</v>
      </c>
      <c r="CS13" s="611"/>
      <c r="CT13" s="611"/>
      <c r="CU13" s="611"/>
      <c r="CV13" s="611"/>
      <c r="CW13" s="611"/>
      <c r="CX13" s="611"/>
      <c r="CY13" s="612"/>
      <c r="CZ13" s="613">
        <v>11.5</v>
      </c>
      <c r="DA13" s="613"/>
      <c r="DB13" s="613"/>
      <c r="DC13" s="613"/>
      <c r="DD13" s="619">
        <v>1919179</v>
      </c>
      <c r="DE13" s="611"/>
      <c r="DF13" s="611"/>
      <c r="DG13" s="611"/>
      <c r="DH13" s="611"/>
      <c r="DI13" s="611"/>
      <c r="DJ13" s="611"/>
      <c r="DK13" s="611"/>
      <c r="DL13" s="611"/>
      <c r="DM13" s="611"/>
      <c r="DN13" s="611"/>
      <c r="DO13" s="611"/>
      <c r="DP13" s="612"/>
      <c r="DQ13" s="619">
        <v>3917341</v>
      </c>
      <c r="DR13" s="611"/>
      <c r="DS13" s="611"/>
      <c r="DT13" s="611"/>
      <c r="DU13" s="611"/>
      <c r="DV13" s="611"/>
      <c r="DW13" s="611"/>
      <c r="DX13" s="611"/>
      <c r="DY13" s="611"/>
      <c r="DZ13" s="611"/>
      <c r="EA13" s="611"/>
      <c r="EB13" s="611"/>
      <c r="EC13" s="620"/>
    </row>
    <row r="14" spans="2:143" ht="11.25" customHeight="1" x14ac:dyDescent="0.2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322256</v>
      </c>
      <c r="BH14" s="611"/>
      <c r="BI14" s="611"/>
      <c r="BJ14" s="611"/>
      <c r="BK14" s="611"/>
      <c r="BL14" s="611"/>
      <c r="BM14" s="611"/>
      <c r="BN14" s="612"/>
      <c r="BO14" s="613">
        <v>2.1</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1897333</v>
      </c>
      <c r="CS14" s="611"/>
      <c r="CT14" s="611"/>
      <c r="CU14" s="611"/>
      <c r="CV14" s="611"/>
      <c r="CW14" s="611"/>
      <c r="CX14" s="611"/>
      <c r="CY14" s="612"/>
      <c r="CZ14" s="613">
        <v>3.9</v>
      </c>
      <c r="DA14" s="613"/>
      <c r="DB14" s="613"/>
      <c r="DC14" s="613"/>
      <c r="DD14" s="619">
        <v>317087</v>
      </c>
      <c r="DE14" s="611"/>
      <c r="DF14" s="611"/>
      <c r="DG14" s="611"/>
      <c r="DH14" s="611"/>
      <c r="DI14" s="611"/>
      <c r="DJ14" s="611"/>
      <c r="DK14" s="611"/>
      <c r="DL14" s="611"/>
      <c r="DM14" s="611"/>
      <c r="DN14" s="611"/>
      <c r="DO14" s="611"/>
      <c r="DP14" s="612"/>
      <c r="DQ14" s="619">
        <v>1277751</v>
      </c>
      <c r="DR14" s="611"/>
      <c r="DS14" s="611"/>
      <c r="DT14" s="611"/>
      <c r="DU14" s="611"/>
      <c r="DV14" s="611"/>
      <c r="DW14" s="611"/>
      <c r="DX14" s="611"/>
      <c r="DY14" s="611"/>
      <c r="DZ14" s="611"/>
      <c r="EA14" s="611"/>
      <c r="EB14" s="611"/>
      <c r="EC14" s="620"/>
    </row>
    <row r="15" spans="2:143" ht="11.25" customHeight="1" x14ac:dyDescent="0.25">
      <c r="B15" s="607" t="s">
        <v>247</v>
      </c>
      <c r="C15" s="608"/>
      <c r="D15" s="608"/>
      <c r="E15" s="608"/>
      <c r="F15" s="608"/>
      <c r="G15" s="608"/>
      <c r="H15" s="608"/>
      <c r="I15" s="608"/>
      <c r="J15" s="608"/>
      <c r="K15" s="608"/>
      <c r="L15" s="608"/>
      <c r="M15" s="608"/>
      <c r="N15" s="608"/>
      <c r="O15" s="608"/>
      <c r="P15" s="608"/>
      <c r="Q15" s="609"/>
      <c r="R15" s="610">
        <v>42385</v>
      </c>
      <c r="S15" s="611"/>
      <c r="T15" s="611"/>
      <c r="U15" s="611"/>
      <c r="V15" s="611"/>
      <c r="W15" s="611"/>
      <c r="X15" s="611"/>
      <c r="Y15" s="612"/>
      <c r="Z15" s="613">
        <v>0.1</v>
      </c>
      <c r="AA15" s="613"/>
      <c r="AB15" s="613"/>
      <c r="AC15" s="613"/>
      <c r="AD15" s="614">
        <v>42385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552679</v>
      </c>
      <c r="BH15" s="611"/>
      <c r="BI15" s="611"/>
      <c r="BJ15" s="611"/>
      <c r="BK15" s="611"/>
      <c r="BL15" s="611"/>
      <c r="BM15" s="611"/>
      <c r="BN15" s="612"/>
      <c r="BO15" s="613">
        <v>3.7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7262201</v>
      </c>
      <c r="CS15" s="611"/>
      <c r="CT15" s="611"/>
      <c r="CU15" s="611"/>
      <c r="CV15" s="611"/>
      <c r="CW15" s="611"/>
      <c r="CX15" s="611"/>
      <c r="CY15" s="612"/>
      <c r="CZ15" s="613">
        <v>14.9</v>
      </c>
      <c r="DA15" s="613"/>
      <c r="DB15" s="613"/>
      <c r="DC15" s="613"/>
      <c r="DD15" s="619">
        <v>2843860</v>
      </c>
      <c r="DE15" s="611"/>
      <c r="DF15" s="611"/>
      <c r="DG15" s="611"/>
      <c r="DH15" s="611"/>
      <c r="DI15" s="611"/>
      <c r="DJ15" s="611"/>
      <c r="DK15" s="611"/>
      <c r="DL15" s="611"/>
      <c r="DM15" s="611"/>
      <c r="DN15" s="611"/>
      <c r="DO15" s="611"/>
      <c r="DP15" s="612"/>
      <c r="DQ15" s="619">
        <v>3547085</v>
      </c>
      <c r="DR15" s="611"/>
      <c r="DS15" s="611"/>
      <c r="DT15" s="611"/>
      <c r="DU15" s="611"/>
      <c r="DV15" s="611"/>
      <c r="DW15" s="611"/>
      <c r="DX15" s="611"/>
      <c r="DY15" s="611"/>
      <c r="DZ15" s="611"/>
      <c r="EA15" s="611"/>
      <c r="EB15" s="611"/>
      <c r="EC15" s="620"/>
    </row>
    <row r="16" spans="2:143" ht="11.25" customHeight="1" x14ac:dyDescent="0.25">
      <c r="B16" s="607" t="s">
        <v>250</v>
      </c>
      <c r="C16" s="608"/>
      <c r="D16" s="608"/>
      <c r="E16" s="608"/>
      <c r="F16" s="608"/>
      <c r="G16" s="608"/>
      <c r="H16" s="608"/>
      <c r="I16" s="608"/>
      <c r="J16" s="608"/>
      <c r="K16" s="608"/>
      <c r="L16" s="608"/>
      <c r="M16" s="608"/>
      <c r="N16" s="608"/>
      <c r="O16" s="608"/>
      <c r="P16" s="608"/>
      <c r="Q16" s="609"/>
      <c r="R16" s="610">
        <v>201799</v>
      </c>
      <c r="S16" s="611"/>
      <c r="T16" s="611"/>
      <c r="U16" s="611"/>
      <c r="V16" s="611"/>
      <c r="W16" s="611"/>
      <c r="X16" s="611"/>
      <c r="Y16" s="612"/>
      <c r="Z16" s="613">
        <v>0.4</v>
      </c>
      <c r="AA16" s="613"/>
      <c r="AB16" s="613"/>
      <c r="AC16" s="613"/>
      <c r="AD16" s="614">
        <v>201799</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34751</v>
      </c>
      <c r="BH16" s="611"/>
      <c r="BI16" s="611"/>
      <c r="BJ16" s="611"/>
      <c r="BK16" s="611"/>
      <c r="BL16" s="611"/>
      <c r="BM16" s="611"/>
      <c r="BN16" s="612"/>
      <c r="BO16" s="613">
        <v>0.2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523450</v>
      </c>
      <c r="CS16" s="611"/>
      <c r="CT16" s="611"/>
      <c r="CU16" s="611"/>
      <c r="CV16" s="611"/>
      <c r="CW16" s="611"/>
      <c r="CX16" s="611"/>
      <c r="CY16" s="612"/>
      <c r="CZ16" s="613">
        <v>1.1000000000000001</v>
      </c>
      <c r="DA16" s="613"/>
      <c r="DB16" s="613"/>
      <c r="DC16" s="613"/>
      <c r="DD16" s="619" t="s">
        <v>122</v>
      </c>
      <c r="DE16" s="611"/>
      <c r="DF16" s="611"/>
      <c r="DG16" s="611"/>
      <c r="DH16" s="611"/>
      <c r="DI16" s="611"/>
      <c r="DJ16" s="611"/>
      <c r="DK16" s="611"/>
      <c r="DL16" s="611"/>
      <c r="DM16" s="611"/>
      <c r="DN16" s="611"/>
      <c r="DO16" s="611"/>
      <c r="DP16" s="612"/>
      <c r="DQ16" s="619">
        <v>244607</v>
      </c>
      <c r="DR16" s="611"/>
      <c r="DS16" s="611"/>
      <c r="DT16" s="611"/>
      <c r="DU16" s="611"/>
      <c r="DV16" s="611"/>
      <c r="DW16" s="611"/>
      <c r="DX16" s="611"/>
      <c r="DY16" s="611"/>
      <c r="DZ16" s="611"/>
      <c r="EA16" s="611"/>
      <c r="EB16" s="611"/>
      <c r="EC16" s="620"/>
    </row>
    <row r="17" spans="2:133" ht="11.25" customHeight="1" x14ac:dyDescent="0.25">
      <c r="B17" s="607" t="s">
        <v>253</v>
      </c>
      <c r="C17" s="608"/>
      <c r="D17" s="608"/>
      <c r="E17" s="608"/>
      <c r="F17" s="608"/>
      <c r="G17" s="608"/>
      <c r="H17" s="608"/>
      <c r="I17" s="608"/>
      <c r="J17" s="608"/>
      <c r="K17" s="608"/>
      <c r="L17" s="608"/>
      <c r="M17" s="608"/>
      <c r="N17" s="608"/>
      <c r="O17" s="608"/>
      <c r="P17" s="608"/>
      <c r="Q17" s="609"/>
      <c r="R17" s="610">
        <v>412808</v>
      </c>
      <c r="S17" s="611"/>
      <c r="T17" s="611"/>
      <c r="U17" s="611"/>
      <c r="V17" s="611"/>
      <c r="W17" s="611"/>
      <c r="X17" s="611"/>
      <c r="Y17" s="612"/>
      <c r="Z17" s="613">
        <v>0.8</v>
      </c>
      <c r="AA17" s="613"/>
      <c r="AB17" s="613"/>
      <c r="AC17" s="613"/>
      <c r="AD17" s="614">
        <v>412808</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4750996</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4662065</v>
      </c>
      <c r="DR17" s="611"/>
      <c r="DS17" s="611"/>
      <c r="DT17" s="611"/>
      <c r="DU17" s="611"/>
      <c r="DV17" s="611"/>
      <c r="DW17" s="611"/>
      <c r="DX17" s="611"/>
      <c r="DY17" s="611"/>
      <c r="DZ17" s="611"/>
      <c r="EA17" s="611"/>
      <c r="EB17" s="611"/>
      <c r="EC17" s="620"/>
    </row>
    <row r="18" spans="2:133" ht="11.25" customHeight="1" x14ac:dyDescent="0.25">
      <c r="B18" s="607" t="s">
        <v>256</v>
      </c>
      <c r="C18" s="608"/>
      <c r="D18" s="608"/>
      <c r="E18" s="608"/>
      <c r="F18" s="608"/>
      <c r="G18" s="608"/>
      <c r="H18" s="608"/>
      <c r="I18" s="608"/>
      <c r="J18" s="608"/>
      <c r="K18" s="608"/>
      <c r="L18" s="608"/>
      <c r="M18" s="608"/>
      <c r="N18" s="608"/>
      <c r="O18" s="608"/>
      <c r="P18" s="608"/>
      <c r="Q18" s="609"/>
      <c r="R18" s="610">
        <v>62749</v>
      </c>
      <c r="S18" s="611"/>
      <c r="T18" s="611"/>
      <c r="U18" s="611"/>
      <c r="V18" s="611"/>
      <c r="W18" s="611"/>
      <c r="X18" s="611"/>
      <c r="Y18" s="612"/>
      <c r="Z18" s="613">
        <v>0.1</v>
      </c>
      <c r="AA18" s="613"/>
      <c r="AB18" s="613"/>
      <c r="AC18" s="613"/>
      <c r="AD18" s="614">
        <v>62749</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v>746732</v>
      </c>
      <c r="BH18" s="611"/>
      <c r="BI18" s="611"/>
      <c r="BJ18" s="611"/>
      <c r="BK18" s="611"/>
      <c r="BL18" s="611"/>
      <c r="BM18" s="611"/>
      <c r="BN18" s="612"/>
      <c r="BO18" s="613">
        <v>5</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5">
      <c r="B19" s="607" t="s">
        <v>259</v>
      </c>
      <c r="C19" s="608"/>
      <c r="D19" s="608"/>
      <c r="E19" s="608"/>
      <c r="F19" s="608"/>
      <c r="G19" s="608"/>
      <c r="H19" s="608"/>
      <c r="I19" s="608"/>
      <c r="J19" s="608"/>
      <c r="K19" s="608"/>
      <c r="L19" s="608"/>
      <c r="M19" s="608"/>
      <c r="N19" s="608"/>
      <c r="O19" s="608"/>
      <c r="P19" s="608"/>
      <c r="Q19" s="609"/>
      <c r="R19" s="610">
        <v>337207</v>
      </c>
      <c r="S19" s="611"/>
      <c r="T19" s="611"/>
      <c r="U19" s="611"/>
      <c r="V19" s="611"/>
      <c r="W19" s="611"/>
      <c r="X19" s="611"/>
      <c r="Y19" s="612"/>
      <c r="Z19" s="613">
        <v>0.6</v>
      </c>
      <c r="AA19" s="613"/>
      <c r="AB19" s="613"/>
      <c r="AC19" s="613"/>
      <c r="AD19" s="614">
        <v>337207</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258804</v>
      </c>
      <c r="BH19" s="611"/>
      <c r="BI19" s="611"/>
      <c r="BJ19" s="611"/>
      <c r="BK19" s="611"/>
      <c r="BL19" s="611"/>
      <c r="BM19" s="611"/>
      <c r="BN19" s="612"/>
      <c r="BO19" s="613">
        <v>1.7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5">
      <c r="B20" s="623" t="s">
        <v>262</v>
      </c>
      <c r="C20" s="624"/>
      <c r="D20" s="624"/>
      <c r="E20" s="624"/>
      <c r="F20" s="624"/>
      <c r="G20" s="624"/>
      <c r="H20" s="624"/>
      <c r="I20" s="624"/>
      <c r="J20" s="624"/>
      <c r="K20" s="624"/>
      <c r="L20" s="624"/>
      <c r="M20" s="624"/>
      <c r="N20" s="624"/>
      <c r="O20" s="624"/>
      <c r="P20" s="624"/>
      <c r="Q20" s="625"/>
      <c r="R20" s="610">
        <v>12852</v>
      </c>
      <c r="S20" s="611"/>
      <c r="T20" s="611"/>
      <c r="U20" s="611"/>
      <c r="V20" s="611"/>
      <c r="W20" s="611"/>
      <c r="X20" s="611"/>
      <c r="Y20" s="612"/>
      <c r="Z20" s="613">
        <v>0</v>
      </c>
      <c r="AA20" s="613"/>
      <c r="AB20" s="613"/>
      <c r="AC20" s="613"/>
      <c r="AD20" s="614">
        <v>12852</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258804</v>
      </c>
      <c r="BH20" s="611"/>
      <c r="BI20" s="611"/>
      <c r="BJ20" s="611"/>
      <c r="BK20" s="611"/>
      <c r="BL20" s="611"/>
      <c r="BM20" s="611"/>
      <c r="BN20" s="612"/>
      <c r="BO20" s="613">
        <v>1.7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48768758</v>
      </c>
      <c r="CS20" s="611"/>
      <c r="CT20" s="611"/>
      <c r="CU20" s="611"/>
      <c r="CV20" s="611"/>
      <c r="CW20" s="611"/>
      <c r="CX20" s="611"/>
      <c r="CY20" s="612"/>
      <c r="CZ20" s="613">
        <v>100</v>
      </c>
      <c r="DA20" s="613"/>
      <c r="DB20" s="613"/>
      <c r="DC20" s="613"/>
      <c r="DD20" s="619">
        <v>7294178</v>
      </c>
      <c r="DE20" s="611"/>
      <c r="DF20" s="611"/>
      <c r="DG20" s="611"/>
      <c r="DH20" s="611"/>
      <c r="DI20" s="611"/>
      <c r="DJ20" s="611"/>
      <c r="DK20" s="611"/>
      <c r="DL20" s="611"/>
      <c r="DM20" s="611"/>
      <c r="DN20" s="611"/>
      <c r="DO20" s="611"/>
      <c r="DP20" s="612"/>
      <c r="DQ20" s="619">
        <v>31611907</v>
      </c>
      <c r="DR20" s="611"/>
      <c r="DS20" s="611"/>
      <c r="DT20" s="611"/>
      <c r="DU20" s="611"/>
      <c r="DV20" s="611"/>
      <c r="DW20" s="611"/>
      <c r="DX20" s="611"/>
      <c r="DY20" s="611"/>
      <c r="DZ20" s="611"/>
      <c r="EA20" s="611"/>
      <c r="EB20" s="611"/>
      <c r="EC20" s="620"/>
    </row>
    <row r="21" spans="2:133" ht="11.25" customHeight="1" x14ac:dyDescent="0.25">
      <c r="B21" s="607" t="s">
        <v>265</v>
      </c>
      <c r="C21" s="608"/>
      <c r="D21" s="608"/>
      <c r="E21" s="608"/>
      <c r="F21" s="608"/>
      <c r="G21" s="608"/>
      <c r="H21" s="608"/>
      <c r="I21" s="608"/>
      <c r="J21" s="608"/>
      <c r="K21" s="608"/>
      <c r="L21" s="608"/>
      <c r="M21" s="608"/>
      <c r="N21" s="608"/>
      <c r="O21" s="608"/>
      <c r="P21" s="608"/>
      <c r="Q21" s="609"/>
      <c r="R21" s="610">
        <v>9124926</v>
      </c>
      <c r="S21" s="611"/>
      <c r="T21" s="611"/>
      <c r="U21" s="611"/>
      <c r="V21" s="611"/>
      <c r="W21" s="611"/>
      <c r="X21" s="611"/>
      <c r="Y21" s="612"/>
      <c r="Z21" s="613">
        <v>17.5</v>
      </c>
      <c r="AA21" s="613"/>
      <c r="AB21" s="613"/>
      <c r="AC21" s="613"/>
      <c r="AD21" s="614">
        <v>7348693</v>
      </c>
      <c r="AE21" s="614"/>
      <c r="AF21" s="614"/>
      <c r="AG21" s="614"/>
      <c r="AH21" s="614"/>
      <c r="AI21" s="614"/>
      <c r="AJ21" s="614"/>
      <c r="AK21" s="614"/>
      <c r="AL21" s="615">
        <v>29.3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1273</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5">
      <c r="B22" s="607" t="s">
        <v>267</v>
      </c>
      <c r="C22" s="608"/>
      <c r="D22" s="608"/>
      <c r="E22" s="608"/>
      <c r="F22" s="608"/>
      <c r="G22" s="608"/>
      <c r="H22" s="608"/>
      <c r="I22" s="608"/>
      <c r="J22" s="608"/>
      <c r="K22" s="608"/>
      <c r="L22" s="608"/>
      <c r="M22" s="608"/>
      <c r="N22" s="608"/>
      <c r="O22" s="608"/>
      <c r="P22" s="608"/>
      <c r="Q22" s="609"/>
      <c r="R22" s="610">
        <v>7348693</v>
      </c>
      <c r="S22" s="611"/>
      <c r="T22" s="611"/>
      <c r="U22" s="611"/>
      <c r="V22" s="611"/>
      <c r="W22" s="611"/>
      <c r="X22" s="611"/>
      <c r="Y22" s="612"/>
      <c r="Z22" s="613">
        <v>14.1</v>
      </c>
      <c r="AA22" s="613"/>
      <c r="AB22" s="613"/>
      <c r="AC22" s="613"/>
      <c r="AD22" s="614">
        <v>7348693</v>
      </c>
      <c r="AE22" s="614"/>
      <c r="AF22" s="614"/>
      <c r="AG22" s="614"/>
      <c r="AH22" s="614"/>
      <c r="AI22" s="614"/>
      <c r="AJ22" s="614"/>
      <c r="AK22" s="614"/>
      <c r="AL22" s="615">
        <v>29.3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5">
      <c r="B23" s="607" t="s">
        <v>270</v>
      </c>
      <c r="C23" s="608"/>
      <c r="D23" s="608"/>
      <c r="E23" s="608"/>
      <c r="F23" s="608"/>
      <c r="G23" s="608"/>
      <c r="H23" s="608"/>
      <c r="I23" s="608"/>
      <c r="J23" s="608"/>
      <c r="K23" s="608"/>
      <c r="L23" s="608"/>
      <c r="M23" s="608"/>
      <c r="N23" s="608"/>
      <c r="O23" s="608"/>
      <c r="P23" s="608"/>
      <c r="Q23" s="609"/>
      <c r="R23" s="610">
        <v>1776039</v>
      </c>
      <c r="S23" s="611"/>
      <c r="T23" s="611"/>
      <c r="U23" s="611"/>
      <c r="V23" s="611"/>
      <c r="W23" s="611"/>
      <c r="X23" s="611"/>
      <c r="Y23" s="612"/>
      <c r="Z23" s="613">
        <v>3.4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257531</v>
      </c>
      <c r="BH23" s="611"/>
      <c r="BI23" s="611"/>
      <c r="BJ23" s="611"/>
      <c r="BK23" s="611"/>
      <c r="BL23" s="611"/>
      <c r="BM23" s="611"/>
      <c r="BN23" s="612"/>
      <c r="BO23" s="613">
        <v>1.7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5">
      <c r="B24" s="607" t="s">
        <v>277</v>
      </c>
      <c r="C24" s="608"/>
      <c r="D24" s="608"/>
      <c r="E24" s="608"/>
      <c r="F24" s="608"/>
      <c r="G24" s="608"/>
      <c r="H24" s="608"/>
      <c r="I24" s="608"/>
      <c r="J24" s="608"/>
      <c r="K24" s="608"/>
      <c r="L24" s="608"/>
      <c r="M24" s="608"/>
      <c r="N24" s="608"/>
      <c r="O24" s="608"/>
      <c r="P24" s="608"/>
      <c r="Q24" s="609"/>
      <c r="R24" s="610">
        <v>194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19657118</v>
      </c>
      <c r="CS24" s="600"/>
      <c r="CT24" s="600"/>
      <c r="CU24" s="600"/>
      <c r="CV24" s="600"/>
      <c r="CW24" s="600"/>
      <c r="CX24" s="600"/>
      <c r="CY24" s="601"/>
      <c r="CZ24" s="604">
        <v>40.299999999999997</v>
      </c>
      <c r="DA24" s="605"/>
      <c r="DB24" s="605"/>
      <c r="DC24" s="621"/>
      <c r="DD24" s="645">
        <v>14428686</v>
      </c>
      <c r="DE24" s="600"/>
      <c r="DF24" s="600"/>
      <c r="DG24" s="600"/>
      <c r="DH24" s="600"/>
      <c r="DI24" s="600"/>
      <c r="DJ24" s="600"/>
      <c r="DK24" s="601"/>
      <c r="DL24" s="645">
        <v>12826491</v>
      </c>
      <c r="DM24" s="600"/>
      <c r="DN24" s="600"/>
      <c r="DO24" s="600"/>
      <c r="DP24" s="600"/>
      <c r="DQ24" s="600"/>
      <c r="DR24" s="600"/>
      <c r="DS24" s="600"/>
      <c r="DT24" s="600"/>
      <c r="DU24" s="600"/>
      <c r="DV24" s="601"/>
      <c r="DW24" s="604">
        <v>51</v>
      </c>
      <c r="DX24" s="605"/>
      <c r="DY24" s="605"/>
      <c r="DZ24" s="605"/>
      <c r="EA24" s="605"/>
      <c r="EB24" s="605"/>
      <c r="EC24" s="606"/>
    </row>
    <row r="25" spans="2:133" ht="11.25" customHeight="1" x14ac:dyDescent="0.25">
      <c r="B25" s="607" t="s">
        <v>280</v>
      </c>
      <c r="C25" s="608"/>
      <c r="D25" s="608"/>
      <c r="E25" s="608"/>
      <c r="F25" s="608"/>
      <c r="G25" s="608"/>
      <c r="H25" s="608"/>
      <c r="I25" s="608"/>
      <c r="J25" s="608"/>
      <c r="K25" s="608"/>
      <c r="L25" s="608"/>
      <c r="M25" s="608"/>
      <c r="N25" s="608"/>
      <c r="O25" s="608"/>
      <c r="P25" s="608"/>
      <c r="Q25" s="609"/>
      <c r="R25" s="610">
        <v>27579572</v>
      </c>
      <c r="S25" s="611"/>
      <c r="T25" s="611"/>
      <c r="U25" s="611"/>
      <c r="V25" s="611"/>
      <c r="W25" s="611"/>
      <c r="X25" s="611"/>
      <c r="Y25" s="612"/>
      <c r="Z25" s="613">
        <v>52.8</v>
      </c>
      <c r="AA25" s="613"/>
      <c r="AB25" s="613"/>
      <c r="AC25" s="613"/>
      <c r="AD25" s="614">
        <v>24799076</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7374635</v>
      </c>
      <c r="CS25" s="642"/>
      <c r="CT25" s="642"/>
      <c r="CU25" s="642"/>
      <c r="CV25" s="642"/>
      <c r="CW25" s="642"/>
      <c r="CX25" s="642"/>
      <c r="CY25" s="643"/>
      <c r="CZ25" s="615">
        <v>15.1</v>
      </c>
      <c r="DA25" s="640"/>
      <c r="DB25" s="640"/>
      <c r="DC25" s="644"/>
      <c r="DD25" s="619">
        <v>6668064</v>
      </c>
      <c r="DE25" s="642"/>
      <c r="DF25" s="642"/>
      <c r="DG25" s="642"/>
      <c r="DH25" s="642"/>
      <c r="DI25" s="642"/>
      <c r="DJ25" s="642"/>
      <c r="DK25" s="643"/>
      <c r="DL25" s="619">
        <v>6114938</v>
      </c>
      <c r="DM25" s="642"/>
      <c r="DN25" s="642"/>
      <c r="DO25" s="642"/>
      <c r="DP25" s="642"/>
      <c r="DQ25" s="642"/>
      <c r="DR25" s="642"/>
      <c r="DS25" s="642"/>
      <c r="DT25" s="642"/>
      <c r="DU25" s="642"/>
      <c r="DV25" s="643"/>
      <c r="DW25" s="615">
        <v>24.3</v>
      </c>
      <c r="DX25" s="640"/>
      <c r="DY25" s="640"/>
      <c r="DZ25" s="640"/>
      <c r="EA25" s="640"/>
      <c r="EB25" s="640"/>
      <c r="EC25" s="641"/>
    </row>
    <row r="26" spans="2:133" ht="11.25" customHeight="1" x14ac:dyDescent="0.25">
      <c r="B26" s="607" t="s">
        <v>283</v>
      </c>
      <c r="C26" s="608"/>
      <c r="D26" s="608"/>
      <c r="E26" s="608"/>
      <c r="F26" s="608"/>
      <c r="G26" s="608"/>
      <c r="H26" s="608"/>
      <c r="I26" s="608"/>
      <c r="J26" s="608"/>
      <c r="K26" s="608"/>
      <c r="L26" s="608"/>
      <c r="M26" s="608"/>
      <c r="N26" s="608"/>
      <c r="O26" s="608"/>
      <c r="P26" s="608"/>
      <c r="Q26" s="609"/>
      <c r="R26" s="610">
        <v>6104</v>
      </c>
      <c r="S26" s="611"/>
      <c r="T26" s="611"/>
      <c r="U26" s="611"/>
      <c r="V26" s="611"/>
      <c r="W26" s="611"/>
      <c r="X26" s="611"/>
      <c r="Y26" s="612"/>
      <c r="Z26" s="613">
        <v>0</v>
      </c>
      <c r="AA26" s="613"/>
      <c r="AB26" s="613"/>
      <c r="AC26" s="613"/>
      <c r="AD26" s="614">
        <v>6104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4576913</v>
      </c>
      <c r="CS26" s="611"/>
      <c r="CT26" s="611"/>
      <c r="CU26" s="611"/>
      <c r="CV26" s="611"/>
      <c r="CW26" s="611"/>
      <c r="CX26" s="611"/>
      <c r="CY26" s="612"/>
      <c r="CZ26" s="615">
        <v>9.4</v>
      </c>
      <c r="DA26" s="640"/>
      <c r="DB26" s="640"/>
      <c r="DC26" s="644"/>
      <c r="DD26" s="619">
        <v>4188266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5">
      <c r="B27" s="607" t="s">
        <v>286</v>
      </c>
      <c r="C27" s="608"/>
      <c r="D27" s="608"/>
      <c r="E27" s="608"/>
      <c r="F27" s="608"/>
      <c r="G27" s="608"/>
      <c r="H27" s="608"/>
      <c r="I27" s="608"/>
      <c r="J27" s="608"/>
      <c r="K27" s="608"/>
      <c r="L27" s="608"/>
      <c r="M27" s="608"/>
      <c r="N27" s="608"/>
      <c r="O27" s="608"/>
      <c r="P27" s="608"/>
      <c r="Q27" s="609"/>
      <c r="R27" s="610">
        <v>484119</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15038710</v>
      </c>
      <c r="BH27" s="611"/>
      <c r="BI27" s="611"/>
      <c r="BJ27" s="611"/>
      <c r="BK27" s="611"/>
      <c r="BL27" s="611"/>
      <c r="BM27" s="611"/>
      <c r="BN27" s="612"/>
      <c r="BO27" s="613">
        <v>100</v>
      </c>
      <c r="BP27" s="613"/>
      <c r="BQ27" s="613"/>
      <c r="BR27" s="613"/>
      <c r="BS27" s="614">
        <v>154889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7532284</v>
      </c>
      <c r="CS27" s="642"/>
      <c r="CT27" s="642"/>
      <c r="CU27" s="642"/>
      <c r="CV27" s="642"/>
      <c r="CW27" s="642"/>
      <c r="CX27" s="642"/>
      <c r="CY27" s="643"/>
      <c r="CZ27" s="615">
        <v>15.4</v>
      </c>
      <c r="DA27" s="640"/>
      <c r="DB27" s="640"/>
      <c r="DC27" s="644"/>
      <c r="DD27" s="619">
        <v>3099354</v>
      </c>
      <c r="DE27" s="642"/>
      <c r="DF27" s="642"/>
      <c r="DG27" s="642"/>
      <c r="DH27" s="642"/>
      <c r="DI27" s="642"/>
      <c r="DJ27" s="642"/>
      <c r="DK27" s="643"/>
      <c r="DL27" s="619">
        <v>2124220</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25">
      <c r="B28" s="607" t="s">
        <v>289</v>
      </c>
      <c r="C28" s="608"/>
      <c r="D28" s="608"/>
      <c r="E28" s="608"/>
      <c r="F28" s="608"/>
      <c r="G28" s="608"/>
      <c r="H28" s="608"/>
      <c r="I28" s="608"/>
      <c r="J28" s="608"/>
      <c r="K28" s="608"/>
      <c r="L28" s="608"/>
      <c r="M28" s="608"/>
      <c r="N28" s="608"/>
      <c r="O28" s="608"/>
      <c r="P28" s="608"/>
      <c r="Q28" s="609"/>
      <c r="R28" s="610">
        <v>295349</v>
      </c>
      <c r="S28" s="611"/>
      <c r="T28" s="611"/>
      <c r="U28" s="611"/>
      <c r="V28" s="611"/>
      <c r="W28" s="611"/>
      <c r="X28" s="611"/>
      <c r="Y28" s="612"/>
      <c r="Z28" s="613">
        <v>0.6</v>
      </c>
      <c r="AA28" s="613"/>
      <c r="AB28" s="613"/>
      <c r="AC28" s="613"/>
      <c r="AD28" s="614">
        <v>65587</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4750199</v>
      </c>
      <c r="CS28" s="611"/>
      <c r="CT28" s="611"/>
      <c r="CU28" s="611"/>
      <c r="CV28" s="611"/>
      <c r="CW28" s="611"/>
      <c r="CX28" s="611"/>
      <c r="CY28" s="612"/>
      <c r="CZ28" s="615">
        <v>9.6999999999999993</v>
      </c>
      <c r="DA28" s="640"/>
      <c r="DB28" s="640"/>
      <c r="DC28" s="644"/>
      <c r="DD28" s="619">
        <v>4661268</v>
      </c>
      <c r="DE28" s="611"/>
      <c r="DF28" s="611"/>
      <c r="DG28" s="611"/>
      <c r="DH28" s="611"/>
      <c r="DI28" s="611"/>
      <c r="DJ28" s="611"/>
      <c r="DK28" s="612"/>
      <c r="DL28" s="619">
        <v>4587333</v>
      </c>
      <c r="DM28" s="611"/>
      <c r="DN28" s="611"/>
      <c r="DO28" s="611"/>
      <c r="DP28" s="611"/>
      <c r="DQ28" s="611"/>
      <c r="DR28" s="611"/>
      <c r="DS28" s="611"/>
      <c r="DT28" s="611"/>
      <c r="DU28" s="611"/>
      <c r="DV28" s="612"/>
      <c r="DW28" s="615">
        <v>18.2</v>
      </c>
      <c r="DX28" s="640"/>
      <c r="DY28" s="640"/>
      <c r="DZ28" s="640"/>
      <c r="EA28" s="640"/>
      <c r="EB28" s="640"/>
      <c r="EC28" s="641"/>
    </row>
    <row r="29" spans="2:133" ht="11.25" customHeight="1" x14ac:dyDescent="0.25">
      <c r="B29" s="607" t="s">
        <v>291</v>
      </c>
      <c r="C29" s="608"/>
      <c r="D29" s="608"/>
      <c r="E29" s="608"/>
      <c r="F29" s="608"/>
      <c r="G29" s="608"/>
      <c r="H29" s="608"/>
      <c r="I29" s="608"/>
      <c r="J29" s="608"/>
      <c r="K29" s="608"/>
      <c r="L29" s="608"/>
      <c r="M29" s="608"/>
      <c r="N29" s="608"/>
      <c r="O29" s="608"/>
      <c r="P29" s="608"/>
      <c r="Q29" s="609"/>
      <c r="R29" s="610">
        <v>310774</v>
      </c>
      <c r="S29" s="611"/>
      <c r="T29" s="611"/>
      <c r="U29" s="611"/>
      <c r="V29" s="611"/>
      <c r="W29" s="611"/>
      <c r="X29" s="611"/>
      <c r="Y29" s="612"/>
      <c r="Z29" s="613">
        <v>0.6</v>
      </c>
      <c r="AA29" s="613"/>
      <c r="AB29" s="613"/>
      <c r="AC29" s="613"/>
      <c r="AD29" s="614">
        <v>932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4729798</v>
      </c>
      <c r="CS29" s="642"/>
      <c r="CT29" s="642"/>
      <c r="CU29" s="642"/>
      <c r="CV29" s="642"/>
      <c r="CW29" s="642"/>
      <c r="CX29" s="642"/>
      <c r="CY29" s="643"/>
      <c r="CZ29" s="615">
        <v>9.6999999999999993</v>
      </c>
      <c r="DA29" s="640"/>
      <c r="DB29" s="640"/>
      <c r="DC29" s="644"/>
      <c r="DD29" s="619">
        <v>4640867</v>
      </c>
      <c r="DE29" s="642"/>
      <c r="DF29" s="642"/>
      <c r="DG29" s="642"/>
      <c r="DH29" s="642"/>
      <c r="DI29" s="642"/>
      <c r="DJ29" s="642"/>
      <c r="DK29" s="643"/>
      <c r="DL29" s="619">
        <v>4566932</v>
      </c>
      <c r="DM29" s="642"/>
      <c r="DN29" s="642"/>
      <c r="DO29" s="642"/>
      <c r="DP29" s="642"/>
      <c r="DQ29" s="642"/>
      <c r="DR29" s="642"/>
      <c r="DS29" s="642"/>
      <c r="DT29" s="642"/>
      <c r="DU29" s="642"/>
      <c r="DV29" s="643"/>
      <c r="DW29" s="615">
        <v>18.2</v>
      </c>
      <c r="DX29" s="640"/>
      <c r="DY29" s="640"/>
      <c r="DZ29" s="640"/>
      <c r="EA29" s="640"/>
      <c r="EB29" s="640"/>
      <c r="EC29" s="641"/>
    </row>
    <row r="30" spans="2:133" ht="11.25" customHeight="1" x14ac:dyDescent="0.25">
      <c r="B30" s="607" t="s">
        <v>293</v>
      </c>
      <c r="C30" s="608"/>
      <c r="D30" s="608"/>
      <c r="E30" s="608"/>
      <c r="F30" s="608"/>
      <c r="G30" s="608"/>
      <c r="H30" s="608"/>
      <c r="I30" s="608"/>
      <c r="J30" s="608"/>
      <c r="K30" s="608"/>
      <c r="L30" s="608"/>
      <c r="M30" s="608"/>
      <c r="N30" s="608"/>
      <c r="O30" s="608"/>
      <c r="P30" s="608"/>
      <c r="Q30" s="609"/>
      <c r="R30" s="610">
        <v>8483493</v>
      </c>
      <c r="S30" s="611"/>
      <c r="T30" s="611"/>
      <c r="U30" s="611"/>
      <c r="V30" s="611"/>
      <c r="W30" s="611"/>
      <c r="X30" s="611"/>
      <c r="Y30" s="612"/>
      <c r="Z30" s="613">
        <v>16.2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4548144</v>
      </c>
      <c r="CS30" s="611"/>
      <c r="CT30" s="611"/>
      <c r="CU30" s="611"/>
      <c r="CV30" s="611"/>
      <c r="CW30" s="611"/>
      <c r="CX30" s="611"/>
      <c r="CY30" s="612"/>
      <c r="CZ30" s="615">
        <v>9.3000000000000007</v>
      </c>
      <c r="DA30" s="640"/>
      <c r="DB30" s="640"/>
      <c r="DC30" s="644"/>
      <c r="DD30" s="619">
        <v>4459481</v>
      </c>
      <c r="DE30" s="611"/>
      <c r="DF30" s="611"/>
      <c r="DG30" s="611"/>
      <c r="DH30" s="611"/>
      <c r="DI30" s="611"/>
      <c r="DJ30" s="611"/>
      <c r="DK30" s="612"/>
      <c r="DL30" s="619">
        <v>4385546</v>
      </c>
      <c r="DM30" s="611"/>
      <c r="DN30" s="611"/>
      <c r="DO30" s="611"/>
      <c r="DP30" s="611"/>
      <c r="DQ30" s="611"/>
      <c r="DR30" s="611"/>
      <c r="DS30" s="611"/>
      <c r="DT30" s="611"/>
      <c r="DU30" s="611"/>
      <c r="DV30" s="612"/>
      <c r="DW30" s="615">
        <v>17.399999999999999</v>
      </c>
      <c r="DX30" s="640"/>
      <c r="DY30" s="640"/>
      <c r="DZ30" s="640"/>
      <c r="EA30" s="640"/>
      <c r="EB30" s="640"/>
      <c r="EC30" s="641"/>
    </row>
    <row r="31" spans="2:133" ht="11.25" customHeight="1" x14ac:dyDescent="0.2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v>
      </c>
      <c r="BN31" s="654"/>
      <c r="BO31" s="654"/>
      <c r="BP31" s="654"/>
      <c r="BQ31" s="655"/>
      <c r="BR31" s="666">
        <v>99.5</v>
      </c>
      <c r="BS31" s="654"/>
      <c r="BT31" s="654"/>
      <c r="BU31" s="654"/>
      <c r="BV31" s="654"/>
      <c r="BW31" s="654"/>
      <c r="BX31" s="605">
        <v>96.9</v>
      </c>
      <c r="BY31" s="654"/>
      <c r="BZ31" s="654"/>
      <c r="CA31" s="654"/>
      <c r="CB31" s="655"/>
      <c r="CD31" s="648"/>
      <c r="CE31" s="649"/>
      <c r="CF31" s="607" t="s">
        <v>300</v>
      </c>
      <c r="CG31" s="608"/>
      <c r="CH31" s="608"/>
      <c r="CI31" s="608"/>
      <c r="CJ31" s="608"/>
      <c r="CK31" s="608"/>
      <c r="CL31" s="608"/>
      <c r="CM31" s="608"/>
      <c r="CN31" s="608"/>
      <c r="CO31" s="608"/>
      <c r="CP31" s="608"/>
      <c r="CQ31" s="609"/>
      <c r="CR31" s="610">
        <v>181654</v>
      </c>
      <c r="CS31" s="642"/>
      <c r="CT31" s="642"/>
      <c r="CU31" s="642"/>
      <c r="CV31" s="642"/>
      <c r="CW31" s="642"/>
      <c r="CX31" s="642"/>
      <c r="CY31" s="643"/>
      <c r="CZ31" s="615">
        <v>0.4</v>
      </c>
      <c r="DA31" s="640"/>
      <c r="DB31" s="640"/>
      <c r="DC31" s="644"/>
      <c r="DD31" s="619">
        <v>181386</v>
      </c>
      <c r="DE31" s="642"/>
      <c r="DF31" s="642"/>
      <c r="DG31" s="642"/>
      <c r="DH31" s="642"/>
      <c r="DI31" s="642"/>
      <c r="DJ31" s="642"/>
      <c r="DK31" s="643"/>
      <c r="DL31" s="619">
        <v>181386</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25">
      <c r="B32" s="607" t="s">
        <v>301</v>
      </c>
      <c r="C32" s="608"/>
      <c r="D32" s="608"/>
      <c r="E32" s="608"/>
      <c r="F32" s="608"/>
      <c r="G32" s="608"/>
      <c r="H32" s="608"/>
      <c r="I32" s="608"/>
      <c r="J32" s="608"/>
      <c r="K32" s="608"/>
      <c r="L32" s="608"/>
      <c r="M32" s="608"/>
      <c r="N32" s="608"/>
      <c r="O32" s="608"/>
      <c r="P32" s="608"/>
      <c r="Q32" s="609"/>
      <c r="R32" s="610">
        <v>3912691</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97.6</v>
      </c>
      <c r="BN32" s="642"/>
      <c r="BO32" s="642"/>
      <c r="BP32" s="642"/>
      <c r="BQ32" s="665"/>
      <c r="BR32" s="667">
        <v>99.5</v>
      </c>
      <c r="BS32" s="642"/>
      <c r="BT32" s="642"/>
      <c r="BU32" s="642"/>
      <c r="BV32" s="642"/>
      <c r="BW32" s="642"/>
      <c r="BX32" s="616">
        <v>97.5</v>
      </c>
      <c r="BY32" s="642"/>
      <c r="BZ32" s="642"/>
      <c r="CA32" s="642"/>
      <c r="CB32" s="665"/>
      <c r="CD32" s="650"/>
      <c r="CE32" s="651"/>
      <c r="CF32" s="607" t="s">
        <v>304</v>
      </c>
      <c r="CG32" s="608"/>
      <c r="CH32" s="608"/>
      <c r="CI32" s="608"/>
      <c r="CJ32" s="608"/>
      <c r="CK32" s="608"/>
      <c r="CL32" s="608"/>
      <c r="CM32" s="608"/>
      <c r="CN32" s="608"/>
      <c r="CO32" s="608"/>
      <c r="CP32" s="608"/>
      <c r="CQ32" s="609"/>
      <c r="CR32" s="610">
        <v>20401</v>
      </c>
      <c r="CS32" s="611"/>
      <c r="CT32" s="611"/>
      <c r="CU32" s="611"/>
      <c r="CV32" s="611"/>
      <c r="CW32" s="611"/>
      <c r="CX32" s="611"/>
      <c r="CY32" s="612"/>
      <c r="CZ32" s="615">
        <v>0</v>
      </c>
      <c r="DA32" s="640"/>
      <c r="DB32" s="640"/>
      <c r="DC32" s="644"/>
      <c r="DD32" s="619">
        <v>20401</v>
      </c>
      <c r="DE32" s="611"/>
      <c r="DF32" s="611"/>
      <c r="DG32" s="611"/>
      <c r="DH32" s="611"/>
      <c r="DI32" s="611"/>
      <c r="DJ32" s="611"/>
      <c r="DK32" s="612"/>
      <c r="DL32" s="619">
        <v>20401</v>
      </c>
      <c r="DM32" s="611"/>
      <c r="DN32" s="611"/>
      <c r="DO32" s="611"/>
      <c r="DP32" s="611"/>
      <c r="DQ32" s="611"/>
      <c r="DR32" s="611"/>
      <c r="DS32" s="611"/>
      <c r="DT32" s="611"/>
      <c r="DU32" s="611"/>
      <c r="DV32" s="612"/>
      <c r="DW32" s="615">
        <v>0.1</v>
      </c>
      <c r="DX32" s="640"/>
      <c r="DY32" s="640"/>
      <c r="DZ32" s="640"/>
      <c r="EA32" s="640"/>
      <c r="EB32" s="640"/>
      <c r="EC32" s="641"/>
    </row>
    <row r="33" spans="2:133" ht="11.25" customHeight="1" x14ac:dyDescent="0.25">
      <c r="B33" s="607" t="s">
        <v>305</v>
      </c>
      <c r="C33" s="608"/>
      <c r="D33" s="608"/>
      <c r="E33" s="608"/>
      <c r="F33" s="608"/>
      <c r="G33" s="608"/>
      <c r="H33" s="608"/>
      <c r="I33" s="608"/>
      <c r="J33" s="608"/>
      <c r="K33" s="608"/>
      <c r="L33" s="608"/>
      <c r="M33" s="608"/>
      <c r="N33" s="608"/>
      <c r="O33" s="608"/>
      <c r="P33" s="608"/>
      <c r="Q33" s="609"/>
      <c r="R33" s="610">
        <v>294529</v>
      </c>
      <c r="S33" s="611"/>
      <c r="T33" s="611"/>
      <c r="U33" s="611"/>
      <c r="V33" s="611"/>
      <c r="W33" s="611"/>
      <c r="X33" s="611"/>
      <c r="Y33" s="612"/>
      <c r="Z33" s="613">
        <v>0.6</v>
      </c>
      <c r="AA33" s="613"/>
      <c r="AB33" s="613"/>
      <c r="AC33" s="613"/>
      <c r="AD33" s="614">
        <v>39367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96.2</v>
      </c>
      <c r="BN33" s="669"/>
      <c r="BO33" s="669"/>
      <c r="BP33" s="669"/>
      <c r="BQ33" s="671"/>
      <c r="BR33" s="668">
        <v>99.4</v>
      </c>
      <c r="BS33" s="669"/>
      <c r="BT33" s="669"/>
      <c r="BU33" s="669"/>
      <c r="BV33" s="669"/>
      <c r="BW33" s="669"/>
      <c r="BX33" s="670">
        <v>96.2</v>
      </c>
      <c r="BY33" s="669"/>
      <c r="BZ33" s="669"/>
      <c r="CA33" s="669"/>
      <c r="CB33" s="671"/>
      <c r="CD33" s="607" t="s">
        <v>307</v>
      </c>
      <c r="CE33" s="608"/>
      <c r="CF33" s="608"/>
      <c r="CG33" s="608"/>
      <c r="CH33" s="608"/>
      <c r="CI33" s="608"/>
      <c r="CJ33" s="608"/>
      <c r="CK33" s="608"/>
      <c r="CL33" s="608"/>
      <c r="CM33" s="608"/>
      <c r="CN33" s="608"/>
      <c r="CO33" s="608"/>
      <c r="CP33" s="608"/>
      <c r="CQ33" s="609"/>
      <c r="CR33" s="610">
        <v>21294012</v>
      </c>
      <c r="CS33" s="642"/>
      <c r="CT33" s="642"/>
      <c r="CU33" s="642"/>
      <c r="CV33" s="642"/>
      <c r="CW33" s="642"/>
      <c r="CX33" s="642"/>
      <c r="CY33" s="643"/>
      <c r="CZ33" s="615">
        <v>43.7</v>
      </c>
      <c r="DA33" s="640"/>
      <c r="DB33" s="640"/>
      <c r="DC33" s="644"/>
      <c r="DD33" s="619">
        <v>15029447</v>
      </c>
      <c r="DE33" s="642"/>
      <c r="DF33" s="642"/>
      <c r="DG33" s="642"/>
      <c r="DH33" s="642"/>
      <c r="DI33" s="642"/>
      <c r="DJ33" s="642"/>
      <c r="DK33" s="643"/>
      <c r="DL33" s="619">
        <v>10945591</v>
      </c>
      <c r="DM33" s="642"/>
      <c r="DN33" s="642"/>
      <c r="DO33" s="642"/>
      <c r="DP33" s="642"/>
      <c r="DQ33" s="642"/>
      <c r="DR33" s="642"/>
      <c r="DS33" s="642"/>
      <c r="DT33" s="642"/>
      <c r="DU33" s="642"/>
      <c r="DV33" s="643"/>
      <c r="DW33" s="615">
        <v>43.5</v>
      </c>
      <c r="DX33" s="640"/>
      <c r="DY33" s="640"/>
      <c r="DZ33" s="640"/>
      <c r="EA33" s="640"/>
      <c r="EB33" s="640"/>
      <c r="EC33" s="641"/>
    </row>
    <row r="34" spans="2:133" ht="11.25" customHeight="1" x14ac:dyDescent="0.25">
      <c r="B34" s="607" t="s">
        <v>308</v>
      </c>
      <c r="C34" s="608"/>
      <c r="D34" s="608"/>
      <c r="E34" s="608"/>
      <c r="F34" s="608"/>
      <c r="G34" s="608"/>
      <c r="H34" s="608"/>
      <c r="I34" s="608"/>
      <c r="J34" s="608"/>
      <c r="K34" s="608"/>
      <c r="L34" s="608"/>
      <c r="M34" s="608"/>
      <c r="N34" s="608"/>
      <c r="O34" s="608"/>
      <c r="P34" s="608"/>
      <c r="Q34" s="609"/>
      <c r="R34" s="610">
        <v>514348</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8526034</v>
      </c>
      <c r="CS34" s="611"/>
      <c r="CT34" s="611"/>
      <c r="CU34" s="611"/>
      <c r="CV34" s="611"/>
      <c r="CW34" s="611"/>
      <c r="CX34" s="611"/>
      <c r="CY34" s="612"/>
      <c r="CZ34" s="615">
        <v>17.5</v>
      </c>
      <c r="DA34" s="640"/>
      <c r="DB34" s="640"/>
      <c r="DC34" s="644"/>
      <c r="DD34" s="619">
        <v>6042333</v>
      </c>
      <c r="DE34" s="611"/>
      <c r="DF34" s="611"/>
      <c r="DG34" s="611"/>
      <c r="DH34" s="611"/>
      <c r="DI34" s="611"/>
      <c r="DJ34" s="611"/>
      <c r="DK34" s="612"/>
      <c r="DL34" s="619">
        <v>5183196</v>
      </c>
      <c r="DM34" s="611"/>
      <c r="DN34" s="611"/>
      <c r="DO34" s="611"/>
      <c r="DP34" s="611"/>
      <c r="DQ34" s="611"/>
      <c r="DR34" s="611"/>
      <c r="DS34" s="611"/>
      <c r="DT34" s="611"/>
      <c r="DU34" s="611"/>
      <c r="DV34" s="612"/>
      <c r="DW34" s="615">
        <v>20.6</v>
      </c>
      <c r="DX34" s="640"/>
      <c r="DY34" s="640"/>
      <c r="DZ34" s="640"/>
      <c r="EA34" s="640"/>
      <c r="EB34" s="640"/>
      <c r="EC34" s="641"/>
    </row>
    <row r="35" spans="2:133" ht="11.25" customHeight="1" x14ac:dyDescent="0.25">
      <c r="B35" s="607" t="s">
        <v>310</v>
      </c>
      <c r="C35" s="608"/>
      <c r="D35" s="608"/>
      <c r="E35" s="608"/>
      <c r="F35" s="608"/>
      <c r="G35" s="608"/>
      <c r="H35" s="608"/>
      <c r="I35" s="608"/>
      <c r="J35" s="608"/>
      <c r="K35" s="608"/>
      <c r="L35" s="608"/>
      <c r="M35" s="608"/>
      <c r="N35" s="608"/>
      <c r="O35" s="608"/>
      <c r="P35" s="608"/>
      <c r="Q35" s="609"/>
      <c r="R35" s="610">
        <v>1096138</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1485138</v>
      </c>
      <c r="CS35" s="642"/>
      <c r="CT35" s="642"/>
      <c r="CU35" s="642"/>
      <c r="CV35" s="642"/>
      <c r="CW35" s="642"/>
      <c r="CX35" s="642"/>
      <c r="CY35" s="643"/>
      <c r="CZ35" s="615">
        <v>3</v>
      </c>
      <c r="DA35" s="640"/>
      <c r="DB35" s="640"/>
      <c r="DC35" s="644"/>
      <c r="DD35" s="619">
        <v>1278932</v>
      </c>
      <c r="DE35" s="642"/>
      <c r="DF35" s="642"/>
      <c r="DG35" s="642"/>
      <c r="DH35" s="642"/>
      <c r="DI35" s="642"/>
      <c r="DJ35" s="642"/>
      <c r="DK35" s="643"/>
      <c r="DL35" s="619">
        <v>706303</v>
      </c>
      <c r="DM35" s="642"/>
      <c r="DN35" s="642"/>
      <c r="DO35" s="642"/>
      <c r="DP35" s="642"/>
      <c r="DQ35" s="642"/>
      <c r="DR35" s="642"/>
      <c r="DS35" s="642"/>
      <c r="DT35" s="642"/>
      <c r="DU35" s="642"/>
      <c r="DV35" s="643"/>
      <c r="DW35" s="615">
        <v>2.8</v>
      </c>
      <c r="DX35" s="640"/>
      <c r="DY35" s="640"/>
      <c r="DZ35" s="640"/>
      <c r="EA35" s="640"/>
      <c r="EB35" s="640"/>
      <c r="EC35" s="641"/>
    </row>
    <row r="36" spans="2:133" ht="11.25" customHeight="1" x14ac:dyDescent="0.25">
      <c r="B36" s="607" t="s">
        <v>314</v>
      </c>
      <c r="C36" s="608"/>
      <c r="D36" s="608"/>
      <c r="E36" s="608"/>
      <c r="F36" s="608"/>
      <c r="G36" s="608"/>
      <c r="H36" s="608"/>
      <c r="I36" s="608"/>
      <c r="J36" s="608"/>
      <c r="K36" s="608"/>
      <c r="L36" s="608"/>
      <c r="M36" s="608"/>
      <c r="N36" s="608"/>
      <c r="O36" s="608"/>
      <c r="P36" s="608"/>
      <c r="Q36" s="609"/>
      <c r="R36" s="610">
        <v>3339702</v>
      </c>
      <c r="S36" s="611"/>
      <c r="T36" s="611"/>
      <c r="U36" s="611"/>
      <c r="V36" s="611"/>
      <c r="W36" s="611"/>
      <c r="X36" s="611"/>
      <c r="Y36" s="612"/>
      <c r="Z36" s="613">
        <v>6.4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5512921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79127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5522560</v>
      </c>
      <c r="CS36" s="611"/>
      <c r="CT36" s="611"/>
      <c r="CU36" s="611"/>
      <c r="CV36" s="611"/>
      <c r="CW36" s="611"/>
      <c r="CX36" s="611"/>
      <c r="CY36" s="612"/>
      <c r="CZ36" s="615">
        <v>11.3</v>
      </c>
      <c r="DA36" s="640"/>
      <c r="DB36" s="640"/>
      <c r="DC36" s="644"/>
      <c r="DD36" s="619">
        <v>4327191</v>
      </c>
      <c r="DE36" s="611"/>
      <c r="DF36" s="611"/>
      <c r="DG36" s="611"/>
      <c r="DH36" s="611"/>
      <c r="DI36" s="611"/>
      <c r="DJ36" s="611"/>
      <c r="DK36" s="612"/>
      <c r="DL36" s="619">
        <v>2470226</v>
      </c>
      <c r="DM36" s="611"/>
      <c r="DN36" s="611"/>
      <c r="DO36" s="611"/>
      <c r="DP36" s="611"/>
      <c r="DQ36" s="611"/>
      <c r="DR36" s="611"/>
      <c r="DS36" s="611"/>
      <c r="DT36" s="611"/>
      <c r="DU36" s="611"/>
      <c r="DV36" s="612"/>
      <c r="DW36" s="615">
        <v>9.8000000000000007</v>
      </c>
      <c r="DX36" s="640"/>
      <c r="DY36" s="640"/>
      <c r="DZ36" s="640"/>
      <c r="EA36" s="640"/>
      <c r="EB36" s="640"/>
      <c r="EC36" s="641"/>
    </row>
    <row r="37" spans="2:133" ht="11.25" customHeight="1" x14ac:dyDescent="0.25">
      <c r="B37" s="607" t="s">
        <v>318</v>
      </c>
      <c r="C37" s="608"/>
      <c r="D37" s="608"/>
      <c r="E37" s="608"/>
      <c r="F37" s="608"/>
      <c r="G37" s="608"/>
      <c r="H37" s="608"/>
      <c r="I37" s="608"/>
      <c r="J37" s="608"/>
      <c r="K37" s="608"/>
      <c r="L37" s="608"/>
      <c r="M37" s="608"/>
      <c r="N37" s="608"/>
      <c r="O37" s="608"/>
      <c r="P37" s="608"/>
      <c r="Q37" s="609"/>
      <c r="R37" s="610">
        <v>2109148</v>
      </c>
      <c r="S37" s="611"/>
      <c r="T37" s="611"/>
      <c r="U37" s="611"/>
      <c r="V37" s="611"/>
      <c r="W37" s="611"/>
      <c r="X37" s="611"/>
      <c r="Y37" s="612"/>
      <c r="Z37" s="613">
        <v>4</v>
      </c>
      <c r="AA37" s="613"/>
      <c r="AB37" s="613"/>
      <c r="AC37" s="613"/>
      <c r="AD37" s="614">
        <v>133560</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1929358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-17422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37541</v>
      </c>
      <c r="CS37" s="642"/>
      <c r="CT37" s="642"/>
      <c r="CU37" s="642"/>
      <c r="CV37" s="642"/>
      <c r="CW37" s="642"/>
      <c r="CX37" s="642"/>
      <c r="CY37" s="643"/>
      <c r="CZ37" s="615">
        <v>0.1</v>
      </c>
      <c r="DA37" s="640"/>
      <c r="DB37" s="640"/>
      <c r="DC37" s="644"/>
      <c r="DD37" s="619">
        <v>37541</v>
      </c>
      <c r="DE37" s="642"/>
      <c r="DF37" s="642"/>
      <c r="DG37" s="642"/>
      <c r="DH37" s="642"/>
      <c r="DI37" s="642"/>
      <c r="DJ37" s="642"/>
      <c r="DK37" s="643"/>
      <c r="DL37" s="619">
        <v>37541</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5">
      <c r="B38" s="607" t="s">
        <v>322</v>
      </c>
      <c r="C38" s="608"/>
      <c r="D38" s="608"/>
      <c r="E38" s="608"/>
      <c r="F38" s="608"/>
      <c r="G38" s="608"/>
      <c r="H38" s="608"/>
      <c r="I38" s="608"/>
      <c r="J38" s="608"/>
      <c r="K38" s="608"/>
      <c r="L38" s="608"/>
      <c r="M38" s="608"/>
      <c r="N38" s="608"/>
      <c r="O38" s="608"/>
      <c r="P38" s="608"/>
      <c r="Q38" s="609"/>
      <c r="R38" s="610">
        <v>3806369</v>
      </c>
      <c r="S38" s="611"/>
      <c r="T38" s="611"/>
      <c r="U38" s="611"/>
      <c r="V38" s="611"/>
      <c r="W38" s="611"/>
      <c r="X38" s="611"/>
      <c r="Y38" s="612"/>
      <c r="Z38" s="613">
        <v>7.3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226038</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9776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3357525</v>
      </c>
      <c r="CS38" s="611"/>
      <c r="CT38" s="611"/>
      <c r="CU38" s="611"/>
      <c r="CV38" s="611"/>
      <c r="CW38" s="611"/>
      <c r="CX38" s="611"/>
      <c r="CY38" s="612"/>
      <c r="CZ38" s="615">
        <v>6.9</v>
      </c>
      <c r="DA38" s="640"/>
      <c r="DB38" s="640"/>
      <c r="DC38" s="644"/>
      <c r="DD38" s="619">
        <v>2816517</v>
      </c>
      <c r="DE38" s="611"/>
      <c r="DF38" s="611"/>
      <c r="DG38" s="611"/>
      <c r="DH38" s="611"/>
      <c r="DI38" s="611"/>
      <c r="DJ38" s="611"/>
      <c r="DK38" s="612"/>
      <c r="DL38" s="619">
        <v>2540251</v>
      </c>
      <c r="DM38" s="611"/>
      <c r="DN38" s="611"/>
      <c r="DO38" s="611"/>
      <c r="DP38" s="611"/>
      <c r="DQ38" s="611"/>
      <c r="DR38" s="611"/>
      <c r="DS38" s="611"/>
      <c r="DT38" s="611"/>
      <c r="DU38" s="611"/>
      <c r="DV38" s="612"/>
      <c r="DW38" s="615">
        <v>10.1</v>
      </c>
      <c r="DX38" s="640"/>
      <c r="DY38" s="640"/>
      <c r="DZ38" s="640"/>
      <c r="EA38" s="640"/>
      <c r="EB38" s="640"/>
      <c r="EC38" s="641"/>
    </row>
    <row r="39" spans="2:133" ht="11.25" customHeight="1" x14ac:dyDescent="0.2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40000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13897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1112055</v>
      </c>
      <c r="CS39" s="642"/>
      <c r="CT39" s="642"/>
      <c r="CU39" s="642"/>
      <c r="CV39" s="642"/>
      <c r="CW39" s="642"/>
      <c r="CX39" s="642"/>
      <c r="CY39" s="643"/>
      <c r="CZ39" s="615">
        <v>2.2999999999999998</v>
      </c>
      <c r="DA39" s="640"/>
      <c r="DB39" s="640"/>
      <c r="DC39" s="644"/>
      <c r="DD39" s="619">
        <v>514099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5">
      <c r="B40" s="607" t="s">
        <v>330</v>
      </c>
      <c r="C40" s="608"/>
      <c r="D40" s="608"/>
      <c r="E40" s="608"/>
      <c r="F40" s="608"/>
      <c r="G40" s="608"/>
      <c r="H40" s="608"/>
      <c r="I40" s="608"/>
      <c r="J40" s="608"/>
      <c r="K40" s="608"/>
      <c r="L40" s="608"/>
      <c r="M40" s="608"/>
      <c r="N40" s="608"/>
      <c r="O40" s="608"/>
      <c r="P40" s="608"/>
      <c r="Q40" s="609"/>
      <c r="R40" s="610">
        <v>105669</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82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1290700</v>
      </c>
      <c r="CS40" s="611"/>
      <c r="CT40" s="611"/>
      <c r="CU40" s="611"/>
      <c r="CV40" s="611"/>
      <c r="CW40" s="611"/>
      <c r="CX40" s="611"/>
      <c r="CY40" s="612"/>
      <c r="CZ40" s="615">
        <v>2.6</v>
      </c>
      <c r="DA40" s="640"/>
      <c r="DB40" s="640"/>
      <c r="DC40" s="644"/>
      <c r="DD40" s="619">
        <v>50375</v>
      </c>
      <c r="DE40" s="611"/>
      <c r="DF40" s="611"/>
      <c r="DG40" s="611"/>
      <c r="DH40" s="611"/>
      <c r="DI40" s="611"/>
      <c r="DJ40" s="611"/>
      <c r="DK40" s="612"/>
      <c r="DL40" s="619">
        <v>45615</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25">
      <c r="B41" s="631" t="s">
        <v>335</v>
      </c>
      <c r="C41" s="632"/>
      <c r="D41" s="632"/>
      <c r="E41" s="632"/>
      <c r="F41" s="632"/>
      <c r="G41" s="632"/>
      <c r="H41" s="632"/>
      <c r="I41" s="632"/>
      <c r="J41" s="632"/>
      <c r="K41" s="632"/>
      <c r="L41" s="632"/>
      <c r="M41" s="632"/>
      <c r="N41" s="632"/>
      <c r="O41" s="632"/>
      <c r="P41" s="632"/>
      <c r="Q41" s="633"/>
      <c r="R41" s="682">
        <v>52232336</v>
      </c>
      <c r="S41" s="683"/>
      <c r="T41" s="683"/>
      <c r="U41" s="683"/>
      <c r="V41" s="683"/>
      <c r="W41" s="683"/>
      <c r="X41" s="683"/>
      <c r="Y41" s="687"/>
      <c r="Z41" s="688">
        <v>100</v>
      </c>
      <c r="AA41" s="688"/>
      <c r="AB41" s="688"/>
      <c r="AC41" s="688"/>
      <c r="AD41" s="689">
        <v>25044626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706196</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5">
      <c r="AQ42" s="679" t="s">
        <v>327</v>
      </c>
      <c r="AR42" s="680"/>
      <c r="AS42" s="680"/>
      <c r="AT42" s="680"/>
      <c r="AU42" s="680"/>
      <c r="AV42" s="680"/>
      <c r="AW42" s="680"/>
      <c r="AX42" s="680"/>
      <c r="AY42" s="681"/>
      <c r="AZ42" s="682">
        <v>2611329</v>
      </c>
      <c r="BA42" s="683"/>
      <c r="BB42" s="683"/>
      <c r="BC42" s="683"/>
      <c r="BD42" s="669"/>
      <c r="BE42" s="669"/>
      <c r="BF42" s="671"/>
      <c r="BG42" s="660"/>
      <c r="BH42" s="661"/>
      <c r="BI42" s="661"/>
      <c r="BJ42" s="661"/>
      <c r="BK42" s="661"/>
      <c r="BL42" s="203"/>
      <c r="BM42" s="632" t="s">
        <v>339</v>
      </c>
      <c r="BN42" s="632"/>
      <c r="BO42" s="632"/>
      <c r="BP42" s="632"/>
      <c r="BQ42" s="632"/>
      <c r="BR42" s="632"/>
      <c r="BS42" s="632"/>
      <c r="BT42" s="632"/>
      <c r="BU42" s="633"/>
      <c r="BV42" s="682">
        <v>413</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7817628</v>
      </c>
      <c r="CS42" s="642"/>
      <c r="CT42" s="642"/>
      <c r="CU42" s="642"/>
      <c r="CV42" s="642"/>
      <c r="CW42" s="642"/>
      <c r="CX42" s="642"/>
      <c r="CY42" s="643"/>
      <c r="CZ42" s="615">
        <v>16</v>
      </c>
      <c r="DA42" s="640"/>
      <c r="DB42" s="640"/>
      <c r="DC42" s="644"/>
      <c r="DD42" s="619">
        <v>2153774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5">
      <c r="B43" s="196" t="s">
        <v>341</v>
      </c>
      <c r="CD43" s="607" t="s">
        <v>342</v>
      </c>
      <c r="CE43" s="608"/>
      <c r="CF43" s="608"/>
      <c r="CG43" s="608"/>
      <c r="CH43" s="608"/>
      <c r="CI43" s="608"/>
      <c r="CJ43" s="608"/>
      <c r="CK43" s="608"/>
      <c r="CL43" s="608"/>
      <c r="CM43" s="608"/>
      <c r="CN43" s="608"/>
      <c r="CO43" s="608"/>
      <c r="CP43" s="608"/>
      <c r="CQ43" s="609"/>
      <c r="CR43" s="610">
        <v>118833</v>
      </c>
      <c r="CS43" s="642"/>
      <c r="CT43" s="642"/>
      <c r="CU43" s="642"/>
      <c r="CV43" s="642"/>
      <c r="CW43" s="642"/>
      <c r="CX43" s="642"/>
      <c r="CY43" s="643"/>
      <c r="CZ43" s="615">
        <v>0.2</v>
      </c>
      <c r="DA43" s="640"/>
      <c r="DB43" s="640"/>
      <c r="DC43" s="644"/>
      <c r="DD43" s="619">
        <v>118833</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344</v>
      </c>
      <c r="CG44" s="608"/>
      <c r="CH44" s="608"/>
      <c r="CI44" s="608"/>
      <c r="CJ44" s="608"/>
      <c r="CK44" s="608"/>
      <c r="CL44" s="608"/>
      <c r="CM44" s="608"/>
      <c r="CN44" s="608"/>
      <c r="CO44" s="608"/>
      <c r="CP44" s="608"/>
      <c r="CQ44" s="609"/>
      <c r="CR44" s="610">
        <v>7294178</v>
      </c>
      <c r="CS44" s="611"/>
      <c r="CT44" s="611"/>
      <c r="CU44" s="611"/>
      <c r="CV44" s="611"/>
      <c r="CW44" s="611"/>
      <c r="CX44" s="611"/>
      <c r="CY44" s="612"/>
      <c r="CZ44" s="615">
        <v>15</v>
      </c>
      <c r="DA44" s="616"/>
      <c r="DB44" s="616"/>
      <c r="DC44" s="622"/>
      <c r="DD44" s="619">
        <v>1909167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346</v>
      </c>
      <c r="CG45" s="608"/>
      <c r="CH45" s="608"/>
      <c r="CI45" s="608"/>
      <c r="CJ45" s="608"/>
      <c r="CK45" s="608"/>
      <c r="CL45" s="608"/>
      <c r="CM45" s="608"/>
      <c r="CN45" s="608"/>
      <c r="CO45" s="608"/>
      <c r="CP45" s="608"/>
      <c r="CQ45" s="609"/>
      <c r="CR45" s="610">
        <v>2276181</v>
      </c>
      <c r="CS45" s="642"/>
      <c r="CT45" s="642"/>
      <c r="CU45" s="642"/>
      <c r="CV45" s="642"/>
      <c r="CW45" s="642"/>
      <c r="CX45" s="642"/>
      <c r="CY45" s="643"/>
      <c r="CZ45" s="615">
        <v>4.7</v>
      </c>
      <c r="DA45" s="640"/>
      <c r="DB45" s="640"/>
      <c r="DC45" s="644"/>
      <c r="DD45" s="619">
        <v>76858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5">
      <c r="B46" s="207"/>
      <c r="CD46" s="648"/>
      <c r="CE46" s="649"/>
      <c r="CF46" s="607" t="s">
        <v>347</v>
      </c>
      <c r="CG46" s="608"/>
      <c r="CH46" s="608"/>
      <c r="CI46" s="608"/>
      <c r="CJ46" s="608"/>
      <c r="CK46" s="608"/>
      <c r="CL46" s="608"/>
      <c r="CM46" s="608"/>
      <c r="CN46" s="608"/>
      <c r="CO46" s="608"/>
      <c r="CP46" s="608"/>
      <c r="CQ46" s="609"/>
      <c r="CR46" s="610">
        <v>4787352</v>
      </c>
      <c r="CS46" s="611"/>
      <c r="CT46" s="611"/>
      <c r="CU46" s="611"/>
      <c r="CV46" s="611"/>
      <c r="CW46" s="611"/>
      <c r="CX46" s="611"/>
      <c r="CY46" s="612"/>
      <c r="CZ46" s="615">
        <v>9.8000000000000007</v>
      </c>
      <c r="DA46" s="616"/>
      <c r="DB46" s="616"/>
      <c r="DC46" s="622"/>
      <c r="DD46" s="619">
        <v>1815292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5">
      <c r="B47" s="207"/>
      <c r="CD47" s="648"/>
      <c r="CE47" s="649"/>
      <c r="CF47" s="607" t="s">
        <v>348</v>
      </c>
      <c r="CG47" s="608"/>
      <c r="CH47" s="608"/>
      <c r="CI47" s="608"/>
      <c r="CJ47" s="608"/>
      <c r="CK47" s="608"/>
      <c r="CL47" s="608"/>
      <c r="CM47" s="608"/>
      <c r="CN47" s="608"/>
      <c r="CO47" s="608"/>
      <c r="CP47" s="608"/>
      <c r="CQ47" s="609"/>
      <c r="CR47" s="610">
        <v>523450</v>
      </c>
      <c r="CS47" s="642"/>
      <c r="CT47" s="642"/>
      <c r="CU47" s="642"/>
      <c r="CV47" s="642"/>
      <c r="CW47" s="642"/>
      <c r="CX47" s="642"/>
      <c r="CY47" s="643"/>
      <c r="CZ47" s="615">
        <v>1.1000000000000001</v>
      </c>
      <c r="DA47" s="640"/>
      <c r="DB47" s="640"/>
      <c r="DC47" s="644"/>
      <c r="DD47" s="619">
        <v>244607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5" x14ac:dyDescent="0.25">
      <c r="B48" s="207"/>
      <c r="CD48" s="650"/>
      <c r="CE48" s="651"/>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5">
      <c r="B49" s="207"/>
      <c r="CD49" s="631" t="s">
        <v>350</v>
      </c>
      <c r="CE49" s="632"/>
      <c r="CF49" s="632"/>
      <c r="CG49" s="632"/>
      <c r="CH49" s="632"/>
      <c r="CI49" s="632"/>
      <c r="CJ49" s="632"/>
      <c r="CK49" s="632"/>
      <c r="CL49" s="632"/>
      <c r="CM49" s="632"/>
      <c r="CN49" s="632"/>
      <c r="CO49" s="632"/>
      <c r="CP49" s="632"/>
      <c r="CQ49" s="633"/>
      <c r="CR49" s="682">
        <v>48768758</v>
      </c>
      <c r="CS49" s="669"/>
      <c r="CT49" s="669"/>
      <c r="CU49" s="669"/>
      <c r="CV49" s="669"/>
      <c r="CW49" s="669"/>
      <c r="CX49" s="669"/>
      <c r="CY49" s="698"/>
      <c r="CZ49" s="690">
        <v>100</v>
      </c>
      <c r="DA49" s="699"/>
      <c r="DB49" s="699"/>
      <c r="DC49" s="700"/>
      <c r="DD49" s="701">
        <v>31611907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FZAxdqo2Bc58l0Jj4Rg2/WMX44s5PKivsiD+gaKx0dUQi0qdWOEovhzjItK/H/NTPwctlyhyAgQ9MD2yM69Tg==" saltValue="+zXkUK7s2LNxfozL38of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96875" style="213" customWidth="1"/>
    <col min="131" max="131" width="1.66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3">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5">
      <c r="A7" s="219">
        <v>1</v>
      </c>
      <c r="B7" s="736" t="s">
        <v>373</v>
      </c>
      <c r="C7" s="737"/>
      <c r="D7" s="737"/>
      <c r="E7" s="737"/>
      <c r="F7" s="737"/>
      <c r="G7" s="737"/>
      <c r="H7" s="737"/>
      <c r="I7" s="737"/>
      <c r="J7" s="737"/>
      <c r="K7" s="737"/>
      <c r="L7" s="737"/>
      <c r="M7" s="737"/>
      <c r="N7" s="737"/>
      <c r="O7" s="737"/>
      <c r="P7" s="738"/>
      <c r="Q7" s="739">
        <v>52712</v>
      </c>
      <c r="R7" s="740"/>
      <c r="S7" s="740"/>
      <c r="T7" s="740"/>
      <c r="U7" s="740"/>
      <c r="V7" s="740">
        <v>49252</v>
      </c>
      <c r="W7" s="740"/>
      <c r="X7" s="740"/>
      <c r="Y7" s="740"/>
      <c r="Z7" s="740"/>
      <c r="AA7" s="740">
        <v>3461</v>
      </c>
      <c r="AB7" s="740"/>
      <c r="AC7" s="740"/>
      <c r="AD7" s="740"/>
      <c r="AE7" s="741"/>
      <c r="AF7" s="742">
        <v>2750</v>
      </c>
      <c r="AG7" s="743"/>
      <c r="AH7" s="743"/>
      <c r="AI7" s="743"/>
      <c r="AJ7" s="744"/>
      <c r="AK7" s="745" t="s">
        <v>546</v>
      </c>
      <c r="AL7" s="746"/>
      <c r="AM7" s="746"/>
      <c r="AN7" s="746"/>
      <c r="AO7" s="746"/>
      <c r="AP7" s="746">
        <v>43792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-25</v>
      </c>
      <c r="CI7" s="731"/>
      <c r="CJ7" s="731"/>
      <c r="CK7" s="731"/>
      <c r="CL7" s="732"/>
      <c r="CM7" s="730">
        <v>272</v>
      </c>
      <c r="CN7" s="731"/>
      <c r="CO7" s="731"/>
      <c r="CP7" s="731"/>
      <c r="CQ7" s="732"/>
      <c r="CR7" s="730">
        <v>32</v>
      </c>
      <c r="CS7" s="731"/>
      <c r="CT7" s="731"/>
      <c r="CU7" s="731"/>
      <c r="CV7" s="732"/>
      <c r="CW7" s="730" t="s">
        <v>546</v>
      </c>
      <c r="CX7" s="731"/>
      <c r="CY7" s="731"/>
      <c r="CZ7" s="731"/>
      <c r="DA7" s="732"/>
      <c r="DB7" s="730" t="s">
        <v>546</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25">
      <c r="A8" s="221">
        <v>2</v>
      </c>
      <c r="B8" s="767" t="s">
        <v>374</v>
      </c>
      <c r="C8" s="768"/>
      <c r="D8" s="768"/>
      <c r="E8" s="768"/>
      <c r="F8" s="768"/>
      <c r="G8" s="768"/>
      <c r="H8" s="768"/>
      <c r="I8" s="768"/>
      <c r="J8" s="768"/>
      <c r="K8" s="768"/>
      <c r="L8" s="768"/>
      <c r="M8" s="768"/>
      <c r="N8" s="768"/>
      <c r="O8" s="768"/>
      <c r="P8" s="769"/>
      <c r="Q8" s="770">
        <v>94</v>
      </c>
      <c r="R8" s="771"/>
      <c r="S8" s="771"/>
      <c r="T8" s="771"/>
      <c r="U8" s="771"/>
      <c r="V8" s="771">
        <v>94</v>
      </c>
      <c r="W8" s="771"/>
      <c r="X8" s="771"/>
      <c r="Y8" s="771"/>
      <c r="Z8" s="771"/>
      <c r="AA8" s="771">
        <v>0</v>
      </c>
      <c r="AB8" s="771"/>
      <c r="AC8" s="771"/>
      <c r="AD8" s="771"/>
      <c r="AE8" s="772"/>
      <c r="AF8" s="773">
        <v>0</v>
      </c>
      <c r="AG8" s="774"/>
      <c r="AH8" s="774"/>
      <c r="AI8" s="774"/>
      <c r="AJ8" s="775"/>
      <c r="AK8" s="756" t="s">
        <v>546</v>
      </c>
      <c r="AL8" s="757"/>
      <c r="AM8" s="757"/>
      <c r="AN8" s="757"/>
      <c r="AO8" s="757"/>
      <c r="AP8" s="757" t="s">
        <v>546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96</v>
      </c>
      <c r="CI8" s="764"/>
      <c r="CJ8" s="764"/>
      <c r="CK8" s="764"/>
      <c r="CL8" s="765"/>
      <c r="CM8" s="763">
        <v>647</v>
      </c>
      <c r="CN8" s="764"/>
      <c r="CO8" s="764"/>
      <c r="CP8" s="764"/>
      <c r="CQ8" s="765"/>
      <c r="CR8" s="763">
        <v>25</v>
      </c>
      <c r="CS8" s="764"/>
      <c r="CT8" s="764"/>
      <c r="CU8" s="764"/>
      <c r="CV8" s="765"/>
      <c r="CW8" s="763" t="s">
        <v>546</v>
      </c>
      <c r="CX8" s="764"/>
      <c r="CY8" s="764"/>
      <c r="CZ8" s="764"/>
      <c r="DA8" s="765"/>
      <c r="DB8" s="763" t="s">
        <v>546</v>
      </c>
      <c r="DC8" s="764"/>
      <c r="DD8" s="764"/>
      <c r="DE8" s="764"/>
      <c r="DF8" s="765"/>
      <c r="DG8" s="763" t="s">
        <v>546</v>
      </c>
      <c r="DH8" s="764"/>
      <c r="DI8" s="764"/>
      <c r="DJ8" s="764"/>
      <c r="DK8" s="765"/>
      <c r="DL8" s="763" t="s">
        <v>546</v>
      </c>
      <c r="DM8" s="764"/>
      <c r="DN8" s="764"/>
      <c r="DO8" s="764"/>
      <c r="DP8" s="765"/>
      <c r="DQ8" s="763" t="s">
        <v>546</v>
      </c>
      <c r="DR8" s="764"/>
      <c r="DS8" s="764"/>
      <c r="DT8" s="764"/>
      <c r="DU8" s="765"/>
      <c r="DV8" s="760"/>
      <c r="DW8" s="761"/>
      <c r="DX8" s="761"/>
      <c r="DY8" s="761"/>
      <c r="DZ8" s="766"/>
      <c r="EA8" s="217"/>
    </row>
    <row r="9" spans="1:131" s="218" customFormat="1" ht="26.25" customHeight="1" x14ac:dyDescent="0.25">
      <c r="A9" s="221">
        <v>3</v>
      </c>
      <c r="B9" s="767" t="s">
        <v>375</v>
      </c>
      <c r="C9" s="768"/>
      <c r="D9" s="768"/>
      <c r="E9" s="768"/>
      <c r="F9" s="768"/>
      <c r="G9" s="768"/>
      <c r="H9" s="768"/>
      <c r="I9" s="768"/>
      <c r="J9" s="768"/>
      <c r="K9" s="768"/>
      <c r="L9" s="768"/>
      <c r="M9" s="768"/>
      <c r="N9" s="768"/>
      <c r="O9" s="768"/>
      <c r="P9" s="769"/>
      <c r="Q9" s="770">
        <v>35</v>
      </c>
      <c r="R9" s="771"/>
      <c r="S9" s="771"/>
      <c r="T9" s="771"/>
      <c r="U9" s="771"/>
      <c r="V9" s="771">
        <v>32</v>
      </c>
      <c r="W9" s="771"/>
      <c r="X9" s="771"/>
      <c r="Y9" s="771"/>
      <c r="Z9" s="771"/>
      <c r="AA9" s="771">
        <v>3</v>
      </c>
      <c r="AB9" s="771"/>
      <c r="AC9" s="771"/>
      <c r="AD9" s="771"/>
      <c r="AE9" s="772"/>
      <c r="AF9" s="773">
        <v>3</v>
      </c>
      <c r="AG9" s="774"/>
      <c r="AH9" s="774"/>
      <c r="AI9" s="774"/>
      <c r="AJ9" s="775"/>
      <c r="AK9" s="756" t="s">
        <v>546</v>
      </c>
      <c r="AL9" s="757"/>
      <c r="AM9" s="757"/>
      <c r="AN9" s="757"/>
      <c r="AO9" s="757"/>
      <c r="AP9" s="757" t="s">
        <v>546</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562</v>
      </c>
      <c r="BT9" s="761"/>
      <c r="BU9" s="761"/>
      <c r="BV9" s="761"/>
      <c r="BW9" s="761"/>
      <c r="BX9" s="761"/>
      <c r="BY9" s="761"/>
      <c r="BZ9" s="761"/>
      <c r="CA9" s="761"/>
      <c r="CB9" s="761"/>
      <c r="CC9" s="761"/>
      <c r="CD9" s="761"/>
      <c r="CE9" s="761"/>
      <c r="CF9" s="761"/>
      <c r="CG9" s="762"/>
      <c r="CH9" s="763">
        <v>4</v>
      </c>
      <c r="CI9" s="764"/>
      <c r="CJ9" s="764"/>
      <c r="CK9" s="764"/>
      <c r="CL9" s="765"/>
      <c r="CM9" s="763">
        <v>-9</v>
      </c>
      <c r="CN9" s="764"/>
      <c r="CO9" s="764"/>
      <c r="CP9" s="764"/>
      <c r="CQ9" s="765"/>
      <c r="CR9" s="763">
        <v>33</v>
      </c>
      <c r="CS9" s="764"/>
      <c r="CT9" s="764"/>
      <c r="CU9" s="764"/>
      <c r="CV9" s="765"/>
      <c r="CW9" s="763">
        <v>8</v>
      </c>
      <c r="CX9" s="764"/>
      <c r="CY9" s="764"/>
      <c r="CZ9" s="764"/>
      <c r="DA9" s="765"/>
      <c r="DB9" s="763" t="s">
        <v>546</v>
      </c>
      <c r="DC9" s="764"/>
      <c r="DD9" s="764"/>
      <c r="DE9" s="764"/>
      <c r="DF9" s="765"/>
      <c r="DG9" s="763" t="s">
        <v>546</v>
      </c>
      <c r="DH9" s="764"/>
      <c r="DI9" s="764"/>
      <c r="DJ9" s="764"/>
      <c r="DK9" s="765"/>
      <c r="DL9" s="763" t="s">
        <v>546</v>
      </c>
      <c r="DM9" s="764"/>
      <c r="DN9" s="764"/>
      <c r="DO9" s="764"/>
      <c r="DP9" s="765"/>
      <c r="DQ9" s="763" t="s">
        <v>546</v>
      </c>
      <c r="DR9" s="764"/>
      <c r="DS9" s="764"/>
      <c r="DT9" s="764"/>
      <c r="DU9" s="765"/>
      <c r="DV9" s="760"/>
      <c r="DW9" s="761"/>
      <c r="DX9" s="761"/>
      <c r="DY9" s="761"/>
      <c r="DZ9" s="766"/>
      <c r="EA9" s="217"/>
    </row>
    <row r="10" spans="1:131" s="218" customFormat="1" ht="26.25" customHeight="1" x14ac:dyDescent="0.2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563</v>
      </c>
      <c r="BT10" s="761"/>
      <c r="BU10" s="761"/>
      <c r="BV10" s="761"/>
      <c r="BW10" s="761"/>
      <c r="BX10" s="761"/>
      <c r="BY10" s="761"/>
      <c r="BZ10" s="761"/>
      <c r="CA10" s="761"/>
      <c r="CB10" s="761"/>
      <c r="CC10" s="761"/>
      <c r="CD10" s="761"/>
      <c r="CE10" s="761"/>
      <c r="CF10" s="761"/>
      <c r="CG10" s="762"/>
      <c r="CH10" s="763">
        <v>0</v>
      </c>
      <c r="CI10" s="764"/>
      <c r="CJ10" s="764"/>
      <c r="CK10" s="764"/>
      <c r="CL10" s="765"/>
      <c r="CM10" s="763">
        <v>107</v>
      </c>
      <c r="CN10" s="764"/>
      <c r="CO10" s="764"/>
      <c r="CP10" s="764"/>
      <c r="CQ10" s="765"/>
      <c r="CR10" s="763">
        <v>100</v>
      </c>
      <c r="CS10" s="764"/>
      <c r="CT10" s="764"/>
      <c r="CU10" s="764"/>
      <c r="CV10" s="765"/>
      <c r="CW10" s="763">
        <v>6</v>
      </c>
      <c r="CX10" s="764"/>
      <c r="CY10" s="764"/>
      <c r="CZ10" s="764"/>
      <c r="DA10" s="765"/>
      <c r="DB10" s="763" t="s">
        <v>546</v>
      </c>
      <c r="DC10" s="764"/>
      <c r="DD10" s="764"/>
      <c r="DE10" s="764"/>
      <c r="DF10" s="765"/>
      <c r="DG10" s="763" t="s">
        <v>546</v>
      </c>
      <c r="DH10" s="764"/>
      <c r="DI10" s="764"/>
      <c r="DJ10" s="764"/>
      <c r="DK10" s="765"/>
      <c r="DL10" s="763" t="s">
        <v>546</v>
      </c>
      <c r="DM10" s="764"/>
      <c r="DN10" s="764"/>
      <c r="DO10" s="764"/>
      <c r="DP10" s="765"/>
      <c r="DQ10" s="763" t="s">
        <v>546</v>
      </c>
      <c r="DR10" s="764"/>
      <c r="DS10" s="764"/>
      <c r="DT10" s="764"/>
      <c r="DU10" s="765"/>
      <c r="DV10" s="760"/>
      <c r="DW10" s="761"/>
      <c r="DX10" s="761"/>
      <c r="DY10" s="761"/>
      <c r="DZ10" s="766"/>
      <c r="EA10" s="217"/>
    </row>
    <row r="11" spans="1:131" s="218" customFormat="1" ht="26.25" customHeight="1" x14ac:dyDescent="0.2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564</v>
      </c>
      <c r="BT11" s="761"/>
      <c r="BU11" s="761"/>
      <c r="BV11" s="761"/>
      <c r="BW11" s="761"/>
      <c r="BX11" s="761"/>
      <c r="BY11" s="761"/>
      <c r="BZ11" s="761"/>
      <c r="CA11" s="761"/>
      <c r="CB11" s="761"/>
      <c r="CC11" s="761"/>
      <c r="CD11" s="761"/>
      <c r="CE11" s="761"/>
      <c r="CF11" s="761"/>
      <c r="CG11" s="762"/>
      <c r="CH11" s="763">
        <v>-17</v>
      </c>
      <c r="CI11" s="764"/>
      <c r="CJ11" s="764"/>
      <c r="CK11" s="764"/>
      <c r="CL11" s="765"/>
      <c r="CM11" s="763">
        <v>-208</v>
      </c>
      <c r="CN11" s="764"/>
      <c r="CO11" s="764"/>
      <c r="CP11" s="764"/>
      <c r="CQ11" s="765"/>
      <c r="CR11" s="763">
        <v>10</v>
      </c>
      <c r="CS11" s="764"/>
      <c r="CT11" s="764"/>
      <c r="CU11" s="764"/>
      <c r="CV11" s="765"/>
      <c r="CW11" s="763" t="s">
        <v>546</v>
      </c>
      <c r="CX11" s="764"/>
      <c r="CY11" s="764"/>
      <c r="CZ11" s="764"/>
      <c r="DA11" s="765"/>
      <c r="DB11" s="763" t="s">
        <v>546</v>
      </c>
      <c r="DC11" s="764"/>
      <c r="DD11" s="764"/>
      <c r="DE11" s="764"/>
      <c r="DF11" s="765"/>
      <c r="DG11" s="763" t="s">
        <v>546</v>
      </c>
      <c r="DH11" s="764"/>
      <c r="DI11" s="764"/>
      <c r="DJ11" s="764"/>
      <c r="DK11" s="765"/>
      <c r="DL11" s="763" t="s">
        <v>546</v>
      </c>
      <c r="DM11" s="764"/>
      <c r="DN11" s="764"/>
      <c r="DO11" s="764"/>
      <c r="DP11" s="765"/>
      <c r="DQ11" s="763" t="s">
        <v>546</v>
      </c>
      <c r="DR11" s="764"/>
      <c r="DS11" s="764"/>
      <c r="DT11" s="764"/>
      <c r="DU11" s="765"/>
      <c r="DV11" s="760"/>
      <c r="DW11" s="761"/>
      <c r="DX11" s="761"/>
      <c r="DY11" s="761"/>
      <c r="DZ11" s="766"/>
      <c r="EA11" s="217"/>
    </row>
    <row r="12" spans="1:131" s="218" customFormat="1" ht="26.25" customHeight="1" x14ac:dyDescent="0.2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565</v>
      </c>
      <c r="BT12" s="761"/>
      <c r="BU12" s="761"/>
      <c r="BV12" s="761"/>
      <c r="BW12" s="761"/>
      <c r="BX12" s="761"/>
      <c r="BY12" s="761"/>
      <c r="BZ12" s="761"/>
      <c r="CA12" s="761"/>
      <c r="CB12" s="761"/>
      <c r="CC12" s="761"/>
      <c r="CD12" s="761"/>
      <c r="CE12" s="761"/>
      <c r="CF12" s="761"/>
      <c r="CG12" s="762"/>
      <c r="CH12" s="763">
        <v>63</v>
      </c>
      <c r="CI12" s="764"/>
      <c r="CJ12" s="764"/>
      <c r="CK12" s="764"/>
      <c r="CL12" s="765"/>
      <c r="CM12" s="763">
        <v>96</v>
      </c>
      <c r="CN12" s="764"/>
      <c r="CO12" s="764"/>
      <c r="CP12" s="764"/>
      <c r="CQ12" s="765"/>
      <c r="CR12" s="763">
        <v>20</v>
      </c>
      <c r="CS12" s="764"/>
      <c r="CT12" s="764"/>
      <c r="CU12" s="764"/>
      <c r="CV12" s="765"/>
      <c r="CW12" s="763" t="s">
        <v>546</v>
      </c>
      <c r="CX12" s="764"/>
      <c r="CY12" s="764"/>
      <c r="CZ12" s="764"/>
      <c r="DA12" s="765"/>
      <c r="DB12" s="763" t="s">
        <v>546</v>
      </c>
      <c r="DC12" s="764"/>
      <c r="DD12" s="764"/>
      <c r="DE12" s="764"/>
      <c r="DF12" s="765"/>
      <c r="DG12" s="763" t="s">
        <v>546</v>
      </c>
      <c r="DH12" s="764"/>
      <c r="DI12" s="764"/>
      <c r="DJ12" s="764"/>
      <c r="DK12" s="765"/>
      <c r="DL12" s="763" t="s">
        <v>546</v>
      </c>
      <c r="DM12" s="764"/>
      <c r="DN12" s="764"/>
      <c r="DO12" s="764"/>
      <c r="DP12" s="765"/>
      <c r="DQ12" s="763" t="s">
        <v>546</v>
      </c>
      <c r="DR12" s="764"/>
      <c r="DS12" s="764"/>
      <c r="DT12" s="764"/>
      <c r="DU12" s="765"/>
      <c r="DV12" s="760"/>
      <c r="DW12" s="761"/>
      <c r="DX12" s="761"/>
      <c r="DY12" s="761"/>
      <c r="DZ12" s="766"/>
      <c r="EA12" s="217"/>
    </row>
    <row r="13" spans="1:131" s="218" customFormat="1" ht="26.25" customHeight="1" x14ac:dyDescent="0.2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3">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3">
      <c r="A23" s="223" t="s">
        <v>377</v>
      </c>
      <c r="B23" s="776" t="s">
        <v>378</v>
      </c>
      <c r="C23" s="777"/>
      <c r="D23" s="777"/>
      <c r="E23" s="777"/>
      <c r="F23" s="777"/>
      <c r="G23" s="777"/>
      <c r="H23" s="777"/>
      <c r="I23" s="777"/>
      <c r="J23" s="777"/>
      <c r="K23" s="777"/>
      <c r="L23" s="777"/>
      <c r="M23" s="777"/>
      <c r="N23" s="777"/>
      <c r="O23" s="777"/>
      <c r="P23" s="778"/>
      <c r="Q23" s="779">
        <v>52232</v>
      </c>
      <c r="R23" s="780"/>
      <c r="S23" s="780"/>
      <c r="T23" s="780"/>
      <c r="U23" s="780"/>
      <c r="V23" s="780">
        <v>48769</v>
      </c>
      <c r="W23" s="780"/>
      <c r="X23" s="780"/>
      <c r="Y23" s="780"/>
      <c r="Z23" s="780"/>
      <c r="AA23" s="780">
        <v>3464</v>
      </c>
      <c r="AB23" s="780"/>
      <c r="AC23" s="780"/>
      <c r="AD23" s="780"/>
      <c r="AE23" s="781"/>
      <c r="AF23" s="782">
        <v>2753</v>
      </c>
      <c r="AG23" s="780"/>
      <c r="AH23" s="780"/>
      <c r="AI23" s="780"/>
      <c r="AJ23" s="783"/>
      <c r="AK23" s="784"/>
      <c r="AL23" s="785"/>
      <c r="AM23" s="785"/>
      <c r="AN23" s="785"/>
      <c r="AO23" s="785"/>
      <c r="AP23" s="780">
        <v>43792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3">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5">
      <c r="A26" s="714" t="s">
        <v>356</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3">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5">
      <c r="A28" s="225">
        <v>1</v>
      </c>
      <c r="B28" s="736" t="s">
        <v>389</v>
      </c>
      <c r="C28" s="737"/>
      <c r="D28" s="737"/>
      <c r="E28" s="737"/>
      <c r="F28" s="737"/>
      <c r="G28" s="737"/>
      <c r="H28" s="737"/>
      <c r="I28" s="737"/>
      <c r="J28" s="737"/>
      <c r="K28" s="737"/>
      <c r="L28" s="737"/>
      <c r="M28" s="737"/>
      <c r="N28" s="737"/>
      <c r="O28" s="737"/>
      <c r="P28" s="738"/>
      <c r="Q28" s="809">
        <v>8127</v>
      </c>
      <c r="R28" s="810"/>
      <c r="S28" s="810"/>
      <c r="T28" s="810"/>
      <c r="U28" s="810"/>
      <c r="V28" s="810">
        <v>8048</v>
      </c>
      <c r="W28" s="810"/>
      <c r="X28" s="810"/>
      <c r="Y28" s="810"/>
      <c r="Z28" s="810"/>
      <c r="AA28" s="810">
        <v>79</v>
      </c>
      <c r="AB28" s="810"/>
      <c r="AC28" s="810"/>
      <c r="AD28" s="810"/>
      <c r="AE28" s="811"/>
      <c r="AF28" s="812">
        <v>79</v>
      </c>
      <c r="AG28" s="810"/>
      <c r="AH28" s="810"/>
      <c r="AI28" s="810"/>
      <c r="AJ28" s="813"/>
      <c r="AK28" s="814">
        <v>797</v>
      </c>
      <c r="AL28" s="815"/>
      <c r="AM28" s="815"/>
      <c r="AN28" s="815"/>
      <c r="AO28" s="815"/>
      <c r="AP28" s="815" t="s">
        <v>487</v>
      </c>
      <c r="AQ28" s="815"/>
      <c r="AR28" s="815"/>
      <c r="AS28" s="815"/>
      <c r="AT28" s="815"/>
      <c r="AU28" s="815" t="s">
        <v>487</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5">
      <c r="A29" s="225">
        <v>2</v>
      </c>
      <c r="B29" s="767" t="s">
        <v>390</v>
      </c>
      <c r="C29" s="768"/>
      <c r="D29" s="768"/>
      <c r="E29" s="768"/>
      <c r="F29" s="768"/>
      <c r="G29" s="768"/>
      <c r="H29" s="768"/>
      <c r="I29" s="768"/>
      <c r="J29" s="768"/>
      <c r="K29" s="768"/>
      <c r="L29" s="768"/>
      <c r="M29" s="768"/>
      <c r="N29" s="768"/>
      <c r="O29" s="768"/>
      <c r="P29" s="769"/>
      <c r="Q29" s="770">
        <v>297</v>
      </c>
      <c r="R29" s="771"/>
      <c r="S29" s="771"/>
      <c r="T29" s="771"/>
      <c r="U29" s="771"/>
      <c r="V29" s="771">
        <v>297</v>
      </c>
      <c r="W29" s="771"/>
      <c r="X29" s="771"/>
      <c r="Y29" s="771"/>
      <c r="Z29" s="771"/>
      <c r="AA29" s="771">
        <v>0</v>
      </c>
      <c r="AB29" s="771"/>
      <c r="AC29" s="771"/>
      <c r="AD29" s="771"/>
      <c r="AE29" s="772"/>
      <c r="AF29" s="773">
        <v>0</v>
      </c>
      <c r="AG29" s="774"/>
      <c r="AH29" s="774"/>
      <c r="AI29" s="774"/>
      <c r="AJ29" s="775"/>
      <c r="AK29" s="821">
        <v>198</v>
      </c>
      <c r="AL29" s="817"/>
      <c r="AM29" s="817"/>
      <c r="AN29" s="817"/>
      <c r="AO29" s="817"/>
      <c r="AP29" s="817" t="s">
        <v>487</v>
      </c>
      <c r="AQ29" s="817"/>
      <c r="AR29" s="817"/>
      <c r="AS29" s="817"/>
      <c r="AT29" s="817"/>
      <c r="AU29" s="817" t="s">
        <v>487</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5">
      <c r="A30" s="225">
        <v>3</v>
      </c>
      <c r="B30" s="767" t="s">
        <v>391</v>
      </c>
      <c r="C30" s="768"/>
      <c r="D30" s="768"/>
      <c r="E30" s="768"/>
      <c r="F30" s="768"/>
      <c r="G30" s="768"/>
      <c r="H30" s="768"/>
      <c r="I30" s="768"/>
      <c r="J30" s="768"/>
      <c r="K30" s="768"/>
      <c r="L30" s="768"/>
      <c r="M30" s="768"/>
      <c r="N30" s="768"/>
      <c r="O30" s="768"/>
      <c r="P30" s="769"/>
      <c r="Q30" s="770">
        <v>9233</v>
      </c>
      <c r="R30" s="771"/>
      <c r="S30" s="771"/>
      <c r="T30" s="771"/>
      <c r="U30" s="771"/>
      <c r="V30" s="771">
        <v>8935</v>
      </c>
      <c r="W30" s="771"/>
      <c r="X30" s="771"/>
      <c r="Y30" s="771"/>
      <c r="Z30" s="771"/>
      <c r="AA30" s="771">
        <v>298</v>
      </c>
      <c r="AB30" s="771"/>
      <c r="AC30" s="771"/>
      <c r="AD30" s="771"/>
      <c r="AE30" s="772"/>
      <c r="AF30" s="773">
        <v>298</v>
      </c>
      <c r="AG30" s="774"/>
      <c r="AH30" s="774"/>
      <c r="AI30" s="774"/>
      <c r="AJ30" s="775"/>
      <c r="AK30" s="821">
        <v>1333</v>
      </c>
      <c r="AL30" s="817"/>
      <c r="AM30" s="817"/>
      <c r="AN30" s="817"/>
      <c r="AO30" s="817"/>
      <c r="AP30" s="817" t="s">
        <v>487</v>
      </c>
      <c r="AQ30" s="817"/>
      <c r="AR30" s="817"/>
      <c r="AS30" s="817"/>
      <c r="AT30" s="817"/>
      <c r="AU30" s="817" t="s">
        <v>487</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5">
      <c r="A31" s="225">
        <v>4</v>
      </c>
      <c r="B31" s="767" t="s">
        <v>392</v>
      </c>
      <c r="C31" s="768"/>
      <c r="D31" s="768"/>
      <c r="E31" s="768"/>
      <c r="F31" s="768"/>
      <c r="G31" s="768"/>
      <c r="H31" s="768"/>
      <c r="I31" s="768"/>
      <c r="J31" s="768"/>
      <c r="K31" s="768"/>
      <c r="L31" s="768"/>
      <c r="M31" s="768"/>
      <c r="N31" s="768"/>
      <c r="O31" s="768"/>
      <c r="P31" s="769"/>
      <c r="Q31" s="770">
        <v>1235</v>
      </c>
      <c r="R31" s="771"/>
      <c r="S31" s="771"/>
      <c r="T31" s="771"/>
      <c r="U31" s="771"/>
      <c r="V31" s="771">
        <v>1233</v>
      </c>
      <c r="W31" s="771"/>
      <c r="X31" s="771"/>
      <c r="Y31" s="771"/>
      <c r="Z31" s="771"/>
      <c r="AA31" s="771">
        <v>1</v>
      </c>
      <c r="AB31" s="771"/>
      <c r="AC31" s="771"/>
      <c r="AD31" s="771"/>
      <c r="AE31" s="772"/>
      <c r="AF31" s="773">
        <v>1</v>
      </c>
      <c r="AG31" s="774"/>
      <c r="AH31" s="774"/>
      <c r="AI31" s="774"/>
      <c r="AJ31" s="775"/>
      <c r="AK31" s="821">
        <v>276</v>
      </c>
      <c r="AL31" s="817"/>
      <c r="AM31" s="817"/>
      <c r="AN31" s="817"/>
      <c r="AO31" s="817"/>
      <c r="AP31" s="817" t="s">
        <v>487</v>
      </c>
      <c r="AQ31" s="817"/>
      <c r="AR31" s="817"/>
      <c r="AS31" s="817"/>
      <c r="AT31" s="817"/>
      <c r="AU31" s="817" t="s">
        <v>487</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5">
      <c r="A32" s="225">
        <v>5</v>
      </c>
      <c r="B32" s="767" t="s">
        <v>393</v>
      </c>
      <c r="C32" s="768"/>
      <c r="D32" s="768"/>
      <c r="E32" s="768"/>
      <c r="F32" s="768"/>
      <c r="G32" s="768"/>
      <c r="H32" s="768"/>
      <c r="I32" s="768"/>
      <c r="J32" s="768"/>
      <c r="K32" s="768"/>
      <c r="L32" s="768"/>
      <c r="M32" s="768"/>
      <c r="N32" s="768"/>
      <c r="O32" s="768"/>
      <c r="P32" s="769"/>
      <c r="Q32" s="770">
        <v>2945</v>
      </c>
      <c r="R32" s="771"/>
      <c r="S32" s="771"/>
      <c r="T32" s="771"/>
      <c r="U32" s="771"/>
      <c r="V32" s="771">
        <v>2800</v>
      </c>
      <c r="W32" s="771"/>
      <c r="X32" s="771"/>
      <c r="Y32" s="771"/>
      <c r="Z32" s="771"/>
      <c r="AA32" s="771">
        <v>145</v>
      </c>
      <c r="AB32" s="771"/>
      <c r="AC32" s="771"/>
      <c r="AD32" s="771"/>
      <c r="AE32" s="772"/>
      <c r="AF32" s="773">
        <v>2023</v>
      </c>
      <c r="AG32" s="774"/>
      <c r="AH32" s="774"/>
      <c r="AI32" s="774"/>
      <c r="AJ32" s="775"/>
      <c r="AK32" s="821">
        <v>228</v>
      </c>
      <c r="AL32" s="817"/>
      <c r="AM32" s="817"/>
      <c r="AN32" s="817"/>
      <c r="AO32" s="817"/>
      <c r="AP32" s="817">
        <v>14992</v>
      </c>
      <c r="AQ32" s="817"/>
      <c r="AR32" s="817"/>
      <c r="AS32" s="817"/>
      <c r="AT32" s="817"/>
      <c r="AU32" s="817">
        <v>209</v>
      </c>
      <c r="AV32" s="817"/>
      <c r="AW32" s="817"/>
      <c r="AX32" s="817"/>
      <c r="AY32" s="817"/>
      <c r="AZ32" s="818" t="s">
        <v>566</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5">
      <c r="A33" s="225">
        <v>6</v>
      </c>
      <c r="B33" s="767" t="s">
        <v>395</v>
      </c>
      <c r="C33" s="768"/>
      <c r="D33" s="768"/>
      <c r="E33" s="768"/>
      <c r="F33" s="768"/>
      <c r="G33" s="768"/>
      <c r="H33" s="768"/>
      <c r="I33" s="768"/>
      <c r="J33" s="768"/>
      <c r="K33" s="768"/>
      <c r="L33" s="768"/>
      <c r="M33" s="768"/>
      <c r="N33" s="768"/>
      <c r="O33" s="768"/>
      <c r="P33" s="769"/>
      <c r="Q33" s="770">
        <v>4766</v>
      </c>
      <c r="R33" s="771"/>
      <c r="S33" s="771"/>
      <c r="T33" s="771"/>
      <c r="U33" s="771"/>
      <c r="V33" s="771">
        <v>4559</v>
      </c>
      <c r="W33" s="771"/>
      <c r="X33" s="771"/>
      <c r="Y33" s="771"/>
      <c r="Z33" s="771"/>
      <c r="AA33" s="771">
        <v>207</v>
      </c>
      <c r="AB33" s="771"/>
      <c r="AC33" s="771"/>
      <c r="AD33" s="771"/>
      <c r="AE33" s="772"/>
      <c r="AF33" s="773">
        <v>1326</v>
      </c>
      <c r="AG33" s="774"/>
      <c r="AH33" s="774"/>
      <c r="AI33" s="774"/>
      <c r="AJ33" s="775"/>
      <c r="AK33" s="821">
        <v>1975</v>
      </c>
      <c r="AL33" s="817"/>
      <c r="AM33" s="817"/>
      <c r="AN33" s="817"/>
      <c r="AO33" s="817"/>
      <c r="AP33" s="817">
        <v>21666</v>
      </c>
      <c r="AQ33" s="817"/>
      <c r="AR33" s="817"/>
      <c r="AS33" s="817"/>
      <c r="AT33" s="817"/>
      <c r="AU33" s="817">
        <v>15972</v>
      </c>
      <c r="AV33" s="817"/>
      <c r="AW33" s="817"/>
      <c r="AX33" s="817"/>
      <c r="AY33" s="817"/>
      <c r="AZ33" s="818" t="s">
        <v>566</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3">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3">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3727</v>
      </c>
      <c r="AG63" s="831"/>
      <c r="AH63" s="831"/>
      <c r="AI63" s="831"/>
      <c r="AJ63" s="832"/>
      <c r="AK63" s="833"/>
      <c r="AL63" s="828"/>
      <c r="AM63" s="828"/>
      <c r="AN63" s="828"/>
      <c r="AO63" s="828"/>
      <c r="AP63" s="831">
        <v>36658</v>
      </c>
      <c r="AQ63" s="831"/>
      <c r="AR63" s="831"/>
      <c r="AS63" s="831"/>
      <c r="AT63" s="831"/>
      <c r="AU63" s="831">
        <v>16181</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3">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3">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5">
      <c r="A68" s="219">
        <v>1</v>
      </c>
      <c r="B68" s="856" t="s">
        <v>547</v>
      </c>
      <c r="C68" s="857"/>
      <c r="D68" s="857"/>
      <c r="E68" s="857"/>
      <c r="F68" s="857"/>
      <c r="G68" s="857"/>
      <c r="H68" s="857"/>
      <c r="I68" s="857"/>
      <c r="J68" s="857"/>
      <c r="K68" s="857"/>
      <c r="L68" s="857"/>
      <c r="M68" s="857"/>
      <c r="N68" s="857"/>
      <c r="O68" s="857"/>
      <c r="P68" s="858"/>
      <c r="Q68" s="859">
        <v>483</v>
      </c>
      <c r="R68" s="853"/>
      <c r="S68" s="853"/>
      <c r="T68" s="853"/>
      <c r="U68" s="853"/>
      <c r="V68" s="853">
        <v>397</v>
      </c>
      <c r="W68" s="853"/>
      <c r="X68" s="853"/>
      <c r="Y68" s="853"/>
      <c r="Z68" s="853"/>
      <c r="AA68" s="853">
        <v>87</v>
      </c>
      <c r="AB68" s="853"/>
      <c r="AC68" s="853"/>
      <c r="AD68" s="853"/>
      <c r="AE68" s="853"/>
      <c r="AF68" s="853">
        <v>87</v>
      </c>
      <c r="AG68" s="853"/>
      <c r="AH68" s="853"/>
      <c r="AI68" s="853"/>
      <c r="AJ68" s="853"/>
      <c r="AK68" s="853">
        <v>93</v>
      </c>
      <c r="AL68" s="853"/>
      <c r="AM68" s="853"/>
      <c r="AN68" s="853"/>
      <c r="AO68" s="853"/>
      <c r="AP68" s="853" t="s">
        <v>487</v>
      </c>
      <c r="AQ68" s="853"/>
      <c r="AR68" s="853"/>
      <c r="AS68" s="853"/>
      <c r="AT68" s="853"/>
      <c r="AU68" s="853" t="s">
        <v>487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5">
      <c r="A69" s="221">
        <v>2</v>
      </c>
      <c r="B69" s="860" t="s">
        <v>548</v>
      </c>
      <c r="C69" s="861"/>
      <c r="D69" s="861"/>
      <c r="E69" s="861"/>
      <c r="F69" s="861"/>
      <c r="G69" s="861"/>
      <c r="H69" s="861"/>
      <c r="I69" s="861"/>
      <c r="J69" s="861"/>
      <c r="K69" s="861"/>
      <c r="L69" s="861"/>
      <c r="M69" s="861"/>
      <c r="N69" s="861"/>
      <c r="O69" s="861"/>
      <c r="P69" s="862"/>
      <c r="Q69" s="863">
        <v>5552</v>
      </c>
      <c r="R69" s="817"/>
      <c r="S69" s="817"/>
      <c r="T69" s="817"/>
      <c r="U69" s="817"/>
      <c r="V69" s="817">
        <v>4641</v>
      </c>
      <c r="W69" s="817"/>
      <c r="X69" s="817"/>
      <c r="Y69" s="817"/>
      <c r="Z69" s="817"/>
      <c r="AA69" s="817">
        <v>912</v>
      </c>
      <c r="AB69" s="817"/>
      <c r="AC69" s="817"/>
      <c r="AD69" s="817"/>
      <c r="AE69" s="817"/>
      <c r="AF69" s="817">
        <v>912</v>
      </c>
      <c r="AG69" s="817"/>
      <c r="AH69" s="817"/>
      <c r="AI69" s="817"/>
      <c r="AJ69" s="817"/>
      <c r="AK69" s="817">
        <v>0</v>
      </c>
      <c r="AL69" s="817"/>
      <c r="AM69" s="817"/>
      <c r="AN69" s="817"/>
      <c r="AO69" s="817"/>
      <c r="AP69" s="817" t="s">
        <v>487</v>
      </c>
      <c r="AQ69" s="817"/>
      <c r="AR69" s="817"/>
      <c r="AS69" s="817"/>
      <c r="AT69" s="817"/>
      <c r="AU69" s="817" t="s">
        <v>487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5">
      <c r="A70" s="221">
        <v>3</v>
      </c>
      <c r="B70" s="860" t="s">
        <v>549</v>
      </c>
      <c r="C70" s="861"/>
      <c r="D70" s="861"/>
      <c r="E70" s="861"/>
      <c r="F70" s="861"/>
      <c r="G70" s="861"/>
      <c r="H70" s="861"/>
      <c r="I70" s="861"/>
      <c r="J70" s="861"/>
      <c r="K70" s="861"/>
      <c r="L70" s="861"/>
      <c r="M70" s="861"/>
      <c r="N70" s="861"/>
      <c r="O70" s="861"/>
      <c r="P70" s="862"/>
      <c r="Q70" s="863">
        <v>1491</v>
      </c>
      <c r="R70" s="817"/>
      <c r="S70" s="817"/>
      <c r="T70" s="817"/>
      <c r="U70" s="817"/>
      <c r="V70" s="817">
        <v>1487</v>
      </c>
      <c r="W70" s="817"/>
      <c r="X70" s="817"/>
      <c r="Y70" s="817"/>
      <c r="Z70" s="817"/>
      <c r="AA70" s="817">
        <v>3</v>
      </c>
      <c r="AB70" s="817"/>
      <c r="AC70" s="817"/>
      <c r="AD70" s="817"/>
      <c r="AE70" s="817"/>
      <c r="AF70" s="817">
        <v>3</v>
      </c>
      <c r="AG70" s="817"/>
      <c r="AH70" s="817"/>
      <c r="AI70" s="817"/>
      <c r="AJ70" s="817"/>
      <c r="AK70" s="817">
        <v>41</v>
      </c>
      <c r="AL70" s="817"/>
      <c r="AM70" s="817"/>
      <c r="AN70" s="817"/>
      <c r="AO70" s="817"/>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5">
      <c r="A71" s="221">
        <v>4</v>
      </c>
      <c r="B71" s="860" t="s">
        <v>550</v>
      </c>
      <c r="C71" s="861"/>
      <c r="D71" s="861"/>
      <c r="E71" s="861"/>
      <c r="F71" s="861"/>
      <c r="G71" s="861"/>
      <c r="H71" s="861"/>
      <c r="I71" s="861"/>
      <c r="J71" s="861"/>
      <c r="K71" s="861"/>
      <c r="L71" s="861"/>
      <c r="M71" s="861"/>
      <c r="N71" s="861"/>
      <c r="O71" s="861"/>
      <c r="P71" s="862"/>
      <c r="Q71" s="863">
        <v>8</v>
      </c>
      <c r="R71" s="817"/>
      <c r="S71" s="817"/>
      <c r="T71" s="817"/>
      <c r="U71" s="817"/>
      <c r="V71" s="817">
        <v>7</v>
      </c>
      <c r="W71" s="817"/>
      <c r="X71" s="817"/>
      <c r="Y71" s="817"/>
      <c r="Z71" s="817"/>
      <c r="AA71" s="817">
        <v>0</v>
      </c>
      <c r="AB71" s="817"/>
      <c r="AC71" s="817"/>
      <c r="AD71" s="817"/>
      <c r="AE71" s="817"/>
      <c r="AF71" s="817">
        <v>0</v>
      </c>
      <c r="AG71" s="817"/>
      <c r="AH71" s="817"/>
      <c r="AI71" s="817"/>
      <c r="AJ71" s="817"/>
      <c r="AK71" s="817">
        <v>5</v>
      </c>
      <c r="AL71" s="817"/>
      <c r="AM71" s="817"/>
      <c r="AN71" s="817"/>
      <c r="AO71" s="817"/>
      <c r="AP71" s="817" t="s">
        <v>487</v>
      </c>
      <c r="AQ71" s="817"/>
      <c r="AR71" s="817"/>
      <c r="AS71" s="817"/>
      <c r="AT71" s="817"/>
      <c r="AU71" s="817" t="s">
        <v>487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5">
      <c r="A72" s="221">
        <v>5</v>
      </c>
      <c r="B72" s="860" t="s">
        <v>551</v>
      </c>
      <c r="C72" s="861"/>
      <c r="D72" s="861"/>
      <c r="E72" s="861"/>
      <c r="F72" s="861"/>
      <c r="G72" s="861"/>
      <c r="H72" s="861"/>
      <c r="I72" s="861"/>
      <c r="J72" s="861"/>
      <c r="K72" s="861"/>
      <c r="L72" s="861"/>
      <c r="M72" s="861"/>
      <c r="N72" s="861"/>
      <c r="O72" s="861"/>
      <c r="P72" s="862"/>
      <c r="Q72" s="863">
        <v>33</v>
      </c>
      <c r="R72" s="817"/>
      <c r="S72" s="817"/>
      <c r="T72" s="817"/>
      <c r="U72" s="817"/>
      <c r="V72" s="817">
        <v>17</v>
      </c>
      <c r="W72" s="817"/>
      <c r="X72" s="817"/>
      <c r="Y72" s="817"/>
      <c r="Z72" s="817"/>
      <c r="AA72" s="817">
        <v>17</v>
      </c>
      <c r="AB72" s="817"/>
      <c r="AC72" s="817"/>
      <c r="AD72" s="817"/>
      <c r="AE72" s="817"/>
      <c r="AF72" s="817">
        <v>17</v>
      </c>
      <c r="AG72" s="817"/>
      <c r="AH72" s="817"/>
      <c r="AI72" s="817"/>
      <c r="AJ72" s="817"/>
      <c r="AK72" s="817">
        <v>23</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5">
      <c r="A73" s="221">
        <v>6</v>
      </c>
      <c r="B73" s="860" t="s">
        <v>552</v>
      </c>
      <c r="C73" s="861"/>
      <c r="D73" s="861"/>
      <c r="E73" s="861"/>
      <c r="F73" s="861"/>
      <c r="G73" s="861"/>
      <c r="H73" s="861"/>
      <c r="I73" s="861"/>
      <c r="J73" s="861"/>
      <c r="K73" s="861"/>
      <c r="L73" s="861"/>
      <c r="M73" s="861"/>
      <c r="N73" s="861"/>
      <c r="O73" s="861"/>
      <c r="P73" s="862"/>
      <c r="Q73" s="863">
        <v>772</v>
      </c>
      <c r="R73" s="817"/>
      <c r="S73" s="817"/>
      <c r="T73" s="817"/>
      <c r="U73" s="817"/>
      <c r="V73" s="817">
        <v>728</v>
      </c>
      <c r="W73" s="817"/>
      <c r="X73" s="817"/>
      <c r="Y73" s="817"/>
      <c r="Z73" s="817"/>
      <c r="AA73" s="817">
        <v>44</v>
      </c>
      <c r="AB73" s="817"/>
      <c r="AC73" s="817"/>
      <c r="AD73" s="817"/>
      <c r="AE73" s="817"/>
      <c r="AF73" s="817">
        <v>44</v>
      </c>
      <c r="AG73" s="817"/>
      <c r="AH73" s="817"/>
      <c r="AI73" s="817"/>
      <c r="AJ73" s="817"/>
      <c r="AK73" s="817">
        <v>315</v>
      </c>
      <c r="AL73" s="817"/>
      <c r="AM73" s="817"/>
      <c r="AN73" s="817"/>
      <c r="AO73" s="817"/>
      <c r="AP73" s="817" t="s">
        <v>487</v>
      </c>
      <c r="AQ73" s="817"/>
      <c r="AR73" s="817"/>
      <c r="AS73" s="817"/>
      <c r="AT73" s="817"/>
      <c r="AU73" s="817" t="s">
        <v>487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5">
      <c r="A74" s="221">
        <v>7</v>
      </c>
      <c r="B74" s="860" t="s">
        <v>553</v>
      </c>
      <c r="C74" s="861"/>
      <c r="D74" s="861"/>
      <c r="E74" s="861"/>
      <c r="F74" s="861"/>
      <c r="G74" s="861"/>
      <c r="H74" s="861"/>
      <c r="I74" s="861"/>
      <c r="J74" s="861"/>
      <c r="K74" s="861"/>
      <c r="L74" s="861"/>
      <c r="M74" s="861"/>
      <c r="N74" s="861"/>
      <c r="O74" s="861"/>
      <c r="P74" s="862"/>
      <c r="Q74" s="863">
        <v>1876</v>
      </c>
      <c r="R74" s="817"/>
      <c r="S74" s="817"/>
      <c r="T74" s="817"/>
      <c r="U74" s="817"/>
      <c r="V74" s="817">
        <v>1810</v>
      </c>
      <c r="W74" s="817"/>
      <c r="X74" s="817"/>
      <c r="Y74" s="817"/>
      <c r="Z74" s="817"/>
      <c r="AA74" s="817">
        <v>66</v>
      </c>
      <c r="AB74" s="817"/>
      <c r="AC74" s="817"/>
      <c r="AD74" s="817"/>
      <c r="AE74" s="817"/>
      <c r="AF74" s="817">
        <v>66</v>
      </c>
      <c r="AG74" s="817"/>
      <c r="AH74" s="817"/>
      <c r="AI74" s="817"/>
      <c r="AJ74" s="817"/>
      <c r="AK74" s="817" t="s">
        <v>487</v>
      </c>
      <c r="AL74" s="817"/>
      <c r="AM74" s="817"/>
      <c r="AN74" s="817"/>
      <c r="AO74" s="817"/>
      <c r="AP74" s="817" t="s">
        <v>487</v>
      </c>
      <c r="AQ74" s="817"/>
      <c r="AR74" s="817"/>
      <c r="AS74" s="817"/>
      <c r="AT74" s="817"/>
      <c r="AU74" s="817" t="s">
        <v>487</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5">
      <c r="A75" s="221">
        <v>8</v>
      </c>
      <c r="B75" s="860" t="s">
        <v>554</v>
      </c>
      <c r="C75" s="861"/>
      <c r="D75" s="861"/>
      <c r="E75" s="861"/>
      <c r="F75" s="861"/>
      <c r="G75" s="861"/>
      <c r="H75" s="861"/>
      <c r="I75" s="861"/>
      <c r="J75" s="861"/>
      <c r="K75" s="861"/>
      <c r="L75" s="861"/>
      <c r="M75" s="861"/>
      <c r="N75" s="861"/>
      <c r="O75" s="861"/>
      <c r="P75" s="862"/>
      <c r="Q75" s="864">
        <v>297869</v>
      </c>
      <c r="R75" s="865"/>
      <c r="S75" s="865"/>
      <c r="T75" s="865"/>
      <c r="U75" s="821"/>
      <c r="V75" s="866">
        <v>293113</v>
      </c>
      <c r="W75" s="865"/>
      <c r="X75" s="865"/>
      <c r="Y75" s="865"/>
      <c r="Z75" s="821"/>
      <c r="AA75" s="866">
        <v>4756</v>
      </c>
      <c r="AB75" s="865"/>
      <c r="AC75" s="865"/>
      <c r="AD75" s="865"/>
      <c r="AE75" s="821"/>
      <c r="AF75" s="866">
        <v>4756</v>
      </c>
      <c r="AG75" s="865"/>
      <c r="AH75" s="865"/>
      <c r="AI75" s="865"/>
      <c r="AJ75" s="821"/>
      <c r="AK75" s="866">
        <v>1710</v>
      </c>
      <c r="AL75" s="865"/>
      <c r="AM75" s="865"/>
      <c r="AN75" s="865"/>
      <c r="AO75" s="821"/>
      <c r="AP75" s="866" t="s">
        <v>487</v>
      </c>
      <c r="AQ75" s="865"/>
      <c r="AR75" s="865"/>
      <c r="AS75" s="865"/>
      <c r="AT75" s="821"/>
      <c r="AU75" s="866" t="s">
        <v>487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3">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5885</v>
      </c>
      <c r="AG88" s="831"/>
      <c r="AH88" s="831"/>
      <c r="AI88" s="831"/>
      <c r="AJ88" s="831"/>
      <c r="AK88" s="828"/>
      <c r="AL88" s="828"/>
      <c r="AM88" s="828"/>
      <c r="AN88" s="828"/>
      <c r="AO88" s="828"/>
      <c r="AP88" s="831" t="s">
        <v>566</v>
      </c>
      <c r="AQ88" s="831"/>
      <c r="AR88" s="831"/>
      <c r="AS88" s="831"/>
      <c r="AT88" s="831"/>
      <c r="AU88" s="831" t="s">
        <v>566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220</v>
      </c>
      <c r="CS102" s="839"/>
      <c r="CT102" s="839"/>
      <c r="CU102" s="839"/>
      <c r="CV102" s="878"/>
      <c r="CW102" s="877">
        <v>14</v>
      </c>
      <c r="CX102" s="839"/>
      <c r="CY102" s="839"/>
      <c r="CZ102" s="839"/>
      <c r="DA102" s="878"/>
      <c r="DB102" s="877" t="s">
        <v>566</v>
      </c>
      <c r="DC102" s="839"/>
      <c r="DD102" s="839"/>
      <c r="DE102" s="839"/>
      <c r="DF102" s="878"/>
      <c r="DG102" s="877" t="s">
        <v>566</v>
      </c>
      <c r="DH102" s="839"/>
      <c r="DI102" s="839"/>
      <c r="DJ102" s="839"/>
      <c r="DK102" s="878"/>
      <c r="DL102" s="877" t="s">
        <v>566</v>
      </c>
      <c r="DM102" s="839"/>
      <c r="DN102" s="839"/>
      <c r="DO102" s="839"/>
      <c r="DP102" s="878"/>
      <c r="DQ102" s="877" t="s">
        <v>566</v>
      </c>
      <c r="DR102" s="839"/>
      <c r="DS102" s="839"/>
      <c r="DT102" s="839"/>
      <c r="DU102" s="878"/>
      <c r="DV102" s="776"/>
      <c r="DW102" s="777"/>
      <c r="DX102" s="777"/>
      <c r="DY102" s="777"/>
      <c r="DZ102" s="901"/>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4787341</v>
      </c>
      <c r="AB110" s="887"/>
      <c r="AC110" s="887"/>
      <c r="AD110" s="887"/>
      <c r="AE110" s="888"/>
      <c r="AF110" s="889">
        <v>4759076</v>
      </c>
      <c r="AG110" s="887"/>
      <c r="AH110" s="887"/>
      <c r="AI110" s="887"/>
      <c r="AJ110" s="888"/>
      <c r="AK110" s="889">
        <v>4731132</v>
      </c>
      <c r="AL110" s="887"/>
      <c r="AM110" s="887"/>
      <c r="AN110" s="887"/>
      <c r="AO110" s="888"/>
      <c r="AP110" s="890">
        <v>23.6</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45978432</v>
      </c>
      <c r="BR110" s="918"/>
      <c r="BS110" s="918"/>
      <c r="BT110" s="918"/>
      <c r="BU110" s="918"/>
      <c r="BV110" s="918">
        <v>44560972</v>
      </c>
      <c r="BW110" s="918"/>
      <c r="BX110" s="918"/>
      <c r="BY110" s="918"/>
      <c r="BZ110" s="918"/>
      <c r="CA110" s="918">
        <v>43792264</v>
      </c>
      <c r="CB110" s="918"/>
      <c r="CC110" s="918"/>
      <c r="CD110" s="918"/>
      <c r="CE110" s="918"/>
      <c r="CF110" s="931">
        <v>218.3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2842723</v>
      </c>
      <c r="BR111" s="913"/>
      <c r="BS111" s="913"/>
      <c r="BT111" s="913"/>
      <c r="BU111" s="913"/>
      <c r="BV111" s="913">
        <v>2487811</v>
      </c>
      <c r="BW111" s="913"/>
      <c r="BX111" s="913"/>
      <c r="BY111" s="913"/>
      <c r="BZ111" s="913"/>
      <c r="CA111" s="913">
        <v>2302940</v>
      </c>
      <c r="CB111" s="913"/>
      <c r="CC111" s="913"/>
      <c r="CD111" s="913"/>
      <c r="CE111" s="913"/>
      <c r="CF111" s="907">
        <v>11.5</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17177145</v>
      </c>
      <c r="BR112" s="913"/>
      <c r="BS112" s="913"/>
      <c r="BT112" s="913"/>
      <c r="BU112" s="913"/>
      <c r="BV112" s="913">
        <v>16709825</v>
      </c>
      <c r="BW112" s="913"/>
      <c r="BX112" s="913"/>
      <c r="BY112" s="913"/>
      <c r="BZ112" s="913"/>
      <c r="CA112" s="913">
        <v>16181272</v>
      </c>
      <c r="CB112" s="913"/>
      <c r="CC112" s="913"/>
      <c r="CD112" s="913"/>
      <c r="CE112" s="913"/>
      <c r="CF112" s="907">
        <v>80.7</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2650303</v>
      </c>
      <c r="DH112" s="913"/>
      <c r="DI112" s="913"/>
      <c r="DJ112" s="913"/>
      <c r="DK112" s="913"/>
      <c r="DL112" s="913">
        <v>2298534</v>
      </c>
      <c r="DM112" s="913"/>
      <c r="DN112" s="913"/>
      <c r="DO112" s="913"/>
      <c r="DP112" s="913"/>
      <c r="DQ112" s="913">
        <v>180475</v>
      </c>
      <c r="DR112" s="913"/>
      <c r="DS112" s="913"/>
      <c r="DT112" s="913"/>
      <c r="DU112" s="913"/>
      <c r="DV112" s="914">
        <v>0.9</v>
      </c>
      <c r="DW112" s="914"/>
      <c r="DX112" s="914"/>
      <c r="DY112" s="914"/>
      <c r="DZ112" s="915"/>
    </row>
    <row r="113" spans="1:130" s="212" customFormat="1" ht="26.25" customHeight="1" x14ac:dyDescent="0.2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1778404</v>
      </c>
      <c r="AB113" s="925"/>
      <c r="AC113" s="925"/>
      <c r="AD113" s="925"/>
      <c r="AE113" s="926"/>
      <c r="AF113" s="927">
        <v>1665156</v>
      </c>
      <c r="AG113" s="925"/>
      <c r="AH113" s="925"/>
      <c r="AI113" s="925"/>
      <c r="AJ113" s="926"/>
      <c r="AK113" s="927">
        <v>1630708</v>
      </c>
      <c r="AL113" s="925"/>
      <c r="AM113" s="925"/>
      <c r="AN113" s="925"/>
      <c r="AO113" s="926"/>
      <c r="AP113" s="928">
        <v>8.1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4966269</v>
      </c>
      <c r="BR114" s="913"/>
      <c r="BS114" s="913"/>
      <c r="BT114" s="913"/>
      <c r="BU114" s="913"/>
      <c r="BV114" s="913">
        <v>5104789</v>
      </c>
      <c r="BW114" s="913"/>
      <c r="BX114" s="913"/>
      <c r="BY114" s="913"/>
      <c r="BZ114" s="913"/>
      <c r="CA114" s="913">
        <v>5244485</v>
      </c>
      <c r="CB114" s="913"/>
      <c r="CC114" s="913"/>
      <c r="CD114" s="913"/>
      <c r="CE114" s="913"/>
      <c r="CF114" s="907">
        <v>26.1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198913</v>
      </c>
      <c r="AB115" s="925"/>
      <c r="AC115" s="925"/>
      <c r="AD115" s="925"/>
      <c r="AE115" s="926"/>
      <c r="AF115" s="927">
        <v>181867</v>
      </c>
      <c r="AG115" s="925"/>
      <c r="AH115" s="925"/>
      <c r="AI115" s="925"/>
      <c r="AJ115" s="926"/>
      <c r="AK115" s="927">
        <v>181960</v>
      </c>
      <c r="AL115" s="925"/>
      <c r="AM115" s="925"/>
      <c r="AN115" s="925"/>
      <c r="AO115" s="926"/>
      <c r="AP115" s="928">
        <v>0.9</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6764658</v>
      </c>
      <c r="AB117" s="966"/>
      <c r="AC117" s="966"/>
      <c r="AD117" s="966"/>
      <c r="AE117" s="967"/>
      <c r="AF117" s="968">
        <v>6606099</v>
      </c>
      <c r="AG117" s="966"/>
      <c r="AH117" s="966"/>
      <c r="AI117" s="966"/>
      <c r="AJ117" s="967"/>
      <c r="AK117" s="968">
        <v>6543800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70964569</v>
      </c>
      <c r="BR119" s="987"/>
      <c r="BS119" s="987"/>
      <c r="BT119" s="987"/>
      <c r="BU119" s="987"/>
      <c r="BV119" s="987">
        <v>68863397</v>
      </c>
      <c r="BW119" s="987"/>
      <c r="BX119" s="987"/>
      <c r="BY119" s="987"/>
      <c r="BZ119" s="987"/>
      <c r="CA119" s="987">
        <v>67520961</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192420</v>
      </c>
      <c r="DH119" s="973"/>
      <c r="DI119" s="973"/>
      <c r="DJ119" s="973"/>
      <c r="DK119" s="974"/>
      <c r="DL119" s="972">
        <v>189277</v>
      </c>
      <c r="DM119" s="973"/>
      <c r="DN119" s="973"/>
      <c r="DO119" s="973"/>
      <c r="DP119" s="974"/>
      <c r="DQ119" s="972">
        <v>2122465</v>
      </c>
      <c r="DR119" s="973"/>
      <c r="DS119" s="973"/>
      <c r="DT119" s="973"/>
      <c r="DU119" s="974"/>
      <c r="DV119" s="975">
        <v>10.6</v>
      </c>
      <c r="DW119" s="976"/>
      <c r="DX119" s="976"/>
      <c r="DY119" s="976"/>
      <c r="DZ119" s="977"/>
    </row>
    <row r="120" spans="1:130" s="212" customFormat="1" ht="26.25" customHeight="1" x14ac:dyDescent="0.2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17086163</v>
      </c>
      <c r="BR120" s="918"/>
      <c r="BS120" s="918"/>
      <c r="BT120" s="918"/>
      <c r="BU120" s="918"/>
      <c r="BV120" s="918">
        <v>18343189</v>
      </c>
      <c r="BW120" s="918"/>
      <c r="BX120" s="918"/>
      <c r="BY120" s="918"/>
      <c r="BZ120" s="918"/>
      <c r="CA120" s="918">
        <v>18626448</v>
      </c>
      <c r="CB120" s="918"/>
      <c r="CC120" s="918"/>
      <c r="CD120" s="918"/>
      <c r="CE120" s="918"/>
      <c r="CF120" s="931">
        <v>92.9</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16663290</v>
      </c>
      <c r="DH120" s="918"/>
      <c r="DI120" s="918"/>
      <c r="DJ120" s="918"/>
      <c r="DK120" s="918"/>
      <c r="DL120" s="918">
        <v>16283164</v>
      </c>
      <c r="DM120" s="918"/>
      <c r="DN120" s="918"/>
      <c r="DO120" s="918"/>
      <c r="DP120" s="918"/>
      <c r="DQ120" s="918">
        <v>15971837</v>
      </c>
      <c r="DR120" s="918"/>
      <c r="DS120" s="918"/>
      <c r="DT120" s="918"/>
      <c r="DU120" s="918"/>
      <c r="DV120" s="919">
        <v>79.599999999999994</v>
      </c>
      <c r="DW120" s="919"/>
      <c r="DX120" s="919"/>
      <c r="DY120" s="919"/>
      <c r="DZ120" s="920"/>
    </row>
    <row r="121" spans="1:130" s="212" customFormat="1" ht="26.25" customHeight="1" x14ac:dyDescent="0.2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177678</v>
      </c>
      <c r="AB121" s="946"/>
      <c r="AC121" s="946"/>
      <c r="AD121" s="946"/>
      <c r="AE121" s="947"/>
      <c r="AF121" s="948">
        <v>177678</v>
      </c>
      <c r="AG121" s="946"/>
      <c r="AH121" s="946"/>
      <c r="AI121" s="946"/>
      <c r="AJ121" s="947"/>
      <c r="AK121" s="948">
        <v>177678</v>
      </c>
      <c r="AL121" s="946"/>
      <c r="AM121" s="946"/>
      <c r="AN121" s="946"/>
      <c r="AO121" s="947"/>
      <c r="AP121" s="949">
        <v>0.9</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4407384</v>
      </c>
      <c r="BR121" s="913"/>
      <c r="BS121" s="913"/>
      <c r="BT121" s="913"/>
      <c r="BU121" s="913"/>
      <c r="BV121" s="913">
        <v>4469081</v>
      </c>
      <c r="BW121" s="913"/>
      <c r="BX121" s="913"/>
      <c r="BY121" s="913"/>
      <c r="BZ121" s="913"/>
      <c r="CA121" s="913">
        <v>4254315</v>
      </c>
      <c r="CB121" s="913"/>
      <c r="CC121" s="913"/>
      <c r="CD121" s="913"/>
      <c r="CE121" s="913"/>
      <c r="CF121" s="907">
        <v>21.2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513855</v>
      </c>
      <c r="DH121" s="913"/>
      <c r="DI121" s="913"/>
      <c r="DJ121" s="913"/>
      <c r="DK121" s="913"/>
      <c r="DL121" s="913">
        <v>426661</v>
      </c>
      <c r="DM121" s="913"/>
      <c r="DN121" s="913"/>
      <c r="DO121" s="913"/>
      <c r="DP121" s="913"/>
      <c r="DQ121" s="913">
        <v>209435</v>
      </c>
      <c r="DR121" s="913"/>
      <c r="DS121" s="913"/>
      <c r="DT121" s="913"/>
      <c r="DU121" s="913"/>
      <c r="DV121" s="914">
        <v>1</v>
      </c>
      <c r="DW121" s="914"/>
      <c r="DX121" s="914"/>
      <c r="DY121" s="914"/>
      <c r="DZ121" s="915"/>
    </row>
    <row r="122" spans="1:130" s="212" customFormat="1" ht="26.25" customHeight="1" x14ac:dyDescent="0.2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46778424</v>
      </c>
      <c r="BR122" s="987"/>
      <c r="BS122" s="987"/>
      <c r="BT122" s="987"/>
      <c r="BU122" s="987"/>
      <c r="BV122" s="987">
        <v>44746897</v>
      </c>
      <c r="BW122" s="987"/>
      <c r="BX122" s="987"/>
      <c r="BY122" s="987"/>
      <c r="BZ122" s="987"/>
      <c r="CA122" s="987">
        <v>42641019</v>
      </c>
      <c r="CB122" s="987"/>
      <c r="CC122" s="987"/>
      <c r="CD122" s="987"/>
      <c r="CE122" s="987"/>
      <c r="CF122" s="1004">
        <v>212.6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18147</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68271971</v>
      </c>
      <c r="BR123" s="1051"/>
      <c r="BS123" s="1051"/>
      <c r="BT123" s="1051"/>
      <c r="BU123" s="1051"/>
      <c r="BV123" s="1051">
        <v>67559167</v>
      </c>
      <c r="BW123" s="1051"/>
      <c r="BX123" s="1051"/>
      <c r="BY123" s="1051"/>
      <c r="BZ123" s="1051"/>
      <c r="CA123" s="1051">
        <v>65521782</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3">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13.7</v>
      </c>
      <c r="BR124" s="1014"/>
      <c r="BS124" s="1014"/>
      <c r="BT124" s="1014"/>
      <c r="BU124" s="1014"/>
      <c r="BV124" s="1014">
        <v>6.6</v>
      </c>
      <c r="BW124" s="1014"/>
      <c r="BX124" s="1014"/>
      <c r="BY124" s="1014"/>
      <c r="BZ124" s="1014"/>
      <c r="CA124" s="1014">
        <v>9.9</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3">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3088</v>
      </c>
      <c r="AB126" s="946"/>
      <c r="AC126" s="946"/>
      <c r="AD126" s="946"/>
      <c r="AE126" s="947"/>
      <c r="AF126" s="948">
        <v>4189</v>
      </c>
      <c r="AG126" s="946"/>
      <c r="AH126" s="946"/>
      <c r="AI126" s="946"/>
      <c r="AJ126" s="947"/>
      <c r="AK126" s="948">
        <v>4282</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3">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348085</v>
      </c>
      <c r="AB128" s="1033"/>
      <c r="AC128" s="1033"/>
      <c r="AD128" s="1033"/>
      <c r="AE128" s="1034"/>
      <c r="AF128" s="1035">
        <v>340304</v>
      </c>
      <c r="AG128" s="1033"/>
      <c r="AH128" s="1033"/>
      <c r="AI128" s="1033"/>
      <c r="AJ128" s="1034"/>
      <c r="AK128" s="1035">
        <v>299676</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12.14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23913540</v>
      </c>
      <c r="AB129" s="946"/>
      <c r="AC129" s="946"/>
      <c r="AD129" s="946"/>
      <c r="AE129" s="947"/>
      <c r="AF129" s="948">
        <v>24155970</v>
      </c>
      <c r="AG129" s="946"/>
      <c r="AH129" s="946"/>
      <c r="AI129" s="946"/>
      <c r="AJ129" s="947"/>
      <c r="AK129" s="948">
        <v>24207656</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17.14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4367180</v>
      </c>
      <c r="AB130" s="946"/>
      <c r="AC130" s="946"/>
      <c r="AD130" s="946"/>
      <c r="AE130" s="947"/>
      <c r="AF130" s="948">
        <v>4425188</v>
      </c>
      <c r="AG130" s="946"/>
      <c r="AH130" s="946"/>
      <c r="AI130" s="946"/>
      <c r="AJ130" s="947"/>
      <c r="AK130" s="948">
        <v>4147048</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19546360</v>
      </c>
      <c r="AB131" s="973"/>
      <c r="AC131" s="973"/>
      <c r="AD131" s="973"/>
      <c r="AE131" s="974"/>
      <c r="AF131" s="972">
        <v>19730782</v>
      </c>
      <c r="AG131" s="973"/>
      <c r="AH131" s="973"/>
      <c r="AI131" s="973"/>
      <c r="AJ131" s="974"/>
      <c r="AK131" s="972">
        <v>20060608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9.9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10.484780799999999</v>
      </c>
      <c r="AB132" s="1084"/>
      <c r="AC132" s="1084"/>
      <c r="AD132" s="1084"/>
      <c r="AE132" s="1085"/>
      <c r="AF132" s="1086">
        <v>9.3286064379999996</v>
      </c>
      <c r="AG132" s="1084"/>
      <c r="AH132" s="1084"/>
      <c r="AI132" s="1084"/>
      <c r="AJ132" s="1085"/>
      <c r="AK132" s="1086">
        <v>10.4537011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9.6</v>
      </c>
      <c r="AB133" s="1067"/>
      <c r="AC133" s="1067"/>
      <c r="AD133" s="1067"/>
      <c r="AE133" s="1068"/>
      <c r="AF133" s="1066">
        <v>9.6</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BxZSC6WX49bHl/a/ZOZ8XQiOxwGxuzYpIbLjAKVhMsOiv26Pv7LGw4z8kwrP80So3tvDAd3eImQXHqlkimHMg==" saltValue="MB+yYncTUPIpoHW9w/KM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476</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FTacTvDmsW5wYhCn93WJIbbLW2xaWs0yhPfAfb3goIeKirtsIkxJdRrK+VsjbyTVA9DaJRfnebtObtB8Q2Qb8w==" saltValue="Fvrz957xDOOJU5GpY5yD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EQA3rSY4+GuChZEEF2zCE1oEvLwllhzTfkmBTp1zWijM+plhyMVts64jZEkHaxxxyIksaAV1Pb/gk36PRLoxeQ==" saltValue="2ora0V1XzTSh9+3tUFPE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6640625" style="243" hidden="1" customWidth="1"/>
    <col min="53" max="16384" width="8.6640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478</v>
      </c>
      <c r="AL6" s="248"/>
      <c r="AM6" s="248"/>
      <c r="AN6" s="248"/>
    </row>
    <row r="7" spans="1:46" ht="13.5" customHeight="1" x14ac:dyDescent="0.25">
      <c r="A7" s="247"/>
      <c r="AK7" s="250"/>
      <c r="AL7" s="251"/>
      <c r="AM7" s="251"/>
      <c r="AN7" s="252"/>
      <c r="AO7" s="1101" t="s">
        <v>479</v>
      </c>
      <c r="AP7" s="253"/>
      <c r="AQ7" s="254" t="s">
        <v>480</v>
      </c>
      <c r="AR7" s="255"/>
    </row>
    <row r="8" spans="1:46" ht="12.75" x14ac:dyDescent="0.25">
      <c r="A8" s="247"/>
      <c r="AK8" s="256"/>
      <c r="AL8" s="257"/>
      <c r="AM8" s="257"/>
      <c r="AN8" s="258"/>
      <c r="AO8" s="1102"/>
      <c r="AP8" s="259" t="s">
        <v>481</v>
      </c>
      <c r="AQ8" s="260" t="s">
        <v>482</v>
      </c>
      <c r="AR8" s="261" t="s">
        <v>483</v>
      </c>
    </row>
    <row r="9" spans="1:46" ht="12.75" x14ac:dyDescent="0.25">
      <c r="A9" s="247"/>
      <c r="AK9" s="1103" t="s">
        <v>484</v>
      </c>
      <c r="AL9" s="1104"/>
      <c r="AM9" s="1104"/>
      <c r="AN9" s="1105"/>
      <c r="AO9" s="262">
        <v>7374635</v>
      </c>
      <c r="AP9" s="262">
        <v>96758</v>
      </c>
      <c r="AQ9" s="263">
        <v>80646</v>
      </c>
      <c r="AR9" s="264">
        <v>20</v>
      </c>
    </row>
    <row r="10" spans="1:46" ht="13.5" customHeight="1" x14ac:dyDescent="0.25">
      <c r="A10" s="247"/>
      <c r="AK10" s="1103" t="s">
        <v>485</v>
      </c>
      <c r="AL10" s="1104"/>
      <c r="AM10" s="1104"/>
      <c r="AN10" s="1105"/>
      <c r="AO10" s="265">
        <v>27079</v>
      </c>
      <c r="AP10" s="265">
        <v>355</v>
      </c>
      <c r="AQ10" s="266">
        <v>6637</v>
      </c>
      <c r="AR10" s="267">
        <v>-94.7</v>
      </c>
    </row>
    <row r="11" spans="1:46" ht="13.5" customHeight="1" x14ac:dyDescent="0.25">
      <c r="A11" s="247"/>
      <c r="AK11" s="1103" t="s">
        <v>486</v>
      </c>
      <c r="AL11" s="1104"/>
      <c r="AM11" s="1104"/>
      <c r="AN11" s="1105"/>
      <c r="AO11" s="265" t="s">
        <v>487</v>
      </c>
      <c r="AP11" s="265" t="s">
        <v>487</v>
      </c>
      <c r="AQ11" s="266">
        <v>1119</v>
      </c>
      <c r="AR11" s="267" t="s">
        <v>487</v>
      </c>
    </row>
    <row r="12" spans="1:46" ht="13.5" customHeight="1" x14ac:dyDescent="0.25">
      <c r="A12" s="247"/>
      <c r="AK12" s="1103" t="s">
        <v>488</v>
      </c>
      <c r="AL12" s="1104"/>
      <c r="AM12" s="1104"/>
      <c r="AN12" s="1105"/>
      <c r="AO12" s="265" t="s">
        <v>487</v>
      </c>
      <c r="AP12" s="265" t="s">
        <v>487</v>
      </c>
      <c r="AQ12" s="266">
        <v>8</v>
      </c>
      <c r="AR12" s="267" t="s">
        <v>487</v>
      </c>
    </row>
    <row r="13" spans="1:46" ht="13.5" customHeight="1" x14ac:dyDescent="0.25">
      <c r="A13" s="247"/>
      <c r="AK13" s="1103" t="s">
        <v>489</v>
      </c>
      <c r="AL13" s="1104"/>
      <c r="AM13" s="1104"/>
      <c r="AN13" s="1105"/>
      <c r="AO13" s="265">
        <v>263621</v>
      </c>
      <c r="AP13" s="265">
        <v>3459</v>
      </c>
      <c r="AQ13" s="266">
        <v>2502</v>
      </c>
      <c r="AR13" s="267">
        <v>38.200000000000003</v>
      </c>
    </row>
    <row r="14" spans="1:46" ht="13.5" customHeight="1" x14ac:dyDescent="0.25">
      <c r="A14" s="247"/>
      <c r="AK14" s="1103" t="s">
        <v>490</v>
      </c>
      <c r="AL14" s="1104"/>
      <c r="AM14" s="1104"/>
      <c r="AN14" s="1105"/>
      <c r="AO14" s="265">
        <v>118833</v>
      </c>
      <c r="AP14" s="265">
        <v>1559</v>
      </c>
      <c r="AQ14" s="266">
        <v>1863</v>
      </c>
      <c r="AR14" s="267">
        <v>-16.3</v>
      </c>
    </row>
    <row r="15" spans="1:46" ht="13.5" customHeight="1" x14ac:dyDescent="0.25">
      <c r="A15" s="247"/>
      <c r="AK15" s="1106" t="s">
        <v>491</v>
      </c>
      <c r="AL15" s="1107"/>
      <c r="AM15" s="1107"/>
      <c r="AN15" s="1108"/>
      <c r="AO15" s="265">
        <v>-394170</v>
      </c>
      <c r="AP15" s="265">
        <v>-5172</v>
      </c>
      <c r="AQ15" s="266">
        <v>-4800</v>
      </c>
      <c r="AR15" s="267">
        <v>7.7</v>
      </c>
    </row>
    <row r="16" spans="1:46" ht="12.75" x14ac:dyDescent="0.25">
      <c r="A16" s="247"/>
      <c r="AK16" s="1106" t="s">
        <v>177</v>
      </c>
      <c r="AL16" s="1107"/>
      <c r="AM16" s="1107"/>
      <c r="AN16" s="1108"/>
      <c r="AO16" s="265">
        <v>7389998</v>
      </c>
      <c r="AP16" s="265">
        <v>96960</v>
      </c>
      <c r="AQ16" s="266">
        <v>87975</v>
      </c>
      <c r="AR16" s="267">
        <v>10.199999999999999</v>
      </c>
    </row>
    <row r="17" spans="1:46" ht="12.75" x14ac:dyDescent="0.25">
      <c r="A17" s="247"/>
    </row>
    <row r="18" spans="1:46" ht="12.75" x14ac:dyDescent="0.25">
      <c r="A18" s="247"/>
      <c r="AQ18" s="268"/>
      <c r="AR18" s="268"/>
    </row>
    <row r="19" spans="1:46" ht="12.75" x14ac:dyDescent="0.25">
      <c r="A19" s="247"/>
      <c r="AK19" s="243" t="s">
        <v>492</v>
      </c>
    </row>
    <row r="20" spans="1:46" ht="12.75" x14ac:dyDescent="0.25">
      <c r="A20" s="247"/>
      <c r="AK20" s="269"/>
      <c r="AL20" s="270"/>
      <c r="AM20" s="270"/>
      <c r="AN20" s="271"/>
      <c r="AO20" s="272" t="s">
        <v>493</v>
      </c>
      <c r="AP20" s="273" t="s">
        <v>494</v>
      </c>
      <c r="AQ20" s="274" t="s">
        <v>495</v>
      </c>
      <c r="AR20" s="275"/>
    </row>
    <row r="21" spans="1:46" s="248" customFormat="1" ht="12.75" x14ac:dyDescent="0.25">
      <c r="A21" s="276"/>
      <c r="AK21" s="1109" t="s">
        <v>496</v>
      </c>
      <c r="AL21" s="1110"/>
      <c r="AM21" s="1110"/>
      <c r="AN21" s="1111"/>
      <c r="AO21" s="277">
        <v>10.130000000000001</v>
      </c>
      <c r="AP21" s="278">
        <v>7.71</v>
      </c>
      <c r="AQ21" s="279">
        <v>2.42</v>
      </c>
      <c r="AS21" s="280"/>
      <c r="AT21" s="276"/>
    </row>
    <row r="22" spans="1:46" s="248" customFormat="1" ht="12.75" x14ac:dyDescent="0.25">
      <c r="A22" s="276"/>
      <c r="AK22" s="1109" t="s">
        <v>497</v>
      </c>
      <c r="AL22" s="1110"/>
      <c r="AM22" s="1110"/>
      <c r="AN22" s="1111"/>
      <c r="AO22" s="281">
        <v>98</v>
      </c>
      <c r="AP22" s="282">
        <v>98.3</v>
      </c>
      <c r="AQ22" s="283">
        <v>-0.3</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2.75" x14ac:dyDescent="0.25">
      <c r="A27" s="288"/>
      <c r="AS27" s="243"/>
      <c r="AT27" s="243"/>
    </row>
    <row r="28" spans="1:46" ht="16.149999999999999" x14ac:dyDescent="0.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500</v>
      </c>
      <c r="AL29" s="248"/>
      <c r="AM29" s="248"/>
      <c r="AN29" s="248"/>
      <c r="AS29" s="290"/>
    </row>
    <row r="30" spans="1:46" ht="13.5" customHeight="1" x14ac:dyDescent="0.25">
      <c r="A30" s="247"/>
      <c r="AK30" s="250"/>
      <c r="AL30" s="251"/>
      <c r="AM30" s="251"/>
      <c r="AN30" s="252"/>
      <c r="AO30" s="1101" t="s">
        <v>479</v>
      </c>
      <c r="AP30" s="253"/>
      <c r="AQ30" s="254" t="s">
        <v>480</v>
      </c>
      <c r="AR30" s="255"/>
    </row>
    <row r="31" spans="1:46" ht="12.75" x14ac:dyDescent="0.25">
      <c r="A31" s="247"/>
      <c r="AK31" s="256"/>
      <c r="AL31" s="257"/>
      <c r="AM31" s="257"/>
      <c r="AN31" s="258"/>
      <c r="AO31" s="1102"/>
      <c r="AP31" s="259" t="s">
        <v>481</v>
      </c>
      <c r="AQ31" s="260" t="s">
        <v>482</v>
      </c>
      <c r="AR31" s="261" t="s">
        <v>483</v>
      </c>
    </row>
    <row r="32" spans="1:46" ht="27" customHeight="1" x14ac:dyDescent="0.25">
      <c r="A32" s="247"/>
      <c r="AK32" s="1117" t="s">
        <v>501</v>
      </c>
      <c r="AL32" s="1118"/>
      <c r="AM32" s="1118"/>
      <c r="AN32" s="1119"/>
      <c r="AO32" s="291">
        <v>4731132</v>
      </c>
      <c r="AP32" s="291">
        <v>62074</v>
      </c>
      <c r="AQ32" s="292">
        <v>41451</v>
      </c>
      <c r="AR32" s="293">
        <v>49.8</v>
      </c>
    </row>
    <row r="33" spans="1:46" ht="13.5" customHeight="1" x14ac:dyDescent="0.25">
      <c r="A33" s="247"/>
      <c r="AK33" s="1117" t="s">
        <v>502</v>
      </c>
      <c r="AL33" s="1118"/>
      <c r="AM33" s="1118"/>
      <c r="AN33" s="1119"/>
      <c r="AO33" s="291" t="s">
        <v>487</v>
      </c>
      <c r="AP33" s="291" t="s">
        <v>487</v>
      </c>
      <c r="AQ33" s="292" t="s">
        <v>487</v>
      </c>
      <c r="AR33" s="293" t="s">
        <v>487</v>
      </c>
    </row>
    <row r="34" spans="1:46" ht="27" customHeight="1" x14ac:dyDescent="0.25">
      <c r="A34" s="247"/>
      <c r="AK34" s="1117" t="s">
        <v>503</v>
      </c>
      <c r="AL34" s="1118"/>
      <c r="AM34" s="1118"/>
      <c r="AN34" s="1119"/>
      <c r="AO34" s="291" t="s">
        <v>487</v>
      </c>
      <c r="AP34" s="291" t="s">
        <v>487</v>
      </c>
      <c r="AQ34" s="292">
        <v>35</v>
      </c>
      <c r="AR34" s="293" t="s">
        <v>487</v>
      </c>
    </row>
    <row r="35" spans="1:46" ht="27" customHeight="1" x14ac:dyDescent="0.25">
      <c r="A35" s="247"/>
      <c r="AK35" s="1117" t="s">
        <v>504</v>
      </c>
      <c r="AL35" s="1118"/>
      <c r="AM35" s="1118"/>
      <c r="AN35" s="1119"/>
      <c r="AO35" s="291">
        <v>1630708</v>
      </c>
      <c r="AP35" s="291">
        <v>21396</v>
      </c>
      <c r="AQ35" s="292">
        <v>11775</v>
      </c>
      <c r="AR35" s="293">
        <v>81.7</v>
      </c>
    </row>
    <row r="36" spans="1:46" ht="27" customHeight="1" x14ac:dyDescent="0.25">
      <c r="A36" s="247"/>
      <c r="AK36" s="1117" t="s">
        <v>505</v>
      </c>
      <c r="AL36" s="1118"/>
      <c r="AM36" s="1118"/>
      <c r="AN36" s="1119"/>
      <c r="AO36" s="291" t="s">
        <v>487</v>
      </c>
      <c r="AP36" s="291" t="s">
        <v>487</v>
      </c>
      <c r="AQ36" s="292">
        <v>2188</v>
      </c>
      <c r="AR36" s="293" t="s">
        <v>487</v>
      </c>
    </row>
    <row r="37" spans="1:46" ht="13.5" customHeight="1" x14ac:dyDescent="0.25">
      <c r="A37" s="247"/>
      <c r="AK37" s="1117" t="s">
        <v>506</v>
      </c>
      <c r="AL37" s="1118"/>
      <c r="AM37" s="1118"/>
      <c r="AN37" s="1119"/>
      <c r="AO37" s="291">
        <v>181960</v>
      </c>
      <c r="AP37" s="291">
        <v>2387</v>
      </c>
      <c r="AQ37" s="292">
        <v>531</v>
      </c>
      <c r="AR37" s="293">
        <v>349.5</v>
      </c>
    </row>
    <row r="38" spans="1:46" ht="27" customHeight="1" x14ac:dyDescent="0.25">
      <c r="A38" s="247"/>
      <c r="AK38" s="1120" t="s">
        <v>507</v>
      </c>
      <c r="AL38" s="1121"/>
      <c r="AM38" s="1121"/>
      <c r="AN38" s="1122"/>
      <c r="AO38" s="294" t="s">
        <v>487</v>
      </c>
      <c r="AP38" s="294" t="s">
        <v>487</v>
      </c>
      <c r="AQ38" s="295">
        <v>1</v>
      </c>
      <c r="AR38" s="283" t="s">
        <v>487</v>
      </c>
      <c r="AS38" s="290"/>
    </row>
    <row r="39" spans="1:46" ht="12.75" x14ac:dyDescent="0.25">
      <c r="A39" s="247"/>
      <c r="AK39" s="1120" t="s">
        <v>508</v>
      </c>
      <c r="AL39" s="1121"/>
      <c r="AM39" s="1121"/>
      <c r="AN39" s="1122"/>
      <c r="AO39" s="291">
        <v>-299676</v>
      </c>
      <c r="AP39" s="291">
        <v>-3932</v>
      </c>
      <c r="AQ39" s="292">
        <v>-5414</v>
      </c>
      <c r="AR39" s="293">
        <v>-27.4</v>
      </c>
      <c r="AS39" s="290"/>
    </row>
    <row r="40" spans="1:46" ht="27" customHeight="1" x14ac:dyDescent="0.25">
      <c r="A40" s="247"/>
      <c r="AK40" s="1117" t="s">
        <v>509</v>
      </c>
      <c r="AL40" s="1118"/>
      <c r="AM40" s="1118"/>
      <c r="AN40" s="1119"/>
      <c r="AO40" s="291">
        <v>-4147048</v>
      </c>
      <c r="AP40" s="291">
        <v>-54411</v>
      </c>
      <c r="AQ40" s="292">
        <v>-35360</v>
      </c>
      <c r="AR40" s="293">
        <v>53.9</v>
      </c>
      <c r="AS40" s="290"/>
    </row>
    <row r="41" spans="1:46" ht="12.75" x14ac:dyDescent="0.25">
      <c r="A41" s="247"/>
      <c r="AK41" s="1123" t="s">
        <v>287</v>
      </c>
      <c r="AL41" s="1124"/>
      <c r="AM41" s="1124"/>
      <c r="AN41" s="1125"/>
      <c r="AO41" s="291">
        <v>2097076</v>
      </c>
      <c r="AP41" s="291">
        <v>27515</v>
      </c>
      <c r="AQ41" s="292">
        <v>15207</v>
      </c>
      <c r="AR41" s="293">
        <v>80.900000000000006</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510</v>
      </c>
    </row>
    <row r="48" spans="1:46" ht="12.75" x14ac:dyDescent="0.25">
      <c r="A48" s="247"/>
      <c r="AK48" s="301" t="s">
        <v>511</v>
      </c>
      <c r="AL48" s="301"/>
      <c r="AM48" s="301"/>
      <c r="AN48" s="301"/>
      <c r="AO48" s="301"/>
      <c r="AP48" s="301"/>
      <c r="AQ48" s="302"/>
      <c r="AR48" s="301"/>
    </row>
    <row r="49" spans="1:44" ht="13.5" customHeight="1" x14ac:dyDescent="0.25">
      <c r="A49" s="247"/>
      <c r="AK49" s="303"/>
      <c r="AL49" s="304"/>
      <c r="AM49" s="1112" t="s">
        <v>479</v>
      </c>
      <c r="AN49" s="1114" t="s">
        <v>512</v>
      </c>
      <c r="AO49" s="1115"/>
      <c r="AP49" s="1115"/>
      <c r="AQ49" s="1115"/>
      <c r="AR49" s="1116"/>
    </row>
    <row r="50" spans="1:44" ht="12.75" x14ac:dyDescent="0.25">
      <c r="A50" s="247"/>
      <c r="AK50" s="305"/>
      <c r="AL50" s="306"/>
      <c r="AM50" s="1113"/>
      <c r="AN50" s="307" t="s">
        <v>513</v>
      </c>
      <c r="AO50" s="308" t="s">
        <v>514</v>
      </c>
      <c r="AP50" s="309" t="s">
        <v>515</v>
      </c>
      <c r="AQ50" s="310" t="s">
        <v>516</v>
      </c>
      <c r="AR50" s="311" t="s">
        <v>517</v>
      </c>
    </row>
    <row r="51" spans="1:44" ht="12.75" x14ac:dyDescent="0.25">
      <c r="A51" s="247"/>
      <c r="AK51" s="303" t="s">
        <v>518</v>
      </c>
      <c r="AL51" s="304"/>
      <c r="AM51" s="312">
        <v>11365300</v>
      </c>
      <c r="AN51" s="313">
        <v>139017</v>
      </c>
      <c r="AO51" s="314">
        <v>35.4</v>
      </c>
      <c r="AP51" s="315">
        <v>63812</v>
      </c>
      <c r="AQ51" s="316">
        <v>2.2999999999999998</v>
      </c>
      <c r="AR51" s="317">
        <v>33.1</v>
      </c>
    </row>
    <row r="52" spans="1:44" ht="12.75" x14ac:dyDescent="0.25">
      <c r="A52" s="247"/>
      <c r="AK52" s="318"/>
      <c r="AL52" s="319" t="s">
        <v>519</v>
      </c>
      <c r="AM52" s="320">
        <v>8129038</v>
      </c>
      <c r="AN52" s="321">
        <v>99432</v>
      </c>
      <c r="AO52" s="322">
        <v>41.8</v>
      </c>
      <c r="AP52" s="323">
        <v>33848</v>
      </c>
      <c r="AQ52" s="324">
        <v>-4.2</v>
      </c>
      <c r="AR52" s="325">
        <v>46</v>
      </c>
    </row>
    <row r="53" spans="1:44" ht="12.75" x14ac:dyDescent="0.25">
      <c r="A53" s="247"/>
      <c r="AK53" s="303" t="s">
        <v>520</v>
      </c>
      <c r="AL53" s="304"/>
      <c r="AM53" s="312">
        <v>6878040</v>
      </c>
      <c r="AN53" s="313">
        <v>85657</v>
      </c>
      <c r="AO53" s="314">
        <v>-38.4</v>
      </c>
      <c r="AP53" s="315">
        <v>54225</v>
      </c>
      <c r="AQ53" s="316">
        <v>-15</v>
      </c>
      <c r="AR53" s="317">
        <v>-23.4</v>
      </c>
    </row>
    <row r="54" spans="1:44" ht="12.75" x14ac:dyDescent="0.25">
      <c r="A54" s="247"/>
      <c r="AK54" s="318"/>
      <c r="AL54" s="319" t="s">
        <v>519</v>
      </c>
      <c r="AM54" s="320">
        <v>3656671</v>
      </c>
      <c r="AN54" s="321">
        <v>45539</v>
      </c>
      <c r="AO54" s="322">
        <v>-54.2</v>
      </c>
      <c r="AP54" s="323">
        <v>27337</v>
      </c>
      <c r="AQ54" s="324">
        <v>-19.2</v>
      </c>
      <c r="AR54" s="325">
        <v>-35</v>
      </c>
    </row>
    <row r="55" spans="1:44" ht="12.75" x14ac:dyDescent="0.25">
      <c r="A55" s="247"/>
      <c r="AK55" s="303" t="s">
        <v>521</v>
      </c>
      <c r="AL55" s="304"/>
      <c r="AM55" s="312">
        <v>8769522</v>
      </c>
      <c r="AN55" s="313">
        <v>111146</v>
      </c>
      <c r="AO55" s="314">
        <v>29.8</v>
      </c>
      <c r="AP55" s="315">
        <v>54016</v>
      </c>
      <c r="AQ55" s="316">
        <v>-0.4</v>
      </c>
      <c r="AR55" s="317">
        <v>30.2</v>
      </c>
    </row>
    <row r="56" spans="1:44" ht="12.75" x14ac:dyDescent="0.25">
      <c r="A56" s="247"/>
      <c r="AK56" s="318"/>
      <c r="AL56" s="319" t="s">
        <v>519</v>
      </c>
      <c r="AM56" s="320">
        <v>4879901</v>
      </c>
      <c r="AN56" s="321">
        <v>61848</v>
      </c>
      <c r="AO56" s="322">
        <v>35.799999999999997</v>
      </c>
      <c r="AP56" s="323">
        <v>28078</v>
      </c>
      <c r="AQ56" s="324">
        <v>2.7</v>
      </c>
      <c r="AR56" s="325">
        <v>33.1</v>
      </c>
    </row>
    <row r="57" spans="1:44" ht="12.75" x14ac:dyDescent="0.25">
      <c r="A57" s="247"/>
      <c r="AK57" s="303" t="s">
        <v>522</v>
      </c>
      <c r="AL57" s="304"/>
      <c r="AM57" s="312">
        <v>7315185</v>
      </c>
      <c r="AN57" s="313">
        <v>94398</v>
      </c>
      <c r="AO57" s="314">
        <v>-15.1</v>
      </c>
      <c r="AP57" s="315">
        <v>52786</v>
      </c>
      <c r="AQ57" s="316">
        <v>-2.2999999999999998</v>
      </c>
      <c r="AR57" s="317">
        <v>-12.8</v>
      </c>
    </row>
    <row r="58" spans="1:44" ht="12.75" x14ac:dyDescent="0.25">
      <c r="A58" s="247"/>
      <c r="AK58" s="318"/>
      <c r="AL58" s="319" t="s">
        <v>519</v>
      </c>
      <c r="AM58" s="320">
        <v>4185451</v>
      </c>
      <c r="AN58" s="321">
        <v>54011</v>
      </c>
      <c r="AO58" s="322">
        <v>-12.7</v>
      </c>
      <c r="AP58" s="323">
        <v>28742</v>
      </c>
      <c r="AQ58" s="324">
        <v>2.4</v>
      </c>
      <c r="AR58" s="325">
        <v>-15.1</v>
      </c>
    </row>
    <row r="59" spans="1:44" ht="12.75" x14ac:dyDescent="0.25">
      <c r="A59" s="247"/>
      <c r="AK59" s="303" t="s">
        <v>523</v>
      </c>
      <c r="AL59" s="304"/>
      <c r="AM59" s="312">
        <v>7294178</v>
      </c>
      <c r="AN59" s="313">
        <v>95703</v>
      </c>
      <c r="AO59" s="314">
        <v>1.4</v>
      </c>
      <c r="AP59" s="315">
        <v>58465</v>
      </c>
      <c r="AQ59" s="316">
        <v>10.8</v>
      </c>
      <c r="AR59" s="317">
        <v>-9.4</v>
      </c>
    </row>
    <row r="60" spans="1:44" ht="12.75" x14ac:dyDescent="0.25">
      <c r="A60" s="247"/>
      <c r="AK60" s="318"/>
      <c r="AL60" s="319" t="s">
        <v>519</v>
      </c>
      <c r="AM60" s="320">
        <v>4787352</v>
      </c>
      <c r="AN60" s="321">
        <v>62812</v>
      </c>
      <c r="AO60" s="322">
        <v>16.3</v>
      </c>
      <c r="AP60" s="323">
        <v>34452</v>
      </c>
      <c r="AQ60" s="324">
        <v>19.899999999999999</v>
      </c>
      <c r="AR60" s="325">
        <v>-3.6</v>
      </c>
    </row>
    <row r="61" spans="1:44" ht="12.75" x14ac:dyDescent="0.25">
      <c r="A61" s="247"/>
      <c r="AK61" s="303" t="s">
        <v>524</v>
      </c>
      <c r="AL61" s="326"/>
      <c r="AM61" s="312">
        <v>8324445</v>
      </c>
      <c r="AN61" s="313">
        <v>105184</v>
      </c>
      <c r="AO61" s="314">
        <v>2.6</v>
      </c>
      <c r="AP61" s="315">
        <v>56661</v>
      </c>
      <c r="AQ61" s="327">
        <v>-0.9</v>
      </c>
      <c r="AR61" s="317">
        <v>3.5</v>
      </c>
    </row>
    <row r="62" spans="1:44" ht="12.75" x14ac:dyDescent="0.25">
      <c r="A62" s="247"/>
      <c r="AK62" s="318"/>
      <c r="AL62" s="319" t="s">
        <v>519</v>
      </c>
      <c r="AM62" s="320">
        <v>5127683</v>
      </c>
      <c r="AN62" s="321">
        <v>64728</v>
      </c>
      <c r="AO62" s="322">
        <v>5.4</v>
      </c>
      <c r="AP62" s="323">
        <v>30491</v>
      </c>
      <c r="AQ62" s="324">
        <v>0.3</v>
      </c>
      <c r="AR62" s="325">
        <v>5.0999999999999996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ylJQ14zBxY2svVGMLocarTZ4s+NyoazPAYLFedRzoNBi7odhhUQsdg8GqR2BJl16ChPHliHYerN9bTXnkja23Q==" saltValue="3JDzsPCF/EQ9HCzQEF4L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476</v>
      </c>
    </row>
    <row r="121" spans="125:125" ht="13.5" hidden="1" customHeight="1" x14ac:dyDescent="0.25">
      <c r="DU121" s="241"/>
    </row>
  </sheetData>
  <sheetProtection algorithmName="SHA-512" hashValue="VgeCi/0bcqYUNg6At/+JD9JJT8/LsIDUD+iKHpKi3H82EeILG7D7IwPJTHc4iasBHjlt3pknmyt3D+cUu/uQ7A==" saltValue="hor5HPHNM8vpl2BjCYl5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476</v>
      </c>
    </row>
  </sheetData>
  <sheetProtection algorithmName="SHA-512" hashValue="M/fmt0xPUq78Qh0uUZLVhbmls2lzWPKpBJCtnNQ6yCfhrHmSD8o5gtPSKVa6aN0+YTJahuss57rSepuoU7ek9A==" saltValue="Ysj5oGyugZ31n1sEMYzw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26" t="s">
        <v>3</v>
      </c>
      <c r="D47" s="1126"/>
      <c r="E47" s="1127"/>
      <c r="F47" s="11">
        <v>32.06</v>
      </c>
      <c r="G47" s="12">
        <v>28.4</v>
      </c>
      <c r="H47" s="12">
        <v>29.6</v>
      </c>
      <c r="I47" s="12">
        <v>32.22</v>
      </c>
      <c r="J47" s="13">
        <v>32.22</v>
      </c>
    </row>
    <row r="48" spans="2:10" ht="57.75" customHeight="1" x14ac:dyDescent="0.25">
      <c r="B48" s="14"/>
      <c r="C48" s="1128" t="s">
        <v>4</v>
      </c>
      <c r="D48" s="1128"/>
      <c r="E48" s="1129"/>
      <c r="F48" s="15">
        <v>8.3000000000000007</v>
      </c>
      <c r="G48" s="16">
        <v>11.02</v>
      </c>
      <c r="H48" s="16">
        <v>12.22</v>
      </c>
      <c r="I48" s="16">
        <v>11.38</v>
      </c>
      <c r="J48" s="17">
        <v>11.37</v>
      </c>
    </row>
    <row r="49" spans="2:10" ht="57.75" customHeight="1" thickBot="1" x14ac:dyDescent="0.3">
      <c r="B49" s="18"/>
      <c r="C49" s="1130" t="s">
        <v>5</v>
      </c>
      <c r="D49" s="1130"/>
      <c r="E49" s="1131"/>
      <c r="F49" s="19">
        <v>0.66</v>
      </c>
      <c r="G49" s="20">
        <v>0.27</v>
      </c>
      <c r="H49" s="20">
        <v>0.77</v>
      </c>
      <c r="I49" s="20">
        <v>2.21</v>
      </c>
      <c r="J49" s="21">
        <v>0.42</v>
      </c>
    </row>
    <row r="50" spans="2:10" ht="12.75" x14ac:dyDescent="0.25"/>
  </sheetData>
  <sheetProtection algorithmName="SHA-512" hashValue="FvjWk3HNGk6nhRO59uz/tLGBg9TUL5/C5ueBrzqQwKJ9hQjJlTrAjOagXVkt9XxKtd4nXqnxoSe1uYIJ8YfZSQ==" saltValue="Ub1SfP+P5WxQqCe5QOu4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2026-03-10T08:10:15Z</cp:lastPrinted>
  <dcterms:created xsi:type="dcterms:W3CDTF">2026-02-23T06:08:21Z</dcterms:created>
  <dcterms:modified xsi:type="dcterms:W3CDTF">2026-03-18T23:41:31Z</dcterms:modified>
  <cp:category/>
</cp:coreProperties>
</file>