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A7F32216-FF96-4AD5-962A-380F2F720A83}"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B102" i="12" l="1"/>
  <c r="AU63" i="12" l="1"/>
  <c r="AP63" i="12"/>
  <c r="AU88" i="12"/>
  <c r="AP88" i="12"/>
  <c r="AF88" i="12"/>
  <c r="CW102" i="12" l="1"/>
  <c r="CR102" i="12"/>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C38" i="10"/>
  <c r="BE37" i="10"/>
  <c r="AM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l="1"/>
  <c r="AM35" i="10" s="1"/>
  <c r="AM36" i="10" s="1"/>
  <c r="BE34" i="10" l="1"/>
  <c r="BW34" i="10"/>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<sst xmlns="http://schemas.openxmlformats.org/spreadsheetml/2006/main" count="1066" uniqueCount="581">
  <si>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</si>
  <si>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</si>
  <si>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</si>
  <si>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</si>
  <si>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</si>
  <si>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</si>
  <si>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</si>
  <si>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</si>
  <si>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</si>
  <si>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</si>
  <si>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</si>
  <si>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</si>
  <si>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</si>
  <si>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</si>
  <si>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</si>
  <si>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</si>
  <si>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</si>
  <si>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</si>
  <si>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</si>
  <si>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</si>
  <si>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</si>
  <si>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</si>
  <si>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</si>
  <si>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</si>
  <si>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</si>
  <si>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</si>
  <si>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</si>
  <si>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</si>
  <si>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</si>
  <si>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</si>
  <si>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</si>
  <si>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</si>
  <si>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</si>
  <si>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</si>
  <si>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</si>
  <si>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</si>
  <si>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</si>
  <si>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</si>
  <si>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</si>
  <si>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</si>
  <si>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</si>
  <si>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</si>
  <si>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</si>
  <si>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</si>
  <si>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</si>
  <si>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</si>
  <si>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</si>
  <si>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</si>
  <si>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</si>
  <si>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</si>
  <si>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</si>
  <si>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</si>
  <si>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</si>
  <si>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</si>
  <si>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</si>
  <si>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</si>
  <si>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</si>
  <si>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</si>
  <si>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</si>
  <si>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</si>
  <si>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</si>
  <si>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</si>
  <si>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</si>
  <si>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</si>
  <si>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</si>
  <si>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</si>
  <si>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</si>
  <si>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</si>
  <si>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</si>
  <si>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</si>
  <si>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</si>
  <si>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</si>
  <si>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</si>
  <si>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</si>
  <si>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</si>
  <si>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</si>
  <si>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</si>
  <si>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</si>
  <si>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</si>
  <si>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</si>
  <si>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</si>
  <si>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</si>
  <si>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</si>
  <si>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</si>
  <si>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</si>
  <si>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</si>
  <si>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</si>
  <si>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</si>
  <si>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</si>
  <si>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</si>
  <si>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</si>
  <si>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</si>
  <si>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</si>
  <si>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</si>
  <si>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十日町市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</si>
  <si>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</si>
  <si>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</si>
  <si>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</si>
  <si>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</si>
  <si>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</si>
  <si>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</si>
  <si>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</si>
  <si>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</si>
  <si>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</si>
  <si>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</si>
  <si>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</si>
  <si>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</si>
  <si>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</si>
  <si>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</si>
  <si>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</si>
  <si>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</si>
  <si>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</si>
  <si>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</si>
  <si>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</si>
  <si>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</si>
  <si>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</si>
  <si>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</si>
  <si>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</si>
  <si>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</si>
  <si>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</si>
  <si>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</si>
  <si>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</si>
  <si>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</si>
  <si>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</si>
  <si>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</si>
  <si>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</si>
  <si>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</si>
  <si>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</si>
  <si>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</si>
  <si>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</si>
  <si>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</si>
  <si>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</si>
  <si>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</si>
  <si>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</si>
  <si>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</si>
  <si>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</si>
  <si>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</si>
  <si>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</si>
  <si>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</si>
  <si>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</si>
  <si>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</si>
  <si>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</si>
  <si>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</si>
  <si>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</si>
  <si>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</si>
  <si>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</si>
  <si>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</si>
  <si>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</si>
  <si>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</si>
  <si>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</si>
  <si>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</si>
  <si>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</si>
  <si>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</si>
  <si>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</si>
  <si>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</si>
  <si>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</si>
  <si>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</si>
  <si>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</si>
  <si>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</si>
  <si>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</si>
  <si>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</si>
  <si>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</si>
  <si>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</si>
  <si>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</si>
  <si>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</si>
  <si>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</si>
  <si>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</si>
  <si>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</si>
  <si>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</si>
  <si>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</si>
  <si>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</si>
  <si>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</si>
  <si>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</si>
  <si>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</si>
  <si>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</si>
  <si>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</si>
  <si>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</si>
  <si>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</si>
  <si>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</si>
  <si>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</si>
  <si>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</si>
  <si>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</si>
  <si>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</si>
  <si>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</si>
  <si>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</si>
  <si>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</si>
  <si>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</si>
  <si>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</si>
  <si>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</si>
  <si>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</si>
  <si>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</si>
  <si>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</si>
  <si>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</si>
  <si>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</si>
  <si>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</si>
  <si>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</si>
  <si>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</si>
  <si>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</si>
  <si>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</si>
  <si>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</si>
  <si>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</si>
  <si>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</si>
  <si>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</si>
  <si>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新潟県十日町市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</si>
  <si>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</si>
  <si>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</si>
  <si>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</si>
  <si>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</si>
  <si>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</si>
  <si>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</si>
  <si>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</si>
  <si>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</si>
  <si>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</si>
  <si>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</si>
  <si>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</si>
  <si>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</si>
  <si>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</si>
  <si>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</si>
  <si>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</si>
  <si>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</si>
  <si>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</si>
  <si>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</si>
  <si>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</si>
  <si>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</si>
  <si>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</si>
  <si>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</si>
  <si>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</si>
  <si>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</si>
  <si>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</si>
  <si>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</si>
  <si>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</si>
  <si>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</si>
  <si>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</si>
  <si>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</si>
  <si>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</si>
  <si>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</si>
  <si>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</si>
  <si>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</si>
  <si>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</si>
  <si>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</si>
  <si>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</si>
  <si>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</si>
  <si>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</si>
  <si>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</si>
  <si>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</si>
  <si>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</si>
  <si>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</si>
  <si>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</si>
  <si>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</si>
  <si>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</si>
  <si>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</si>
  <si>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</si>
  <si>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</si>
  <si>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</si>
  <si>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</si>
  <si>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</si>
  <si>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</si>
  <si>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</si>
  <si>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</si>
  <si>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</si>
  <si>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</si>
  <si>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</si>
  <si>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</si>
  <si>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</si>
  <si>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</si>
  <si>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</si>
  <si>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</si>
  <si>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</si>
  <si>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</si>
  <si>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</si>
  <si>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</si>
  <si>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</si>
  <si>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</si>
  <si>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</si>
  <si>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</si>
  <si>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</si>
  <si>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</si>
  <si>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</si>
  <si>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</si>
  <si>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</si>
  <si>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</si>
  <si>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</si>
  <si>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</si>
  <si>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</si>
  <si>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</si>
  <si>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</si>
  <si>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</si>
  <si>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</si>
  <si>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</si>
  <si>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</si>
  <si>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</si>
  <si>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</si>
  <si>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</si>
  <si>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</si>
  <si>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</si>
  <si>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</si>
  <si>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</si>
  <si>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</si>
  <si>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</si>
  <si>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</si>
  <si>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</si>
  <si>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</si>
  <si>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</si>
  <si>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</si>
  <si>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</si>
  <si>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</si>
  <si>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</si>
  <si>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</si>
  <si>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</si>
  <si>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</si>
  <si>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</si>
  <si>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</si>
  <si>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</si>
  <si>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</si>
  <si>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</si>
  <si>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</si>
  <si>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</si>
  <si>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</si>
  <si>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</si>
  <si>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</si>
  <si>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</si>
  <si>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</si>
  <si>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</si>
  <si>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</si>
  <si>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</si>
  <si>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</si>
  <si>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</si>
  <si>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</si>
  <si>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</si>
  <si>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</si>
  <si>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</si>
  <si>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</si>
  <si>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</si>
  <si>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</si>
  <si>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</si>
  <si>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</si>
  <si>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</si>
  <si>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</si>
  <si>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</si>
  <si>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</si>
  <si>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</si>
  <si>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</si>
  <si>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</si>
  <si>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</si>
  <si>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</si>
  <si>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</si>
  <si>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</si>
  <si>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</si>
  <si>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</si>
  <si>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</si>
  <si>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</si>
  <si>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</si>
  <si>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</si>
  <si>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</si>
  <si>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新潟県十日町市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</si>
  <si>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</si>
  <si>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</si>
  <si>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</si>
  <si>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</si>
  <si>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</si>
  <si>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</si>
  <si>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</si>
  <si>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</si>
  <si>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</si>
  <si>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</si>
  <si>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</si>
  <si>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</si>
  <si>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</si>
  <si>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</si>
  <si>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</si>
  <si>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</si>
  <si>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</si>
  <si>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</si>
  <si>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</si>
  <si>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</si>
  <si>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</si>
  <si>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</si>
  <si>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</si>
  <si>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</si>
  <si>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</si>
  <si>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</si>
  <si>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</si>
  <si>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</si>
  <si>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</si>
  <si>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</si>
  <si>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</si>
  <si>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</si>
  <si>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</si>
  <si>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</si>
  <si>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</si>
  <si>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</si>
  <si>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</si>
  <si>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</si>
  <si>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</si>
  <si>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</si>
  <si>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簡易水道事業会計</t>
    <phoneticPr fontId="5"/>
  </si>
  <si>
    <t>下水道事業会計</t>
    <phoneticPr fontId="5"/>
  </si>
  <si>
    <t>松之山温泉配湯事業特別会計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</si>
  <si>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</si>
  <si>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</si>
  <si>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</si>
  <si>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</si>
  <si>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</si>
  <si>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</si>
  <si>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</si>
  <si>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</si>
  <si>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</si>
  <si>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</si>
  <si>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</si>
  <si>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</si>
  <si>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</si>
  <si>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</si>
  <si>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</si>
  <si>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</si>
  <si>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</si>
  <si>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</si>
  <si>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</si>
  <si>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</si>
  <si>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</si>
  <si>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</si>
  <si>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</si>
  <si>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</si>
  <si>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</si>
  <si>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</si>
  <si>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</si>
  <si>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</si>
  <si>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</si>
  <si>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</si>
  <si>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</si>
  <si>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</si>
  <si>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</si>
  <si>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</si>
  <si>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</si>
  <si>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</si>
  <si>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</si>
  <si>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</si>
  <si>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</si>
  <si>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</si>
  <si>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</si>
  <si>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</si>
  <si>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</si>
  <si>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</si>
  <si>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</si>
  <si>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</si>
  <si>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</si>
  <si>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</si>
  <si>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</si>
  <si>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</si>
  <si>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</si>
  <si>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</si>
  <si>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</si>
  <si>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</si>
  <si>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</si>
  <si>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</si>
  <si>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</si>
  <si>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</si>
  <si>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</si>
  <si>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</si>
  <si>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</si>
  <si>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</si>
  <si>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</si>
  <si>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</si>
  <si>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</si>
  <si>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</si>
  <si>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</si>
  <si>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</si>
  <si>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</si>
  <si>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</si>
  <si>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</si>
  <si>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</si>
  <si>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</si>
  <si>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</si>
  <si>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</si>
  <si>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</si>
  <si>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</si>
  <si>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</si>
  <si>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</si>
  <si>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</si>
  <si>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</si>
  <si>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</si>
  <si>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</si>
  <si>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</si>
  <si>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</si>
  <si>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</si>
  <si>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</si>
  <si>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</si>
  <si>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</si>
  <si>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</si>
  <si>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</si>
  <si>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</si>
  <si>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</si>
  <si>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</si>
  <si>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</si>
  <si>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</si>
  <si>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</si>
  <si>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</si>
  <si>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</si>
  <si>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</si>
  <si>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</si>
  <si>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</si>
  <si>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</si>
  <si>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</si>
  <si>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</si>
  <si>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</si>
  <si>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</si>
  <si>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</si>
  <si>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</si>
  <si>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</si>
  <si>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</si>
  <si>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</si>
  <si>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</si>
  <si>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</si>
  <si>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</si>
  <si>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</si>
  <si>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</si>
  <si>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</si>
  <si>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</si>
  <si>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</si>
  <si>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</si>
  <si>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</si>
  <si>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</si>
  <si>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</si>
  <si>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</si>
  <si>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</si>
  <si>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</si>
  <si>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</si>
  <si>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</si>
  <si>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</si>
  <si>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</si>
  <si>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</si>
  <si>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</si>
  <si>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</si>
  <si>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</si>
  <si>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</si>
  <si>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0.95</t>
  </si>
  <si>
    <t>▲ 0.98</t>
  </si>
  <si>
    <t>一般会計</t>
  </si>
  <si>
    <t>水道事業会計</t>
  </si>
  <si>
    <t>簡易水道事業会計</t>
  </si>
  <si>
    <t>下水道事業会計</t>
  </si>
  <si>
    <t>介護保険特別会計</t>
  </si>
  <si>
    <t>国民健康保険特別会計（事業勘定）</t>
  </si>
  <si>
    <t>国民健康保険特別会計（直診勘定）</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</si>
  <si>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</si>
  <si>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</si>
  <si>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</si>
  <si>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</si>
  <si>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</si>
  <si>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</si>
  <si>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</si>
  <si>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</si>
  <si>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</si>
  <si>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当間高原開発</t>
    <rPh sb="0" eb="2">
      <t>アテマ</t>
    </rPh>
    <rPh sb="2" eb="6">
      <t>コウゲンカイハツ</t>
    </rPh>
    <phoneticPr fontId="2"/>
  </si>
  <si>
    <t>オスポック</t>
  </si>
  <si>
    <t>まちづくり川西</t>
    <rPh sb="5" eb="7">
      <t>カワニシ</t>
    </rPh>
    <phoneticPr fontId="2"/>
  </si>
  <si>
    <t>中里地域開発</t>
    <rPh sb="0" eb="2">
      <t>ナカサト</t>
    </rPh>
    <rPh sb="2" eb="6">
      <t>チイキカイハツ</t>
    </rPh>
    <phoneticPr fontId="2"/>
  </si>
  <si>
    <t>なかさと</t>
  </si>
  <si>
    <t>松代総合開発</t>
    <rPh sb="0" eb="6">
      <t>マツダイソウゴウカイハツ</t>
    </rPh>
    <phoneticPr fontId="2"/>
  </si>
  <si>
    <t>松之山農業担い手公社</t>
    <rPh sb="0" eb="3">
      <t>マツノヤマ</t>
    </rPh>
    <rPh sb="3" eb="5">
      <t>ノウギョウ</t>
    </rPh>
    <rPh sb="5" eb="6">
      <t>ニナ</t>
    </rPh>
    <rPh sb="7" eb="10">
      <t>テコウシャ</t>
    </rPh>
    <phoneticPr fontId="2"/>
  </si>
  <si>
    <t>湯米心まつのやま</t>
    <rPh sb="0" eb="1">
      <t>ユ</t>
    </rPh>
    <rPh sb="1" eb="2">
      <t>コメ</t>
    </rPh>
    <rPh sb="2" eb="3">
      <t>ココロ</t>
    </rPh>
    <phoneticPr fontId="2"/>
  </si>
  <si>
    <t>十日町地域地場産業振興センター</t>
    <rPh sb="0" eb="11">
      <t>トオカマチチイキジバサンギョウシンコウ</t>
    </rPh>
    <phoneticPr fontId="2"/>
  </si>
  <si>
    <t>-</t>
    <phoneticPr fontId="2"/>
  </si>
  <si>
    <t>十日町市環境共生基金</t>
    <rPh sb="0" eb="4">
      <t>トオカマチシ</t>
    </rPh>
    <rPh sb="4" eb="10">
      <t>カンキョウキョウセイキキン</t>
    </rPh>
    <phoneticPr fontId="5"/>
  </si>
  <si>
    <t>十日町市地域振興基金</t>
    <rPh sb="0" eb="4">
      <t>トオカマチシ</t>
    </rPh>
    <rPh sb="4" eb="10">
      <t>チイキシンコウキキン</t>
    </rPh>
    <phoneticPr fontId="5"/>
  </si>
  <si>
    <t>とおかまち応援基金</t>
    <rPh sb="5" eb="9">
      <t>オウエンキキン</t>
    </rPh>
    <phoneticPr fontId="5"/>
  </si>
  <si>
    <t>十日町市少子化対策基金</t>
    <rPh sb="0" eb="3">
      <t>トオカマチ</t>
    </rPh>
    <rPh sb="3" eb="4">
      <t>シ</t>
    </rPh>
    <rPh sb="4" eb="11">
      <t>ショウシカタイサクキキン</t>
    </rPh>
    <phoneticPr fontId="5"/>
  </si>
  <si>
    <t>十日町市大地の芸術祭基金</t>
    <rPh sb="0" eb="4">
      <t>トオカマチシ</t>
    </rPh>
    <rPh sb="4" eb="6">
      <t>ダイチ</t>
    </rPh>
    <rPh sb="7" eb="10">
      <t>ゲイジュツサイ</t>
    </rPh>
    <rPh sb="10" eb="12">
      <t>キキン</t>
    </rPh>
    <phoneticPr fontId="5"/>
  </si>
  <si>
    <t>津南地域衛生施設組合</t>
  </si>
  <si>
    <t>魚沼地区障害福祉組合</t>
  </si>
  <si>
    <t>十日町地域広域事務組合
　【一般会計】</t>
  </si>
  <si>
    <t>十日町地域広域事務組合
　【家畜指導診療所特別会計】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</si>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</sst>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96DA-4DBF-92DA-7DA504E361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95883</c:v>
                </c:pt>
                <c:pt idx="1">
                  <c:v>128509</c:v>
                </c:pt>
                <c:pt idx="2">
                  <c:v>108494</c:v>
                </c:pt>
                <c:pt idx="3">
                  <c:v>84704</c:v>
                </c:pt>
                <c:pt idx="4">
                  <c:v>86836</c:v>
                </c:pt>
              </c:numCache>
            </c:numRef>
          </c:val>
          <c:smooth val="0"/>
          <c:extLst>
            <c:ext xmlns:c16="http://schemas.microsoft.com/office/drawing/2014/chart" uri="{C3380CC4-5D6E-409C-BE32-E72D297353CC}">
              <c16:uniqueId val="{00000001-96DA-4DBF-92DA-7DA504E361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7.44</c:v>
                </c:pt>
                <c:pt idx="1">
                  <c:v>6.36</c:v>
                </c:pt>
                <c:pt idx="2">
                  <c:v>8.85</c:v>
                </c:pt>
                <c:pt idx="3">
                  <c:v>9.1300000000000008</c:v>
                </c:pt>
                <c:pt idx="4">
                  <c:v>9.0299999999999994</c:v>
                </c:pt>
              </c:numCache>
            </c:numRef>
          </c:val>
          <c:extLst>
            <c:ext xmlns:c16="http://schemas.microsoft.com/office/drawing/2014/chart" uri="{C3380CC4-5D6E-409C-BE32-E72D297353CC}">
              <c16:uniqueId val="{00000000-1419-421A-B124-13994EA68D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11.18</c:v>
                </c:pt>
                <c:pt idx="1">
                  <c:v>10.59</c:v>
                </c:pt>
                <c:pt idx="2">
                  <c:v>11.38</c:v>
                </c:pt>
                <c:pt idx="3">
                  <c:v>12.64</c:v>
                </c:pt>
                <c:pt idx="4">
                  <c:v>13.83</c:v>
                </c:pt>
              </c:numCache>
            </c:numRef>
          </c:val>
          <c:extLst>
            <c:ext xmlns:c16="http://schemas.microsoft.com/office/drawing/2014/chart" uri="{C3380CC4-5D6E-409C-BE32-E72D297353CC}">
              <c16:uniqueId val="{00000001-1419-421A-B124-13994EA68D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-0.95</c:v>
                </c:pt>
                <c:pt idx="1">
                  <c:v>-0.98</c:v>
                </c:pt>
                <c:pt idx="2">
                  <c:v>2.73</c:v>
                </c:pt>
                <c:pt idx="3">
                  <c:v>1.6</c:v>
                </c:pt>
                <c:pt idx="4">
                  <c:v>1.24</c:v>
                </c:pt>
              </c:numCache>
            </c:numRef>
          </c:val>
          <c:smooth val="0"/>
          <c:extLst>
            <c:ext xmlns:c16="http://schemas.microsoft.com/office/drawing/2014/chart" uri="{C3380CC4-5D6E-409C-BE32-E72D297353CC}">
              <c16:uniqueId val="{00000002-1419-421A-B124-13994EA68D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0.01</c:v>
                </c:pt>
                <c:pt idx="4">
                  <c:v>#N/A</c:v>
                </c:pt>
                <c:pt idx="5">
                  <c:v>0.03</c:v>
                </c:pt>
                <c:pt idx="6">
                  <c:v>#N/A</c:v>
                </c:pt>
                <c:pt idx="7">
                  <c:v>7.0000000000000007E-2</c:v>
                </c:pt>
                <c:pt idx="8">
                  <c:v>#N/A</c:v>
                </c:pt>
                <c:pt idx="9">
                  <c:v>0.08</c:v>
                </c:pt>
              </c:numCache>
            </c:numRef>
          </c:val>
          <c:extLst>
            <c:ext xmlns:c16="http://schemas.microsoft.com/office/drawing/2014/chart" uri="{C3380CC4-5D6E-409C-BE32-E72D297353CC}">
              <c16:uniqueId val="{00000000-3816-4A65-B400-F44EAA5E74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16-4A65-B400-F44EAA5E747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0.19</c:v>
                </c:pt>
                <c:pt idx="2">
                  <c:v>#N/A</c:v>
                </c:pt>
                <c:pt idx="3">
                  <c:v>0.23</c:v>
                </c:pt>
                <c:pt idx="4">
                  <c:v>#N/A</c:v>
                </c:pt>
                <c:pt idx="5">
                  <c:v>0.06</c:v>
                </c:pt>
                <c:pt idx="6">
                  <c:v>#N/A</c:v>
                </c:pt>
                <c:pt idx="7">
                  <c:v>0.09</c:v>
                </c:pt>
                <c:pt idx="8">
                  <c:v>#N/A</c:v>
                </c:pt>
                <c:pt idx="9">
                  <c:v>0.08</c:v>
                </c:pt>
              </c:numCache>
            </c:numRef>
          </c:val>
          <c:extLst>
            <c:ext xmlns:c16="http://schemas.microsoft.com/office/drawing/2014/chart" uri="{C3380CC4-5D6E-409C-BE32-E72D297353CC}">
              <c16:uniqueId val="{00000002-3816-4A65-B400-F44EAA5E747A}"/>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0.17</c:v>
                </c:pt>
                <c:pt idx="4">
                  <c:v>#N/A</c:v>
                </c:pt>
                <c:pt idx="5">
                  <c:v>0.26</c:v>
                </c:pt>
                <c:pt idx="6">
                  <c:v>#N/A</c:v>
                </c:pt>
                <c:pt idx="7">
                  <c:v>0.32</c:v>
                </c:pt>
                <c:pt idx="8">
                  <c:v>#N/A</c:v>
                </c:pt>
                <c:pt idx="9">
                  <c:v>0.14000000000000001</c:v>
                </c:pt>
              </c:numCache>
            </c:numRef>
          </c:val>
          <c:extLst>
            <c:ext xmlns:c16="http://schemas.microsoft.com/office/drawing/2014/chart" uri="{C3380CC4-5D6E-409C-BE32-E72D297353CC}">
              <c16:uniqueId val="{00000003-3816-4A65-B400-F44EAA5E747A}"/>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0.83</c:v>
                </c:pt>
                <c:pt idx="4">
                  <c:v>#N/A</c:v>
                </c:pt>
                <c:pt idx="5">
                  <c:v>0.81</c:v>
                </c:pt>
                <c:pt idx="6">
                  <c:v>#N/A</c:v>
                </c:pt>
                <c:pt idx="7">
                  <c:v>1.06</c:v>
                </c:pt>
                <c:pt idx="8">
                  <c:v>#N/A</c:v>
                </c:pt>
                <c:pt idx="9">
                  <c:v>0.96</c:v>
                </c:pt>
              </c:numCache>
            </c:numRef>
          </c:val>
          <c:extLst>
            <c:ext xmlns:c16="http://schemas.microsoft.com/office/drawing/2014/chart" uri="{C3380CC4-5D6E-409C-BE32-E72D297353CC}">
              <c16:uniqueId val="{00000004-3816-4A65-B400-F44EAA5E747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c:v>
                </c:pt>
                <c:pt idx="2">
                  <c:v>#N/A</c:v>
                </c:pt>
                <c:pt idx="3">
                  <c:v>1.5</c:v>
                </c:pt>
                <c:pt idx="4">
                  <c:v>#N/A</c:v>
                </c:pt>
                <c:pt idx="5">
                  <c:v>1.59</c:v>
                </c:pt>
                <c:pt idx="6">
                  <c:v>#N/A</c:v>
                </c:pt>
                <c:pt idx="7">
                  <c:v>1.33</c:v>
                </c:pt>
                <c:pt idx="8">
                  <c:v>#N/A</c:v>
                </c:pt>
                <c:pt idx="9">
                  <c:v>1.27</c:v>
                </c:pt>
              </c:numCache>
            </c:numRef>
          </c:val>
          <c:extLst>
            <c:ext xmlns:c16="http://schemas.microsoft.com/office/drawing/2014/chart" uri="{C3380CC4-5D6E-409C-BE32-E72D297353CC}">
              <c16:uniqueId val="{00000005-3816-4A65-B400-F44EAA5E747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2.81</c:v>
                </c:pt>
                <c:pt idx="2">
                  <c:v>#N/A</c:v>
                </c:pt>
                <c:pt idx="3">
                  <c:v>2.93</c:v>
                </c:pt>
                <c:pt idx="4">
                  <c:v>#N/A</c:v>
                </c:pt>
                <c:pt idx="5">
                  <c:v>2.98</c:v>
                </c:pt>
                <c:pt idx="6">
                  <c:v>#N/A</c:v>
                </c:pt>
                <c:pt idx="7">
                  <c:v>2.92</c:v>
                </c:pt>
                <c:pt idx="8">
                  <c:v>#N/A</c:v>
                </c:pt>
                <c:pt idx="9">
                  <c:v>2.71</c:v>
                </c:pt>
              </c:numCache>
            </c:numRef>
          </c:val>
          <c:extLst>
            <c:ext xmlns:c16="http://schemas.microsoft.com/office/drawing/2014/chart" uri="{C3380CC4-5D6E-409C-BE32-E72D297353CC}">
              <c16:uniqueId val="{00000006-3816-4A65-B400-F44EAA5E747A}"/>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2.9</c:v>
                </c:pt>
                <c:pt idx="4">
                  <c:v>#N/A</c:v>
                </c:pt>
                <c:pt idx="5">
                  <c:v>3.91</c:v>
                </c:pt>
                <c:pt idx="6">
                  <c:v>#N/A</c:v>
                </c:pt>
                <c:pt idx="7">
                  <c:v>4.8099999999999996</c:v>
                </c:pt>
                <c:pt idx="8">
                  <c:v>#N/A</c:v>
                </c:pt>
                <c:pt idx="9">
                  <c:v>5.66</c:v>
                </c:pt>
              </c:numCache>
            </c:numRef>
          </c:val>
          <c:extLst>
            <c:ext xmlns:c16="http://schemas.microsoft.com/office/drawing/2014/chart" uri="{C3380CC4-5D6E-409C-BE32-E72D297353CC}">
              <c16:uniqueId val="{00000007-3816-4A65-B400-F44EAA5E747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5.05</c:v>
                </c:pt>
                <c:pt idx="2">
                  <c:v>#N/A</c:v>
                </c:pt>
                <c:pt idx="3">
                  <c:v>5.18</c:v>
                </c:pt>
                <c:pt idx="4">
                  <c:v>#N/A</c:v>
                </c:pt>
                <c:pt idx="5">
                  <c:v>5.73</c:v>
                </c:pt>
                <c:pt idx="6">
                  <c:v>#N/A</c:v>
                </c:pt>
                <c:pt idx="7">
                  <c:v>6.17</c:v>
                </c:pt>
                <c:pt idx="8">
                  <c:v>#N/A</c:v>
                </c:pt>
                <c:pt idx="9">
                  <c:v>6.71</c:v>
                </c:pt>
              </c:numCache>
            </c:numRef>
          </c:val>
          <c:extLst>
            <c:ext xmlns:c16="http://schemas.microsoft.com/office/drawing/2014/chart" uri="{C3380CC4-5D6E-409C-BE32-E72D297353CC}">
              <c16:uniqueId val="{00000008-3816-4A65-B400-F44EAA5E74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7.43</c:v>
                </c:pt>
                <c:pt idx="2">
                  <c:v>#N/A</c:v>
                </c:pt>
                <c:pt idx="3">
                  <c:v>6.36</c:v>
                </c:pt>
                <c:pt idx="4">
                  <c:v>#N/A</c:v>
                </c:pt>
                <c:pt idx="5">
                  <c:v>8.84</c:v>
                </c:pt>
                <c:pt idx="6">
                  <c:v>#N/A</c:v>
                </c:pt>
                <c:pt idx="7">
                  <c:v>9.1300000000000008</c:v>
                </c:pt>
                <c:pt idx="8">
                  <c:v>#N/A</c:v>
                </c:pt>
                <c:pt idx="9">
                  <c:v>9.02</c:v>
                </c:pt>
              </c:numCache>
            </c:numRef>
          </c:val>
          <c:extLst>
            <c:ext xmlns:c16="http://schemas.microsoft.com/office/drawing/2014/chart" uri="{C3380CC4-5D6E-409C-BE32-E72D297353CC}">
              <c16:uniqueId val="{00000009-3816-4A65-B400-F44EAA5E74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4558</c:v>
                </c:pt>
                <c:pt idx="5">
                  <c:v>4723</c:v>
                </c:pt>
                <c:pt idx="8">
                  <c:v>4655</c:v>
                </c:pt>
                <c:pt idx="11">
                  <c:v>4568</c:v>
                </c:pt>
                <c:pt idx="14">
                  <c:v>4453</c:v>
                </c:pt>
              </c:numCache>
            </c:numRef>
          </c:val>
          <c:extLst>
            <c:ext xmlns:c16="http://schemas.microsoft.com/office/drawing/2014/chart" uri="{C3380CC4-5D6E-409C-BE32-E72D297353CC}">
              <c16:uniqueId val="{00000000-67BA-4409-8431-DCF35ABAD7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BA-4409-8431-DCF35ABAD7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c:v>
                </c:pt>
                <c:pt idx="3">
                  <c:v>74</c:v>
                </c:pt>
                <c:pt idx="6">
                  <c:v>67</c:v>
                </c:pt>
                <c:pt idx="9">
                  <c:v>67</c:v>
                </c:pt>
                <c:pt idx="12">
                  <c:v>66</c:v>
                </c:pt>
              </c:numCache>
            </c:numRef>
          </c:val>
          <c:extLst>
            <c:ext xmlns:c16="http://schemas.microsoft.com/office/drawing/2014/chart" uri="{C3380CC4-5D6E-409C-BE32-E72D297353CC}">
              <c16:uniqueId val="{00000002-67BA-4409-8431-DCF35ABAD7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399</c:v>
                </c:pt>
                <c:pt idx="3">
                  <c:v>381</c:v>
                </c:pt>
                <c:pt idx="6">
                  <c:v>317</c:v>
                </c:pt>
                <c:pt idx="9">
                  <c:v>239</c:v>
                </c:pt>
                <c:pt idx="12">
                  <c:v>241</c:v>
                </c:pt>
              </c:numCache>
            </c:numRef>
          </c:val>
          <c:extLst>
            <c:ext xmlns:c16="http://schemas.microsoft.com/office/drawing/2014/chart" uri="{C3380CC4-5D6E-409C-BE32-E72D297353CC}">
              <c16:uniqueId val="{00000003-67BA-4409-8431-DCF35ABAD7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1074</c:v>
                </c:pt>
                <c:pt idx="3">
                  <c:v>1279</c:v>
                </c:pt>
                <c:pt idx="6">
                  <c:v>1143</c:v>
                </c:pt>
                <c:pt idx="9">
                  <c:v>1205</c:v>
                </c:pt>
                <c:pt idx="12">
                  <c:v>1164</c:v>
                </c:pt>
              </c:numCache>
            </c:numRef>
          </c:val>
          <c:extLst>
            <c:ext xmlns:c16="http://schemas.microsoft.com/office/drawing/2014/chart" uri="{C3380CC4-5D6E-409C-BE32-E72D297353CC}">
              <c16:uniqueId val="{00000004-67BA-4409-8431-DCF35ABAD7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5-67BA-4409-8431-DCF35ABAD7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BA-4409-8431-DCF35ABAD7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4711</c:v>
                </c:pt>
                <c:pt idx="3">
                  <c:v>5065</c:v>
                </c:pt>
                <c:pt idx="6">
                  <c:v>5277</c:v>
                </c:pt>
                <c:pt idx="9">
                  <c:v>5270</c:v>
                </c:pt>
                <c:pt idx="12">
                  <c:v>5165</c:v>
                </c:pt>
              </c:numCache>
            </c:numRef>
          </c:val>
          <c:extLst>
            <c:ext xmlns:c16="http://schemas.microsoft.com/office/drawing/2014/chart" uri="{C3380CC4-5D6E-409C-BE32-E72D297353CC}">
              <c16:uniqueId val="{00000007-67BA-4409-8431-DCF35ABAD7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1695</c:v>
                </c:pt>
                <c:pt idx="2">
                  <c:v>#N/A</c:v>
                </c:pt>
                <c:pt idx="3">
                  <c:v>#N/A</c:v>
                </c:pt>
                <c:pt idx="4">
                  <c:v>2079</c:v>
                </c:pt>
                <c:pt idx="5">
                  <c:v>#N/A</c:v>
                </c:pt>
                <c:pt idx="6">
                  <c:v>#N/A</c:v>
                </c:pt>
                <c:pt idx="7">
                  <c:v>2152</c:v>
                </c:pt>
                <c:pt idx="8">
                  <c:v>#N/A</c:v>
                </c:pt>
                <c:pt idx="9">
                  <c:v>#N/A</c:v>
                </c:pt>
                <c:pt idx="10">
                  <c:v>2216</c:v>
                </c:pt>
                <c:pt idx="11">
                  <c:v>#N/A</c:v>
                </c:pt>
                <c:pt idx="12">
                  <c:v>#N/A</c:v>
                </c:pt>
                <c:pt idx="13">
                  <c:v>2186</c:v>
                </c:pt>
                <c:pt idx="14">
                  <c:v>#N/A</c:v>
                </c:pt>
              </c:numCache>
            </c:numRef>
          </c:val>
          <c:smooth val="0"/>
          <c:extLst>
            <c:ext xmlns:c16="http://schemas.microsoft.com/office/drawing/2014/chart" uri="{C3380CC4-5D6E-409C-BE32-E72D297353CC}">
              <c16:uniqueId val="{00000008-67BA-4409-8431-DCF35ABAD7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44991</c:v>
                </c:pt>
                <c:pt idx="5">
                  <c:v>43293</c:v>
                </c:pt>
                <c:pt idx="8">
                  <c:v>41366</c:v>
                </c:pt>
                <c:pt idx="11">
                  <c:v>39013</c:v>
                </c:pt>
                <c:pt idx="14">
                  <c:v>36996</c:v>
                </c:pt>
              </c:numCache>
            </c:numRef>
          </c:val>
          <c:extLst>
            <c:ext xmlns:c16="http://schemas.microsoft.com/office/drawing/2014/chart" uri="{C3380CC4-5D6E-409C-BE32-E72D297353CC}">
              <c16:uniqueId val="{00000000-3FFC-495D-94E9-B617EF0499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1274</c:v>
                </c:pt>
                <c:pt idx="5">
                  <c:v>1233</c:v>
                </c:pt>
                <c:pt idx="8">
                  <c:v>1180</c:v>
                </c:pt>
                <c:pt idx="11">
                  <c:v>1099</c:v>
                </c:pt>
                <c:pt idx="14">
                  <c:v>1008</c:v>
                </c:pt>
              </c:numCache>
            </c:numRef>
          </c:val>
          <c:extLst>
            <c:ext xmlns:c16="http://schemas.microsoft.com/office/drawing/2014/chart" uri="{C3380CC4-5D6E-409C-BE32-E72D297353CC}">
              <c16:uniqueId val="{00000001-3FFC-495D-94E9-B617EF0499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5712</c:v>
                </c:pt>
                <c:pt idx="5">
                  <c:v>5955</c:v>
                </c:pt>
                <c:pt idx="8">
                  <c:v>6223</c:v>
                </c:pt>
                <c:pt idx="11">
                  <c:v>6807</c:v>
                </c:pt>
                <c:pt idx="14">
                  <c:v>7479</c:v>
                </c:pt>
              </c:numCache>
            </c:numRef>
          </c:val>
          <c:extLst>
            <c:ext xmlns:c16="http://schemas.microsoft.com/office/drawing/2014/chart" uri="{C3380CC4-5D6E-409C-BE32-E72D297353CC}">
              <c16:uniqueId val="{00000002-3FFC-495D-94E9-B617EF0499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FC-495D-94E9-B617EF0499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FC-495D-94E9-B617EF0499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34</c:v>
                </c:pt>
                <c:pt idx="3">
                  <c:v>32</c:v>
                </c:pt>
                <c:pt idx="6">
                  <c:v>30</c:v>
                </c:pt>
                <c:pt idx="9">
                  <c:v>28</c:v>
                </c:pt>
                <c:pt idx="12">
                  <c:v>27</c:v>
                </c:pt>
              </c:numCache>
            </c:numRef>
          </c:val>
          <c:extLst>
            <c:ext xmlns:c16="http://schemas.microsoft.com/office/drawing/2014/chart" uri="{C3380CC4-5D6E-409C-BE32-E72D297353CC}">
              <c16:uniqueId val="{00000005-3FFC-495D-94E9-B617EF0499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3045</c:v>
                </c:pt>
                <c:pt idx="3">
                  <c:v>2974</c:v>
                </c:pt>
                <c:pt idx="6">
                  <c:v>3032</c:v>
                </c:pt>
                <c:pt idx="9">
                  <c:v>3096</c:v>
                </c:pt>
                <c:pt idx="12">
                  <c:v>2990</c:v>
                </c:pt>
              </c:numCache>
            </c:numRef>
          </c:val>
          <c:extLst>
            <c:ext xmlns:c16="http://schemas.microsoft.com/office/drawing/2014/chart" uri="{C3380CC4-5D6E-409C-BE32-E72D297353CC}">
              <c16:uniqueId val="{00000006-3FFC-495D-94E9-B617EF0499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2489</c:v>
                </c:pt>
                <c:pt idx="3">
                  <c:v>2123</c:v>
                </c:pt>
                <c:pt idx="6">
                  <c:v>1795</c:v>
                </c:pt>
                <c:pt idx="9">
                  <c:v>1631</c:v>
                </c:pt>
                <c:pt idx="12">
                  <c:v>1394</c:v>
                </c:pt>
              </c:numCache>
            </c:numRef>
          </c:val>
          <c:extLst>
            <c:ext xmlns:c16="http://schemas.microsoft.com/office/drawing/2014/chart" uri="{C3380CC4-5D6E-409C-BE32-E72D297353CC}">
              <c16:uniqueId val="{00000007-3FFC-495D-94E9-B617EF0499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12704</c:v>
                </c:pt>
                <c:pt idx="3">
                  <c:v>12834</c:v>
                </c:pt>
                <c:pt idx="6">
                  <c:v>11984</c:v>
                </c:pt>
                <c:pt idx="9">
                  <c:v>11504</c:v>
                </c:pt>
                <c:pt idx="12">
                  <c:v>10405</c:v>
                </c:pt>
              </c:numCache>
            </c:numRef>
          </c:val>
          <c:extLst>
            <c:ext xmlns:c16="http://schemas.microsoft.com/office/drawing/2014/chart" uri="{C3380CC4-5D6E-409C-BE32-E72D297353CC}">
              <c16:uniqueId val="{00000008-3FFC-495D-94E9-B617EF0499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778</c:v>
                </c:pt>
                <c:pt idx="3">
                  <c:v>648</c:v>
                </c:pt>
                <c:pt idx="6">
                  <c:v>536</c:v>
                </c:pt>
                <c:pt idx="9">
                  <c:v>428</c:v>
                </c:pt>
                <c:pt idx="12">
                  <c:v>329</c:v>
                </c:pt>
              </c:numCache>
            </c:numRef>
          </c:val>
          <c:extLst>
            <c:ext xmlns:c16="http://schemas.microsoft.com/office/drawing/2014/chart" uri="{C3380CC4-5D6E-409C-BE32-E72D297353CC}">
              <c16:uniqueId val="{00000009-3FFC-495D-94E9-B617EF0499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48757</c:v>
                </c:pt>
                <c:pt idx="3">
                  <c:v>48543</c:v>
                </c:pt>
                <c:pt idx="6">
                  <c:v>47050</c:v>
                </c:pt>
                <c:pt idx="9">
                  <c:v>44628</c:v>
                </c:pt>
                <c:pt idx="12">
                  <c:v>41995</c:v>
                </c:pt>
              </c:numCache>
            </c:numRef>
          </c:val>
          <c:extLst>
            <c:ext xmlns:c16="http://schemas.microsoft.com/office/drawing/2014/chart" uri="{C3380CC4-5D6E-409C-BE32-E72D297353CC}">
              <c16:uniqueId val="{0000000A-3FFC-495D-94E9-B617EF0499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15831</c:v>
                </c:pt>
                <c:pt idx="2">
                  <c:v>#N/A</c:v>
                </c:pt>
                <c:pt idx="3">
                  <c:v>#N/A</c:v>
                </c:pt>
                <c:pt idx="4">
                  <c:v>16673</c:v>
                </c:pt>
                <c:pt idx="5">
                  <c:v>#N/A</c:v>
                </c:pt>
                <c:pt idx="6">
                  <c:v>#N/A</c:v>
                </c:pt>
                <c:pt idx="7">
                  <c:v>15658</c:v>
                </c:pt>
                <c:pt idx="8">
                  <c:v>#N/A</c:v>
                </c:pt>
                <c:pt idx="9">
                  <c:v>#N/A</c:v>
                </c:pt>
                <c:pt idx="10">
                  <c:v>14395</c:v>
                </c:pt>
                <c:pt idx="11">
                  <c:v>#N/A</c:v>
                </c:pt>
                <c:pt idx="12">
                  <c:v>#N/A</c:v>
                </c:pt>
                <c:pt idx="13">
                  <c:v>11658</c:v>
                </c:pt>
                <c:pt idx="14">
                  <c:v>#N/A</c:v>
                </c:pt>
              </c:numCache>
            </c:numRef>
          </c:val>
          <c:smooth val="0"/>
          <c:extLst>
            <c:ext xmlns:c16="http://schemas.microsoft.com/office/drawing/2014/chart" uri="{C3380CC4-5D6E-409C-BE32-E72D297353CC}">
              <c16:uniqueId val="{0000000B-3FFC-495D-94E9-B617EF0499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2260</c:v>
                </c:pt>
                <c:pt idx="1">
                  <c:v>2517</c:v>
                </c:pt>
                <c:pt idx="2">
                  <c:v>2774</c:v>
                </c:pt>
              </c:numCache>
            </c:numRef>
          </c:val>
          <c:extLst>
            <c:ext xmlns:c16="http://schemas.microsoft.com/office/drawing/2014/chart" uri="{C3380CC4-5D6E-409C-BE32-E72D297353CC}">
              <c16:uniqueId val="{00000000-DD4C-46ED-891B-75BA379B35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300</c:v>
                </c:pt>
                <c:pt idx="1">
                  <c:v>300</c:v>
                </c:pt>
                <c:pt idx="2">
                  <c:v>410</c:v>
                </c:pt>
              </c:numCache>
            </c:numRef>
          </c:val>
          <c:extLst>
            <c:ext xmlns:c16="http://schemas.microsoft.com/office/drawing/2014/chart" uri="{C3380CC4-5D6E-409C-BE32-E72D297353CC}">
              <c16:uniqueId val="{00000001-DD4C-46ED-891B-75BA379B35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5106</c:v>
                </c:pt>
                <c:pt idx="1">
                  <c:v>5113</c:v>
                </c:pt>
                <c:pt idx="2">
                  <c:v>5074</c:v>
                </c:pt>
              </c:numCache>
            </c:numRef>
          </c:val>
          <c:extLst>
            <c:ext xmlns:c16="http://schemas.microsoft.com/office/drawing/2014/chart" uri="{C3380CC4-5D6E-409C-BE32-E72D297353CC}">
              <c16:uniqueId val="{00000002-DD4C-46ED-891B-75BA379B35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合併特例事業債と臨時財政対策債の償還に係る元利償還金は減少しているが、過疎対策事業債に係る元利償還金は増加している。元利償還金の額は昨年度より約</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百万円減少。</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合併特例事業債等の交付税措置率の高い優良債の償還が進んだことにより算入公債費が減となった。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実質公債費比率は今後数年間同水準で推移していく見込みである。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地方債の現在高は合併特例事業債の現在高が減少したことにより減となっている。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合併特例事業債の現在高が減少したことにより、算入額が減となった。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新潟県十日町市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令和６年度末の普通会計の基金の現在高は、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百万円で５年度末現在高に比べ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％の増となった。主にとおかまち応援基金が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百万円の増加に加えて、財政調整基金が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百万円の増、および地域振興基金の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財政調整基金は一定額を確保し、その他特定目的基金については、必要額の取崩を行い、基金の使途にあった事業への充当を行う。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信濃川河川環境の良好な維持向上、また、環境との調和及び共生に資する地域づくり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地域住民の連帯の強化又は地域の振興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多様な人々の社会的投資を具体化することにより、個性ある街づくりに資することを目的とする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次代を担う子どもを安心して産み、健やかな成長と豊かな心を育む環境づくりおよびその他の少子化対策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十日町市大地の芸術祭基金　大地の芸術祭の運営並びに作品の制作および維持管理の資金に充てることを目的とする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上記基金の使途にあてはまる事業へ充当するために取り崩したもの。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上記基金の使途にあてはまる事業へ充当するために取り崩したもの。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ふるさと納税制度による寄附が好調だったことによる増。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左記基金の使途にあてはまる事業へ充当するために取り崩したもの。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十日町市大地の芸術祭基金　大地の芸術祭関連事業へ充当するために取り崩したもの。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その他特定目的金については、令和７年度末までに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百万円を取り崩す見込みである。その後、令和９年度までに、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百万円をそれぞれの基金使途に当てはまる事業へ充当し、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百万円となる見込である。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財政調整基金の増加は、大雪に伴い基金の取崩を行ったが、交付税などにより積立財源が確保できたため。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災害などの非常時に備えるため、一定額を確保するとともに、年度間の財源調整のために取崩を行う。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普通交付税再算定・臨財債償還分の積立金によるもの。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臨財債償還など、適宜積立と取崩を行い、適切に管理する。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47,124
46,727
590.39
40,572,469
38,650,025
1,811,790
20,066,421
39,711,773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分子となる基準財政収入額が定額減税に伴う地方特例交付金の減収補填により対前年度で</a:t>
          </a:r>
          <a:r>
            <a:rPr kumimoji="1" lang="en-US" altLang="ja-JP" sz="1300">
              <a:latin typeface="ＭＳ Ｐゴシック" panose="020B0600070205080204" pitchFamily="50" charset="-128"/>
              <a:ea typeface="ＭＳ Ｐゴシック" panose="020B0600070205080204" pitchFamily="50" charset="-128"/>
            </a:rPr>
            <a:t>+150,100</a:t>
          </a:r>
          <a:r>
            <a:rPr kumimoji="1" lang="ja-JP" altLang="en-US" sz="1300">
              <a:latin typeface="ＭＳ Ｐゴシック" panose="020B0600070205080204" pitchFamily="50" charset="-128"/>
              <a:ea typeface="ＭＳ Ｐゴシック" panose="020B0600070205080204" pitchFamily="50" charset="-128"/>
            </a:rPr>
            <a:t>千円となり増収だったが、分母となる基準財政需要額も給与改定および会計年度任用職員の勤勉手当支給に係る対応等により</a:t>
          </a:r>
          <a:r>
            <a:rPr kumimoji="1" lang="en-US" altLang="ja-JP" sz="1300">
              <a:latin typeface="ＭＳ Ｐゴシック" panose="020B0600070205080204" pitchFamily="50" charset="-128"/>
              <a:ea typeface="ＭＳ Ｐゴシック" panose="020B0600070205080204" pitchFamily="50" charset="-128"/>
            </a:rPr>
            <a:t>+210,975</a:t>
          </a:r>
          <a:r>
            <a:rPr kumimoji="1" lang="ja-JP" altLang="en-US" sz="1300">
              <a:latin typeface="ＭＳ Ｐゴシック" panose="020B0600070205080204" pitchFamily="50" charset="-128"/>
              <a:ea typeface="ＭＳ Ｐゴシック" panose="020B0600070205080204" pitchFamily="50" charset="-128"/>
            </a:rPr>
            <a:t>千円の増となり、当市の財政力は横ばいの状況が続いている。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今後も税収の大幅な増加は見込めないため、行政コストの見直しや税収以外の歳入の確保に努め財政基盤の強化を図っていく。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ポイント改善した。普通交付税などの増により、分母である歳入の経常一般財源が</a:t>
          </a:r>
          <a:r>
            <a:rPr kumimoji="1" lang="en-US" altLang="ja-JP" sz="1300">
              <a:latin typeface="ＭＳ Ｐゴシック" panose="020B0600070205080204" pitchFamily="50" charset="-128"/>
              <a:ea typeface="ＭＳ Ｐゴシック" panose="020B0600070205080204" pitchFamily="50" charset="-128"/>
            </a:rPr>
            <a:t>368,351</a:t>
          </a:r>
          <a:r>
            <a:rPr kumimoji="1" lang="ja-JP" altLang="en-US" sz="1300">
              <a:latin typeface="ＭＳ Ｐゴシック" panose="020B0600070205080204" pitchFamily="50" charset="-128"/>
              <a:ea typeface="ＭＳ Ｐゴシック" panose="020B0600070205080204" pitchFamily="50" charset="-128"/>
            </a:rPr>
            <a:t>千円増額となった一方で、分子である歳出の経常経費は、退職手当の増などにより人件費が増となったものの公債費が大きく減となり、歳出の経常一般財源は</a:t>
          </a:r>
          <a:r>
            <a:rPr kumimoji="1" lang="en-US" altLang="ja-JP" sz="1300">
              <a:latin typeface="ＭＳ Ｐゴシック" panose="020B0600070205080204" pitchFamily="50" charset="-128"/>
              <a:ea typeface="ＭＳ Ｐゴシック" panose="020B0600070205080204" pitchFamily="50" charset="-128"/>
            </a:rPr>
            <a:t>77,401</a:t>
          </a:r>
          <a:r>
            <a:rPr kumimoji="1" lang="ja-JP" altLang="en-US" sz="1300">
              <a:latin typeface="ＭＳ Ｐゴシック" panose="020B0600070205080204" pitchFamily="50" charset="-128"/>
              <a:ea typeface="ＭＳ Ｐゴシック" panose="020B0600070205080204" pitchFamily="50" charset="-128"/>
            </a:rPr>
            <a:t>千円減少したことが主な要因である。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今後も、扶助費などの住民サービスの維持を図りながら、経常経費の圧縮に努める。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115026</xdr:rowOff>
    </xdr:from>
    <xdr:to>
      <xdr:col>23</xdr:col>
      <xdr:colOff>133350</xdr:colOff>
      <xdr:row>61</xdr:row>
      <xdr:rowOff>15966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202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15966</xdr:rowOff>
    </xdr:from>
    <xdr:to>
      <xdr:col>19</xdr:col>
      <xdr:colOff>133350</xdr:colOff>
      <xdr:row>61</xdr:row>
      <xdr:rowOff>15966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74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15966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479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61</xdr:row>
      <xdr:rowOff>78015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84790"/>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36303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136616</xdr:rowOff>
    </xdr:from>
    <xdr:to>
      <xdr:col>19</xdr:col>
      <xdr:colOff>184150</xdr:colOff>
      <xdr:row>61</xdr:row>
      <xdr:rowOff>66766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51543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136616</xdr:rowOff>
    </xdr:from>
    <xdr:to>
      <xdr:col>15</xdr:col>
      <xdr:colOff>133350</xdr:colOff>
      <xdr:row>61</xdr:row>
      <xdr:rowOff>66766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51543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133367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27215</xdr:rowOff>
    </xdr:from>
    <xdr:to>
      <xdr:col>7</xdr:col>
      <xdr:colOff>31750</xdr:colOff>
      <xdr:row>61</xdr:row>
      <xdr:rowOff>128815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113592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豪雪地であることによる除排雪経費（維持補修費）が類似団体に比して高いことから平均を上回っている。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要因として、昨年度に比べて人件費は退職手当の増および会計年度任用職員の勤勉手当の増などにより増額。物件費は大地の芸術祭（第９回展）の委託料やとおかまち応援寄附金募集経費の増に伴い増加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48941</xdr:rowOff>
    </xdr:from>
    <xdr:to>
      <xdr:col>23</xdr:col>
      <xdr:colOff>133350</xdr:colOff>
      <xdr:row>81</xdr:row>
      <xdr:rowOff>63564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6391"/>
          <a:ext cx="838200" cy="1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48941</xdr:rowOff>
    </xdr:from>
    <xdr:to>
      <xdr:col>19</xdr:col>
      <xdr:colOff>133350</xdr:colOff>
      <xdr:row>81</xdr:row>
      <xdr:rowOff>51009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3639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51009</xdr:rowOff>
    </xdr:from>
    <xdr:to>
      <xdr:col>15</xdr:col>
      <xdr:colOff>82550</xdr:colOff>
      <xdr:row>81</xdr:row>
      <xdr:rowOff>56091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38459"/>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52522</xdr:rowOff>
    </xdr:from>
    <xdr:to>
      <xdr:col>11</xdr:col>
      <xdr:colOff>31750</xdr:colOff>
      <xdr:row>81</xdr:row>
      <xdr:rowOff>56091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9972"/>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12764</xdr:rowOff>
    </xdr:from>
    <xdr:to>
      <xdr:col>23</xdr:col>
      <xdr:colOff>184150</xdr:colOff>
      <xdr:row>81</xdr:row>
      <xdr:rowOff>114364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61041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169591</xdr:rowOff>
    </xdr:from>
    <xdr:to>
      <xdr:col>19</xdr:col>
      <xdr:colOff>184150</xdr:colOff>
      <xdr:row>81</xdr:row>
      <xdr:rowOff>99741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84518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209</xdr:rowOff>
    </xdr:from>
    <xdr:to>
      <xdr:col>15</xdr:col>
      <xdr:colOff>133350</xdr:colOff>
      <xdr:row>81</xdr:row>
      <xdr:rowOff>101809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86586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5291</xdr:rowOff>
    </xdr:from>
    <xdr:to>
      <xdr:col>11</xdr:col>
      <xdr:colOff>82550</xdr:colOff>
      <xdr:row>81</xdr:row>
      <xdr:rowOff>106891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91668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1722</xdr:rowOff>
    </xdr:from>
    <xdr:to>
      <xdr:col>7</xdr:col>
      <xdr:colOff>31750</xdr:colOff>
      <xdr:row>81</xdr:row>
      <xdr:rowOff>103322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88099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新潟県内市平均が低い傾向にあり、今後も、類似団体の平均を下回る形で推移するものと考えられる。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48079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326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65314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14514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14514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人／千人の減少となり類似団体平均を</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人下回った。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事務事業を見直すとともに適切な定員管理に努める。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40682</xdr:rowOff>
    </xdr:from>
    <xdr:to>
      <xdr:col>81</xdr:col>
      <xdr:colOff>44450</xdr:colOff>
      <xdr:row>60</xdr:row>
      <xdr:rowOff>41487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327682"/>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14944</xdr:rowOff>
    </xdr:from>
    <xdr:to>
      <xdr:col>77</xdr:col>
      <xdr:colOff>44450</xdr:colOff>
      <xdr:row>60</xdr:row>
      <xdr:rowOff>41487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01944"/>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14944</xdr:rowOff>
    </xdr:from>
    <xdr:to>
      <xdr:col>72</xdr:col>
      <xdr:colOff>203200</xdr:colOff>
      <xdr:row>60</xdr:row>
      <xdr:rowOff>18161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01944"/>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4487</xdr:rowOff>
    </xdr:from>
    <xdr:to>
      <xdr:col>68</xdr:col>
      <xdr:colOff>152400</xdr:colOff>
      <xdr:row>60</xdr:row>
      <xdr:rowOff>18161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9148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161332</xdr:rowOff>
    </xdr:from>
    <xdr:to>
      <xdr:col>81</xdr:col>
      <xdr:colOff>95250</xdr:colOff>
      <xdr:row>60</xdr:row>
      <xdr:rowOff>91482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6409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2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102464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135594</xdr:rowOff>
    </xdr:from>
    <xdr:to>
      <xdr:col>73</xdr:col>
      <xdr:colOff>44450</xdr:colOff>
      <xdr:row>60</xdr:row>
      <xdr:rowOff>65744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75921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2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138811</xdr:rowOff>
    </xdr:from>
    <xdr:to>
      <xdr:col>68</xdr:col>
      <xdr:colOff>203200</xdr:colOff>
      <xdr:row>60</xdr:row>
      <xdr:rowOff>68961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79138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2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125137</xdr:rowOff>
    </xdr:from>
    <xdr:to>
      <xdr:col>64</xdr:col>
      <xdr:colOff>152400</xdr:colOff>
      <xdr:row>60</xdr:row>
      <xdr:rowOff>55287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65464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看護職員養成施設整備事業等の合併特例事業債を活用した事業や、令和元年度から３年度に実施した防災・緊急情報伝達システムの整備事業に係る地方債の償還により、公債費負担が大きくなっている。元利償還は、今後数年間、同規模を見込んでおり、比率も同水準で推移していくと見込んでい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112501</xdr:rowOff>
    </xdr:from>
    <xdr:to>
      <xdr:col>81</xdr:col>
      <xdr:colOff>44450</xdr:colOff>
      <xdr:row>37</xdr:row>
      <xdr:rowOff>118533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56151"/>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90382</xdr:rowOff>
    </xdr:from>
    <xdr:to>
      <xdr:col>77</xdr:col>
      <xdr:colOff>44450</xdr:colOff>
      <xdr:row>37</xdr:row>
      <xdr:rowOff>112501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3403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82338</xdr:rowOff>
    </xdr:from>
    <xdr:to>
      <xdr:col>72</xdr:col>
      <xdr:colOff>203200</xdr:colOff>
      <xdr:row>37</xdr:row>
      <xdr:rowOff>90382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2598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82338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1995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39810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8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61701</xdr:rowOff>
    </xdr:from>
    <xdr:to>
      <xdr:col>77</xdr:col>
      <xdr:colOff>95250</xdr:colOff>
      <xdr:row>37</xdr:row>
      <xdr:rowOff>163301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148078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9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39582</xdr:rowOff>
    </xdr:from>
    <xdr:to>
      <xdr:col>73</xdr:col>
      <xdr:colOff>44450</xdr:colOff>
      <xdr:row>37</xdr:row>
      <xdr:rowOff>141182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125958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31538</xdr:rowOff>
    </xdr:from>
    <xdr:to>
      <xdr:col>68</xdr:col>
      <xdr:colOff>203200</xdr:colOff>
      <xdr:row>37</xdr:row>
      <xdr:rowOff>133138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117915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実施した十日町小学校校舎改築事業や補助災害復旧事業に係る地方債の償還完了により、地方債現在高が減少したことに加え、ふるさと納税の増加に伴う基金積立額の増加により、充当可能基金が増加し、将来負担比率が減少し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99766</xdr:rowOff>
    </xdr:from>
    <xdr:to>
      <xdr:col>81</xdr:col>
      <xdr:colOff>44450</xdr:colOff>
      <xdr:row>21</xdr:row>
      <xdr:rowOff>12912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57316"/>
          <a:ext cx="838200" cy="25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12912</xdr:rowOff>
    </xdr:from>
    <xdr:to>
      <xdr:col>77</xdr:col>
      <xdr:colOff>44450</xdr:colOff>
      <xdr:row>21</xdr:row>
      <xdr:rowOff>136243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613362"/>
          <a:ext cx="88900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136243</xdr:rowOff>
    </xdr:from>
    <xdr:to>
      <xdr:col>72</xdr:col>
      <xdr:colOff>203200</xdr:colOff>
      <xdr:row>22</xdr:row>
      <xdr:rowOff>988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73669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152329</xdr:rowOff>
    </xdr:from>
    <xdr:to>
      <xdr:col>68</xdr:col>
      <xdr:colOff>152400</xdr:colOff>
      <xdr:row>22</xdr:row>
      <xdr:rowOff>988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7527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48966</xdr:rowOff>
    </xdr:from>
    <xdr:to>
      <xdr:col>81</xdr:col>
      <xdr:colOff>95250</xdr:colOff>
      <xdr:row>19</xdr:row>
      <xdr:rowOff>150566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21043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133562</xdr:rowOff>
    </xdr:from>
    <xdr:to>
      <xdr:col>77</xdr:col>
      <xdr:colOff>95250</xdr:colOff>
      <xdr:row>21</xdr:row>
      <xdr:rowOff>63712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48489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48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85443</xdr:rowOff>
    </xdr:from>
    <xdr:to>
      <xdr:col>73</xdr:col>
      <xdr:colOff>44450</xdr:colOff>
      <xdr:row>22</xdr:row>
      <xdr:rowOff>15593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68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370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77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121638</xdr:rowOff>
    </xdr:from>
    <xdr:to>
      <xdr:col>68</xdr:col>
      <xdr:colOff>203200</xdr:colOff>
      <xdr:row>22</xdr:row>
      <xdr:rowOff>51788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36565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0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101529</xdr:rowOff>
    </xdr:from>
    <xdr:to>
      <xdr:col>64</xdr:col>
      <xdr:colOff>152400</xdr:colOff>
      <xdr:row>22</xdr:row>
      <xdr:rowOff>31679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16456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8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47,124
46,727
590.39
40,572,469
38,650,025
1,811,790
20,066,421
39,711,773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歳入の経常一般財源が定額減税に伴う地方特例交付金の増および給与改定に伴う普通交付税の増により対前年度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歳出の経常一般財源が職員人件費の増により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ポイント増加し、合計で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経常人件費が類似団体と比較して低い要因は、普通建設事業にかかる支弁人件費が大きいためである。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11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5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74422</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23622</xdr:rowOff>
    </xdr:from>
    <xdr:to>
      <xdr:col>11</xdr:col>
      <xdr:colOff>60325</xdr:colOff>
      <xdr:row>35</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135399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歳入の増により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ポイント減少。また、ごみ処理手数料の値上げによりじん芥処理費にかかる経常一般財源額が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ポイント減少した。合計で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311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ポイント減。歳出の経常一般財源が児童手当支給事業に係る国庫支出金の増、および子ども医療費助成事業費の減により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ポイントの減となり、合計で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75293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28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75293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72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ポイント減少したが、大雪に伴う経常一般経費の増等により横ばいとなった。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その他に係る経常収支比率が類似団体平均を上回っているのは、当市が豪雪地帯であることによる除排雪経費（維持補修費）、高齢化の進行による福祉系への繰出金が多額となっていることが要因である。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60</xdr:row>
      <xdr:rowOff>34472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825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6549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9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34472</xdr:rowOff>
    </xdr:from>
    <xdr:to>
      <xdr:col>82</xdr:col>
      <xdr:colOff>196850</xdr:colOff>
      <xdr:row>60</xdr:row>
      <xdr:rowOff>34472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2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29028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7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170543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73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9978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60</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25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　全国平均、県平均で比較すると当市は高水準にあるため、緊急性、必要性に応じた補助金交付の検討により補助費全体の抑制を図る。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08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74422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86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74422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市町村合併に伴う需要への対応などにより元利償還金が占める比率は類似団体の平均を上回っている。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これは、超低金利の機会を逃すことなく効果的な借り入れを行なってきたことによるもの。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今後は、地方債発行額抑制による公債費の削減を進めつつ、投資的事業の実施にあたっては、過疎債等の交付税上の優良債活用による事業推進を続けていく。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123190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628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123190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78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75565</xdr:rowOff>
    </xdr:from>
    <xdr:to>
      <xdr:col>11</xdr:col>
      <xdr:colOff>9525</xdr:colOff>
      <xdr:row>75</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343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25417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158766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154957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124477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111141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歳入の経常一般財源の増加により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ポイントの減、歳出の経常一般財源の増により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ポイントの増で計</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全国平均に比して低水準であるが、その分当市は公債費の占める経常経費の割合が類似団体に比して大きいということを示している。今後も事務事業の見直し等による行政経費の圧縮に努める必要がある。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53848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337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62992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62992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47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77</xdr:row>
      <xdr:rowOff>78994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4747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52849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22692</xdr:rowOff>
    </xdr:from>
    <xdr:to>
      <xdr:col>29</xdr:col>
      <xdr:colOff>127000</xdr:colOff>
      <xdr:row>18</xdr:row>
      <xdr:rowOff>69021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56417"/>
          <a:ext cx="647700" cy="46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69021</xdr:rowOff>
    </xdr:from>
    <xdr:to>
      <xdr:col>26</xdr:col>
      <xdr:colOff>50800</xdr:colOff>
      <xdr:row>18</xdr:row>
      <xdr:rowOff>92491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02746"/>
          <a:ext cx="698500" cy="23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92491</xdr:rowOff>
    </xdr:from>
    <xdr:to>
      <xdr:col>22</xdr:col>
      <xdr:colOff>114300</xdr:colOff>
      <xdr:row>18</xdr:row>
      <xdr:rowOff>110484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26216"/>
          <a:ext cx="698500" cy="1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110484</xdr:rowOff>
    </xdr:from>
    <xdr:to>
      <xdr:col>18</xdr:col>
      <xdr:colOff>177800</xdr:colOff>
      <xdr:row>18</xdr:row>
      <xdr:rowOff>142268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44209"/>
          <a:ext cx="698500" cy="31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143342</xdr:rowOff>
    </xdr:from>
    <xdr:to>
      <xdr:col>29</xdr:col>
      <xdr:colOff>177800</xdr:colOff>
      <xdr:row>18</xdr:row>
      <xdr:rowOff>73492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05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115419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7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18221</xdr:rowOff>
    </xdr:from>
    <xdr:to>
      <xdr:col>26</xdr:col>
      <xdr:colOff>101600</xdr:colOff>
      <xdr:row>18</xdr:row>
      <xdr:rowOff>119821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51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104598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3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41691</xdr:rowOff>
    </xdr:from>
    <xdr:to>
      <xdr:col>22</xdr:col>
      <xdr:colOff>165100</xdr:colOff>
      <xdr:row>18</xdr:row>
      <xdr:rowOff>143291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75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128068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6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59684</xdr:rowOff>
    </xdr:from>
    <xdr:to>
      <xdr:col>19</xdr:col>
      <xdr:colOff>38100</xdr:colOff>
      <xdr:row>18</xdr:row>
      <xdr:rowOff>161284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9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146061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91469</xdr:rowOff>
    </xdr:from>
    <xdr:to>
      <xdr:col>15</xdr:col>
      <xdr:colOff>101600</xdr:colOff>
      <xdr:row>19</xdr:row>
      <xdr:rowOff>21619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2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6395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1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334660</xdr:rowOff>
    </xdr:from>
    <xdr:to>
      <xdr:col>29</xdr:col>
      <xdr:colOff>127000</xdr:colOff>
      <xdr:row>37</xdr:row>
      <xdr:rowOff>335823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59360"/>
          <a:ext cx="647700" cy="1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319437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4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335823</xdr:rowOff>
    </xdr:from>
    <xdr:to>
      <xdr:col>26</xdr:col>
      <xdr:colOff>50800</xdr:colOff>
      <xdr:row>38</xdr:row>
      <xdr:rowOff>483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60523"/>
          <a:ext cx="698500" cy="7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483</xdr:rowOff>
    </xdr:from>
    <xdr:to>
      <xdr:col>22</xdr:col>
      <xdr:colOff>114300</xdr:colOff>
      <xdr:row>38</xdr:row>
      <xdr:rowOff>7951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68083"/>
          <a:ext cx="698500" cy="7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7951</xdr:rowOff>
    </xdr:from>
    <xdr:to>
      <xdr:col>18</xdr:col>
      <xdr:colOff>177800</xdr:colOff>
      <xdr:row>38</xdr:row>
      <xdr:rowOff>35011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75551"/>
          <a:ext cx="698500" cy="2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283860</xdr:rowOff>
    </xdr:from>
    <xdr:to>
      <xdr:col>29</xdr:col>
      <xdr:colOff>177800</xdr:colOff>
      <xdr:row>38</xdr:row>
      <xdr:rowOff>42560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0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128937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5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285023</xdr:rowOff>
    </xdr:from>
    <xdr:to>
      <xdr:col>26</xdr:col>
      <xdr:colOff>101600</xdr:colOff>
      <xdr:row>38</xdr:row>
      <xdr:rowOff>43723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0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53900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78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292583</xdr:rowOff>
    </xdr:from>
    <xdr:to>
      <xdr:col>22</xdr:col>
      <xdr:colOff>165100</xdr:colOff>
      <xdr:row>38</xdr:row>
      <xdr:rowOff>51283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1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61460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8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300051</xdr:rowOff>
    </xdr:from>
    <xdr:to>
      <xdr:col>19</xdr:col>
      <xdr:colOff>38100</xdr:colOff>
      <xdr:row>38</xdr:row>
      <xdr:rowOff>58751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24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68928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327111</xdr:rowOff>
    </xdr:from>
    <xdr:to>
      <xdr:col>15</xdr:col>
      <xdr:colOff>101600</xdr:colOff>
      <xdr:row>38</xdr:row>
      <xdr:rowOff>85811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1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95988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47,124
46,727
590.39
40,572,469
38,650,025
1,811,790
20,066,421
39,711,773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122261</xdr:rowOff>
    </xdr:from>
    <xdr:to>
      <xdr:col>24</xdr:col>
      <xdr:colOff>63500</xdr:colOff>
      <xdr:row>38</xdr:row>
      <xdr:rowOff>27621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5911"/>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1854</xdr:rowOff>
    </xdr:from>
    <xdr:to>
      <xdr:col>19</xdr:col>
      <xdr:colOff>177800</xdr:colOff>
      <xdr:row>38</xdr:row>
      <xdr:rowOff>27621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6954"/>
          <a:ext cx="8890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1854</xdr:rowOff>
    </xdr:from>
    <xdr:to>
      <xdr:col>15</xdr:col>
      <xdr:colOff>50800</xdr:colOff>
      <xdr:row>38</xdr:row>
      <xdr:rowOff>12566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6954"/>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12566</xdr:rowOff>
    </xdr:from>
    <xdr:to>
      <xdr:col>10</xdr:col>
      <xdr:colOff>114300</xdr:colOff>
      <xdr:row>38</xdr:row>
      <xdr:rowOff>69617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7666"/>
          <a:ext cx="889000" cy="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71461</xdr:rowOff>
    </xdr:from>
    <xdr:to>
      <xdr:col>24</xdr:col>
      <xdr:colOff>114300</xdr:colOff>
      <xdr:row>38</xdr:row>
      <xdr:rowOff>1611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49888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148271</xdr:rowOff>
    </xdr:from>
    <xdr:to>
      <xdr:col>20</xdr:col>
      <xdr:colOff>38100</xdr:colOff>
      <xdr:row>38</xdr:row>
      <xdr:rowOff>78421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69548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122504</xdr:rowOff>
    </xdr:from>
    <xdr:to>
      <xdr:col>15</xdr:col>
      <xdr:colOff>101600</xdr:colOff>
      <xdr:row>38</xdr:row>
      <xdr:rowOff>52654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43781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133216</xdr:rowOff>
    </xdr:from>
    <xdr:to>
      <xdr:col>10</xdr:col>
      <xdr:colOff>165100</xdr:colOff>
      <xdr:row>38</xdr:row>
      <xdr:rowOff>63366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54493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18817</xdr:rowOff>
    </xdr:from>
    <xdr:to>
      <xdr:col>6</xdr:col>
      <xdr:colOff>38100</xdr:colOff>
      <xdr:row>38</xdr:row>
      <xdr:rowOff>120417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111718</xdr:rowOff>
    </xdr:from>
    <xdr:to>
      <xdr:col>24</xdr:col>
      <xdr:colOff>63500</xdr:colOff>
      <xdr:row>58</xdr:row>
      <xdr:rowOff>115060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5818"/>
          <a:ext cx="838200" cy="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114560</xdr:rowOff>
    </xdr:from>
    <xdr:to>
      <xdr:col>19</xdr:col>
      <xdr:colOff>177800</xdr:colOff>
      <xdr:row>58</xdr:row>
      <xdr:rowOff>115060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8660"/>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114560</xdr:rowOff>
    </xdr:from>
    <xdr:to>
      <xdr:col>15</xdr:col>
      <xdr:colOff>50800</xdr:colOff>
      <xdr:row>58</xdr:row>
      <xdr:rowOff>114917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660"/>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114917</xdr:rowOff>
    </xdr:from>
    <xdr:to>
      <xdr:col>10</xdr:col>
      <xdr:colOff>114300</xdr:colOff>
      <xdr:row>58</xdr:row>
      <xdr:rowOff>116456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9017"/>
          <a:ext cx="8890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60918</xdr:rowOff>
    </xdr:from>
    <xdr:to>
      <xdr:col>24</xdr:col>
      <xdr:colOff>114300</xdr:colOff>
      <xdr:row>58</xdr:row>
      <xdr:rowOff>162518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20295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64260</xdr:rowOff>
    </xdr:from>
    <xdr:to>
      <xdr:col>20</xdr:col>
      <xdr:colOff>38100</xdr:colOff>
      <xdr:row>58</xdr:row>
      <xdr:rowOff>165860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10937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63760</xdr:rowOff>
    </xdr:from>
    <xdr:to>
      <xdr:col>15</xdr:col>
      <xdr:colOff>101600</xdr:colOff>
      <xdr:row>58</xdr:row>
      <xdr:rowOff>165360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10437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64117</xdr:rowOff>
    </xdr:from>
    <xdr:to>
      <xdr:col>10</xdr:col>
      <xdr:colOff>165100</xdr:colOff>
      <xdr:row>58</xdr:row>
      <xdr:rowOff>165717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10794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65656</xdr:rowOff>
    </xdr:from>
    <xdr:to>
      <xdr:col>6</xdr:col>
      <xdr:colOff>38100</xdr:colOff>
      <xdr:row>58</xdr:row>
      <xdr:rowOff>167256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12333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55575</xdr:rowOff>
    </xdr:from>
    <xdr:to>
      <xdr:col>24</xdr:col>
      <xdr:colOff>63500</xdr:colOff>
      <xdr:row>76</xdr:row>
      <xdr:rowOff>73661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571425"/>
          <a:ext cx="838200" cy="5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148882</xdr:rowOff>
    </xdr:from>
    <xdr:to>
      <xdr:col>19</xdr:col>
      <xdr:colOff>177800</xdr:colOff>
      <xdr:row>76</xdr:row>
      <xdr:rowOff>73661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07632"/>
          <a:ext cx="889000" cy="9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19812</xdr:rowOff>
    </xdr:from>
    <xdr:to>
      <xdr:col>15</xdr:col>
      <xdr:colOff>50800</xdr:colOff>
      <xdr:row>75</xdr:row>
      <xdr:rowOff>148882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707112"/>
          <a:ext cx="889000" cy="30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19812</xdr:rowOff>
    </xdr:from>
    <xdr:to>
      <xdr:col>10</xdr:col>
      <xdr:colOff>114300</xdr:colOff>
      <xdr:row>74</xdr:row>
      <xdr:rowOff>81407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707112"/>
          <a:ext cx="8890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4775</xdr:rowOff>
    </xdr:from>
    <xdr:to>
      <xdr:col>24</xdr:col>
      <xdr:colOff>114300</xdr:colOff>
      <xdr:row>73</xdr:row>
      <xdr:rowOff>106375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5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27652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3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22861</xdr:rowOff>
    </xdr:from>
    <xdr:to>
      <xdr:col>20</xdr:col>
      <xdr:colOff>38100</xdr:colOff>
      <xdr:row>76</xdr:row>
      <xdr:rowOff>124461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140987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2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98082</xdr:rowOff>
    </xdr:from>
    <xdr:to>
      <xdr:col>15</xdr:col>
      <xdr:colOff>101600</xdr:colOff>
      <xdr:row>76</xdr:row>
      <xdr:rowOff>28232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44759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3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140462</xdr:rowOff>
    </xdr:from>
    <xdr:to>
      <xdr:col>10</xdr:col>
      <xdr:colOff>165100</xdr:colOff>
      <xdr:row>74</xdr:row>
      <xdr:rowOff>70612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6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87139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43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30607</xdr:rowOff>
    </xdr:from>
    <xdr:to>
      <xdr:col>6</xdr:col>
      <xdr:colOff>38100</xdr:colOff>
      <xdr:row>74</xdr:row>
      <xdr:rowOff>132207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7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148734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166446</xdr:rowOff>
    </xdr:from>
    <xdr:to>
      <xdr:col>24</xdr:col>
      <xdr:colOff>63500</xdr:colOff>
      <xdr:row>96</xdr:row>
      <xdr:rowOff>57770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4196"/>
          <a:ext cx="8382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57770</xdr:rowOff>
    </xdr:from>
    <xdr:to>
      <xdr:col>19</xdr:col>
      <xdr:colOff>177800</xdr:colOff>
      <xdr:row>96</xdr:row>
      <xdr:rowOff>125695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16970"/>
          <a:ext cx="889000" cy="6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13047</xdr:rowOff>
    </xdr:from>
    <xdr:to>
      <xdr:col>15</xdr:col>
      <xdr:colOff>50800</xdr:colOff>
      <xdr:row>96</xdr:row>
      <xdr:rowOff>125695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72247"/>
          <a:ext cx="889000" cy="1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13047</xdr:rowOff>
    </xdr:from>
    <xdr:to>
      <xdr:col>10</xdr:col>
      <xdr:colOff>114300</xdr:colOff>
      <xdr:row>97</xdr:row>
      <xdr:rowOff>13277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72247"/>
          <a:ext cx="889000" cy="17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115646</xdr:rowOff>
    </xdr:from>
    <xdr:to>
      <xdr:col>24</xdr:col>
      <xdr:colOff>114300</xdr:colOff>
      <xdr:row>96</xdr:row>
      <xdr:rowOff>45796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94073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6970</xdr:rowOff>
    </xdr:from>
    <xdr:to>
      <xdr:col>20</xdr:col>
      <xdr:colOff>38100</xdr:colOff>
      <xdr:row>96</xdr:row>
      <xdr:rowOff>108570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99697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5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74895</xdr:rowOff>
    </xdr:from>
    <xdr:to>
      <xdr:col>15</xdr:col>
      <xdr:colOff>101600</xdr:colOff>
      <xdr:row>97</xdr:row>
      <xdr:rowOff>5045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167622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2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133697</xdr:rowOff>
    </xdr:from>
    <xdr:to>
      <xdr:col>10</xdr:col>
      <xdr:colOff>165100</xdr:colOff>
      <xdr:row>96</xdr:row>
      <xdr:rowOff>63847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54974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1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133927</xdr:rowOff>
    </xdr:from>
    <xdr:to>
      <xdr:col>6</xdr:col>
      <xdr:colOff>38100</xdr:colOff>
      <xdr:row>97</xdr:row>
      <xdr:rowOff>64077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55204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8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57241</xdr:rowOff>
    </xdr:from>
    <xdr:to>
      <xdr:col>55</xdr:col>
      <xdr:colOff>0</xdr:colOff>
      <xdr:row>37</xdr:row>
      <xdr:rowOff>95348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00891"/>
          <a:ext cx="838200" cy="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56366</xdr:rowOff>
    </xdr:from>
    <xdr:to>
      <xdr:col>50</xdr:col>
      <xdr:colOff>114300</xdr:colOff>
      <xdr:row>37</xdr:row>
      <xdr:rowOff>57241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00016"/>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29603</xdr:rowOff>
    </xdr:from>
    <xdr:to>
      <xdr:col>45</xdr:col>
      <xdr:colOff>177800</xdr:colOff>
      <xdr:row>37</xdr:row>
      <xdr:rowOff>56366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73253"/>
          <a:ext cx="889000" cy="2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76133</xdr:rowOff>
    </xdr:from>
    <xdr:to>
      <xdr:col>41</xdr:col>
      <xdr:colOff>50800</xdr:colOff>
      <xdr:row>37</xdr:row>
      <xdr:rowOff>29603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76883"/>
          <a:ext cx="889000" cy="29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44548</xdr:rowOff>
    </xdr:from>
    <xdr:to>
      <xdr:col>55</xdr:col>
      <xdr:colOff>50800</xdr:colOff>
      <xdr:row>37</xdr:row>
      <xdr:rowOff>146148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67425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6441</xdr:rowOff>
    </xdr:from>
    <xdr:to>
      <xdr:col>50</xdr:col>
      <xdr:colOff>165100</xdr:colOff>
      <xdr:row>37</xdr:row>
      <xdr:rowOff>108041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124568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2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5566</xdr:rowOff>
    </xdr:from>
    <xdr:to>
      <xdr:col>46</xdr:col>
      <xdr:colOff>38100</xdr:colOff>
      <xdr:row>37</xdr:row>
      <xdr:rowOff>107166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123693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2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150253</xdr:rowOff>
    </xdr:from>
    <xdr:to>
      <xdr:col>41</xdr:col>
      <xdr:colOff>101600</xdr:colOff>
      <xdr:row>37</xdr:row>
      <xdr:rowOff>80403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96930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9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25333</xdr:rowOff>
    </xdr:from>
    <xdr:to>
      <xdr:col>36</xdr:col>
      <xdr:colOff>165100</xdr:colOff>
      <xdr:row>35</xdr:row>
      <xdr:rowOff>126933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143460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0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85585</xdr:rowOff>
    </xdr:from>
    <xdr:to>
      <xdr:col>55</xdr:col>
      <xdr:colOff>0</xdr:colOff>
      <xdr:row>56</xdr:row>
      <xdr:rowOff>95333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86785"/>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158015</xdr:rowOff>
    </xdr:from>
    <xdr:to>
      <xdr:col>50</xdr:col>
      <xdr:colOff>114300</xdr:colOff>
      <xdr:row>56</xdr:row>
      <xdr:rowOff>95333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87765"/>
          <a:ext cx="889000" cy="10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66507</xdr:rowOff>
    </xdr:from>
    <xdr:to>
      <xdr:col>45</xdr:col>
      <xdr:colOff>177800</xdr:colOff>
      <xdr:row>55</xdr:row>
      <xdr:rowOff>158015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96257"/>
          <a:ext cx="889000" cy="9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66507</xdr:rowOff>
    </xdr:from>
    <xdr:to>
      <xdr:col>41</xdr:col>
      <xdr:colOff>50800</xdr:colOff>
      <xdr:row>56</xdr:row>
      <xdr:rowOff>44223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96257"/>
          <a:ext cx="889000" cy="14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34785</xdr:rowOff>
    </xdr:from>
    <xdr:to>
      <xdr:col>55</xdr:col>
      <xdr:colOff>50800</xdr:colOff>
      <xdr:row>56</xdr:row>
      <xdr:rowOff>136385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13212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44533</xdr:rowOff>
    </xdr:from>
    <xdr:to>
      <xdr:col>50</xdr:col>
      <xdr:colOff>165100</xdr:colOff>
      <xdr:row>56</xdr:row>
      <xdr:rowOff>146133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137260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107215</xdr:rowOff>
    </xdr:from>
    <xdr:to>
      <xdr:col>46</xdr:col>
      <xdr:colOff>38100</xdr:colOff>
      <xdr:row>56</xdr:row>
      <xdr:rowOff>37365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3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53892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1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15707</xdr:rowOff>
    </xdr:from>
    <xdr:to>
      <xdr:col>41</xdr:col>
      <xdr:colOff>101600</xdr:colOff>
      <xdr:row>55</xdr:row>
      <xdr:rowOff>117307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133834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2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164873</xdr:rowOff>
    </xdr:from>
    <xdr:to>
      <xdr:col>36</xdr:col>
      <xdr:colOff>165100</xdr:colOff>
      <xdr:row>56</xdr:row>
      <xdr:rowOff>95023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111550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144315</xdr:rowOff>
    </xdr:from>
    <xdr:to>
      <xdr:col>55</xdr:col>
      <xdr:colOff>0</xdr:colOff>
      <xdr:row>79</xdr:row>
      <xdr:rowOff>93729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7415"/>
          <a:ext cx="838200" cy="1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124047</xdr:rowOff>
    </xdr:from>
    <xdr:to>
      <xdr:col>50</xdr:col>
      <xdr:colOff>114300</xdr:colOff>
      <xdr:row>78</xdr:row>
      <xdr:rowOff>144315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25697"/>
          <a:ext cx="889000" cy="19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27130</xdr:rowOff>
    </xdr:from>
    <xdr:to>
      <xdr:col>45</xdr:col>
      <xdr:colOff>177800</xdr:colOff>
      <xdr:row>77</xdr:row>
      <xdr:rowOff>124047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28780"/>
          <a:ext cx="889000" cy="9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27130</xdr:rowOff>
    </xdr:from>
    <xdr:to>
      <xdr:col>41</xdr:col>
      <xdr:colOff>50800</xdr:colOff>
      <xdr:row>77</xdr:row>
      <xdr:rowOff>167894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28780"/>
          <a:ext cx="889000" cy="14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42929</xdr:rowOff>
    </xdr:from>
    <xdr:to>
      <xdr:col>55</xdr:col>
      <xdr:colOff>50800</xdr:colOff>
      <xdr:row>79</xdr:row>
      <xdr:rowOff>144529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129306</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50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93515</xdr:rowOff>
    </xdr:from>
    <xdr:to>
      <xdr:col>50</xdr:col>
      <xdr:colOff>165100</xdr:colOff>
      <xdr:row>79</xdr:row>
      <xdr:rowOff>23665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14792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73247</xdr:rowOff>
    </xdr:from>
    <xdr:to>
      <xdr:col>46</xdr:col>
      <xdr:colOff>38100</xdr:colOff>
      <xdr:row>78</xdr:row>
      <xdr:rowOff>3397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19924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147780</xdr:rowOff>
    </xdr:from>
    <xdr:to>
      <xdr:col>41</xdr:col>
      <xdr:colOff>101600</xdr:colOff>
      <xdr:row>77</xdr:row>
      <xdr:rowOff>77930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94458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5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117094</xdr:rowOff>
    </xdr:from>
    <xdr:to>
      <xdr:col>36</xdr:col>
      <xdr:colOff>165100</xdr:colOff>
      <xdr:row>78</xdr:row>
      <xdr:rowOff>47244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38371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95735</xdr:rowOff>
    </xdr:from>
    <xdr:to>
      <xdr:col>55</xdr:col>
      <xdr:colOff>0</xdr:colOff>
      <xdr:row>95</xdr:row>
      <xdr:rowOff>154136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83485"/>
          <a:ext cx="838200" cy="5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150044</xdr:rowOff>
    </xdr:from>
    <xdr:to>
      <xdr:col>50</xdr:col>
      <xdr:colOff>114300</xdr:colOff>
      <xdr:row>95</xdr:row>
      <xdr:rowOff>154136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37794"/>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150044</xdr:rowOff>
    </xdr:from>
    <xdr:to>
      <xdr:col>45</xdr:col>
      <xdr:colOff>177800</xdr:colOff>
      <xdr:row>95</xdr:row>
      <xdr:rowOff>162863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37794"/>
          <a:ext cx="889000" cy="1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162863</xdr:rowOff>
    </xdr:from>
    <xdr:to>
      <xdr:col>41</xdr:col>
      <xdr:colOff>50800</xdr:colOff>
      <xdr:row>96</xdr:row>
      <xdr:rowOff>11861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50613"/>
          <a:ext cx="8890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44935</xdr:rowOff>
    </xdr:from>
    <xdr:to>
      <xdr:col>55</xdr:col>
      <xdr:colOff>50800</xdr:colOff>
      <xdr:row>95</xdr:row>
      <xdr:rowOff>146535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3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67812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8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103336</xdr:rowOff>
    </xdr:from>
    <xdr:to>
      <xdr:col>50</xdr:col>
      <xdr:colOff>165100</xdr:colOff>
      <xdr:row>96</xdr:row>
      <xdr:rowOff>33486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50013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6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99244</xdr:rowOff>
    </xdr:from>
    <xdr:to>
      <xdr:col>46</xdr:col>
      <xdr:colOff>38100</xdr:colOff>
      <xdr:row>96</xdr:row>
      <xdr:rowOff>29394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45921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112063</xdr:rowOff>
    </xdr:from>
    <xdr:to>
      <xdr:col>41</xdr:col>
      <xdr:colOff>101600</xdr:colOff>
      <xdr:row>96</xdr:row>
      <xdr:rowOff>42213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58740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132511</xdr:rowOff>
    </xdr:from>
    <xdr:to>
      <xdr:col>36</xdr:col>
      <xdr:colOff>165100</xdr:colOff>
      <xdr:row>96</xdr:row>
      <xdr:rowOff>62661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2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79188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9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93637</xdr:rowOff>
    </xdr:from>
    <xdr:to>
      <xdr:col>85</xdr:col>
      <xdr:colOff>127000</xdr:colOff>
      <xdr:row>39</xdr:row>
      <xdr:rowOff>97853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80187"/>
          <a:ext cx="8382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92142</xdr:rowOff>
    </xdr:from>
    <xdr:to>
      <xdr:col>81</xdr:col>
      <xdr:colOff>50800</xdr:colOff>
      <xdr:row>39</xdr:row>
      <xdr:rowOff>97853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8692"/>
          <a:ext cx="8890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75954</xdr:rowOff>
    </xdr:from>
    <xdr:to>
      <xdr:col>76</xdr:col>
      <xdr:colOff>114300</xdr:colOff>
      <xdr:row>39</xdr:row>
      <xdr:rowOff>92142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2504"/>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75954</xdr:rowOff>
    </xdr:from>
    <xdr:to>
      <xdr:col>71</xdr:col>
      <xdr:colOff>177800</xdr:colOff>
      <xdr:row>39</xdr:row>
      <xdr:rowOff>84437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2504"/>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42837</xdr:rowOff>
    </xdr:from>
    <xdr:to>
      <xdr:col>85</xdr:col>
      <xdr:colOff>177800</xdr:colOff>
      <xdr:row>39</xdr:row>
      <xdr:rowOff>144437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47053</xdr:rowOff>
    </xdr:from>
    <xdr:to>
      <xdr:col>81</xdr:col>
      <xdr:colOff>101600</xdr:colOff>
      <xdr:row>39</xdr:row>
      <xdr:rowOff>148653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139780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41342</xdr:rowOff>
    </xdr:from>
    <xdr:to>
      <xdr:col>76</xdr:col>
      <xdr:colOff>165100</xdr:colOff>
      <xdr:row>39</xdr:row>
      <xdr:rowOff>142942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134069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25154</xdr:rowOff>
    </xdr:from>
    <xdr:to>
      <xdr:col>72</xdr:col>
      <xdr:colOff>38100</xdr:colOff>
      <xdr:row>39</xdr:row>
      <xdr:rowOff>126754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117881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33637</xdr:rowOff>
    </xdr:from>
    <xdr:to>
      <xdr:col>67</xdr:col>
      <xdr:colOff>101600</xdr:colOff>
      <xdr:row>39</xdr:row>
      <xdr:rowOff>135237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126364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72073</xdr:rowOff>
    </xdr:from>
    <xdr:to>
      <xdr:col>85</xdr:col>
      <xdr:colOff>127000</xdr:colOff>
      <xdr:row>77</xdr:row>
      <xdr:rowOff>72357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73723"/>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72073</xdr:rowOff>
    </xdr:from>
    <xdr:to>
      <xdr:col>81</xdr:col>
      <xdr:colOff>50800</xdr:colOff>
      <xdr:row>77</xdr:row>
      <xdr:rowOff>77922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3723"/>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77922</xdr:rowOff>
    </xdr:from>
    <xdr:to>
      <xdr:col>76</xdr:col>
      <xdr:colOff>114300</xdr:colOff>
      <xdr:row>77</xdr:row>
      <xdr:rowOff>91866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7957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91866</xdr:rowOff>
    </xdr:from>
    <xdr:to>
      <xdr:col>71</xdr:col>
      <xdr:colOff>177800</xdr:colOff>
      <xdr:row>77</xdr:row>
      <xdr:rowOff>111001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93516"/>
          <a:ext cx="8890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21557</xdr:rowOff>
    </xdr:from>
    <xdr:to>
      <xdr:col>85</xdr:col>
      <xdr:colOff>177800</xdr:colOff>
      <xdr:row>77</xdr:row>
      <xdr:rowOff>123157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44434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21273</xdr:rowOff>
    </xdr:from>
    <xdr:to>
      <xdr:col>81</xdr:col>
      <xdr:colOff>101600</xdr:colOff>
      <xdr:row>77</xdr:row>
      <xdr:rowOff>122873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139400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9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27122</xdr:rowOff>
    </xdr:from>
    <xdr:to>
      <xdr:col>76</xdr:col>
      <xdr:colOff>165100</xdr:colOff>
      <xdr:row>77</xdr:row>
      <xdr:rowOff>128722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145249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00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41066</xdr:rowOff>
    </xdr:from>
    <xdr:to>
      <xdr:col>72</xdr:col>
      <xdr:colOff>38100</xdr:colOff>
      <xdr:row>77</xdr:row>
      <xdr:rowOff>142666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159193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60201</xdr:rowOff>
    </xdr:from>
    <xdr:to>
      <xdr:col>67</xdr:col>
      <xdr:colOff>101600</xdr:colOff>
      <xdr:row>77</xdr:row>
      <xdr:rowOff>161801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6878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134303</xdr:rowOff>
    </xdr:from>
    <xdr:to>
      <xdr:col>85</xdr:col>
      <xdr:colOff>127000</xdr:colOff>
      <xdr:row>99</xdr:row>
      <xdr:rowOff>4192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36403"/>
          <a:ext cx="8382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4192</xdr:rowOff>
    </xdr:from>
    <xdr:to>
      <xdr:col>81</xdr:col>
      <xdr:colOff>50800</xdr:colOff>
      <xdr:row>99</xdr:row>
      <xdr:rowOff>30421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77742"/>
          <a:ext cx="889000" cy="2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22988</xdr:rowOff>
    </xdr:from>
    <xdr:to>
      <xdr:col>76</xdr:col>
      <xdr:colOff>114300</xdr:colOff>
      <xdr:row>99</xdr:row>
      <xdr:rowOff>30421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6538"/>
          <a:ext cx="8890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22988</xdr:rowOff>
    </xdr:from>
    <xdr:to>
      <xdr:col>71</xdr:col>
      <xdr:colOff>177800</xdr:colOff>
      <xdr:row>99</xdr:row>
      <xdr:rowOff>26065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6538"/>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83503</xdr:rowOff>
    </xdr:from>
    <xdr:to>
      <xdr:col>85</xdr:col>
      <xdr:colOff>177800</xdr:colOff>
      <xdr:row>99</xdr:row>
      <xdr:rowOff>13653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124842</xdr:rowOff>
    </xdr:from>
    <xdr:to>
      <xdr:col>81</xdr:col>
      <xdr:colOff>101600</xdr:colOff>
      <xdr:row>99</xdr:row>
      <xdr:rowOff>54992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46119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151071</xdr:rowOff>
    </xdr:from>
    <xdr:to>
      <xdr:col>76</xdr:col>
      <xdr:colOff>165100</xdr:colOff>
      <xdr:row>99</xdr:row>
      <xdr:rowOff>81221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72348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4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143638</xdr:rowOff>
    </xdr:from>
    <xdr:to>
      <xdr:col>72</xdr:col>
      <xdr:colOff>38100</xdr:colOff>
      <xdr:row>99</xdr:row>
      <xdr:rowOff>73788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64915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146715</xdr:rowOff>
    </xdr:from>
    <xdr:to>
      <xdr:col>67</xdr:col>
      <xdr:colOff>101600</xdr:colOff>
      <xdr:row>99</xdr:row>
      <xdr:rowOff>76865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67992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29580</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16130"/>
          <a:ext cx="838200" cy="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150230</xdr:rowOff>
    </xdr:from>
    <xdr:to>
      <xdr:col>116</xdr:col>
      <xdr:colOff>114300</xdr:colOff>
      <xdr:row>39</xdr:row>
      <xdr:rowOff>80380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65157</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167177</xdr:rowOff>
    </xdr:from>
    <xdr:to>
      <xdr:col>116</xdr:col>
      <xdr:colOff>63500</xdr:colOff>
      <xdr:row>59</xdr:row>
      <xdr:rowOff>2342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11277"/>
          <a:ext cx="8382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159253</xdr:rowOff>
    </xdr:from>
    <xdr:to>
      <xdr:col>111</xdr:col>
      <xdr:colOff>177800</xdr:colOff>
      <xdr:row>58</xdr:row>
      <xdr:rowOff>167177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03353"/>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158666</xdr:rowOff>
    </xdr:from>
    <xdr:to>
      <xdr:col>107</xdr:col>
      <xdr:colOff>50800</xdr:colOff>
      <xdr:row>58</xdr:row>
      <xdr:rowOff>159253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02766"/>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124605</xdr:rowOff>
    </xdr:from>
    <xdr:to>
      <xdr:col>102</xdr:col>
      <xdr:colOff>114300</xdr:colOff>
      <xdr:row>58</xdr:row>
      <xdr:rowOff>158666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68705"/>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122992</xdr:rowOff>
    </xdr:from>
    <xdr:to>
      <xdr:col>116</xdr:col>
      <xdr:colOff>114300</xdr:colOff>
      <xdr:row>59</xdr:row>
      <xdr:rowOff>53142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116377</xdr:rowOff>
    </xdr:from>
    <xdr:to>
      <xdr:col>112</xdr:col>
      <xdr:colOff>38100</xdr:colOff>
      <xdr:row>59</xdr:row>
      <xdr:rowOff>46527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63054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108453</xdr:rowOff>
    </xdr:from>
    <xdr:to>
      <xdr:col>107</xdr:col>
      <xdr:colOff>101600</xdr:colOff>
      <xdr:row>59</xdr:row>
      <xdr:rowOff>38603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55130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107866</xdr:rowOff>
    </xdr:from>
    <xdr:to>
      <xdr:col>102</xdr:col>
      <xdr:colOff>165100</xdr:colOff>
      <xdr:row>59</xdr:row>
      <xdr:rowOff>38016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54543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73805</xdr:rowOff>
    </xdr:from>
    <xdr:to>
      <xdr:col>98</xdr:col>
      <xdr:colOff>38100</xdr:colOff>
      <xdr:row>59</xdr:row>
      <xdr:rowOff>3955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20482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9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66529</xdr:rowOff>
    </xdr:from>
    <xdr:to>
      <xdr:col>116</xdr:col>
      <xdr:colOff>63500</xdr:colOff>
      <xdr:row>75</xdr:row>
      <xdr:rowOff>105086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25279"/>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105086</xdr:rowOff>
    </xdr:from>
    <xdr:to>
      <xdr:col>111</xdr:col>
      <xdr:colOff>177800</xdr:colOff>
      <xdr:row>75</xdr:row>
      <xdr:rowOff>139185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63836"/>
          <a:ext cx="8890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139185</xdr:rowOff>
    </xdr:from>
    <xdr:to>
      <xdr:col>107</xdr:col>
      <xdr:colOff>50800</xdr:colOff>
      <xdr:row>76</xdr:row>
      <xdr:rowOff>2197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97935"/>
          <a:ext cx="889000" cy="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2197</xdr:rowOff>
    </xdr:from>
    <xdr:to>
      <xdr:col>102</xdr:col>
      <xdr:colOff>114300</xdr:colOff>
      <xdr:row>76</xdr:row>
      <xdr:rowOff>11931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32397"/>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15729</xdr:rowOff>
    </xdr:from>
    <xdr:to>
      <xdr:col>116</xdr:col>
      <xdr:colOff>114300</xdr:colOff>
      <xdr:row>75</xdr:row>
      <xdr:rowOff>117329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165606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54286</xdr:rowOff>
    </xdr:from>
    <xdr:to>
      <xdr:col>112</xdr:col>
      <xdr:colOff>38100</xdr:colOff>
      <xdr:row>75</xdr:row>
      <xdr:rowOff>155885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130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147014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88385</xdr:rowOff>
    </xdr:from>
    <xdr:to>
      <xdr:col>107</xdr:col>
      <xdr:colOff>101600</xdr:colOff>
      <xdr:row>76</xdr:row>
      <xdr:rowOff>18535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9662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3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122847</xdr:rowOff>
    </xdr:from>
    <xdr:to>
      <xdr:col>102</xdr:col>
      <xdr:colOff>165100</xdr:colOff>
      <xdr:row>76</xdr:row>
      <xdr:rowOff>52997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44124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132582</xdr:rowOff>
    </xdr:from>
    <xdr:to>
      <xdr:col>98</xdr:col>
      <xdr:colOff>38100</xdr:colOff>
      <xdr:row>76</xdr:row>
      <xdr:rowOff>62731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91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53858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80,124</a:t>
          </a:r>
          <a:r>
            <a:rPr kumimoji="1" lang="ja-JP" altLang="en-US" sz="1300">
              <a:latin typeface="ＭＳ Ｐゴシック" panose="020B0600070205080204" pitchFamily="50" charset="-128"/>
              <a:ea typeface="ＭＳ Ｐゴシック" panose="020B0600070205080204" pitchFamily="50" charset="-128"/>
            </a:rPr>
            <a:t>円と類似団体内では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位と高い順位にある。これは、当市が特別豪雪地帯であるために除排雪経費（維持補修費）が類似団体に比して非常に高いことに加え、令和６年度は大雪となったためである。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が類似団体に比して低く、また普通建設事業費（うち更新整備）が高いことは、新規投資を抑えつつ、既存施設の最低限必要な更新整備に注力しているためである。それに伴い今後も一定の公債費負担が発生するものであるが、適正な範囲で起債額のコントロール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47,124
46,727
590.39
40,572,469
38,650,025
1,811,790
20,066,421
39,711,773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16828</xdr:rowOff>
    </xdr:from>
    <xdr:to>
      <xdr:col>24</xdr:col>
      <xdr:colOff>63500</xdr:colOff>
      <xdr:row>39</xdr:row>
      <xdr:rowOff>31877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03378"/>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31877</xdr:rowOff>
    </xdr:from>
    <xdr:to>
      <xdr:col>19</xdr:col>
      <xdr:colOff>177800</xdr:colOff>
      <xdr:row>39</xdr:row>
      <xdr:rowOff>56452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8427"/>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56452</xdr:rowOff>
    </xdr:from>
    <xdr:to>
      <xdr:col>15</xdr:col>
      <xdr:colOff>50800</xdr:colOff>
      <xdr:row>39</xdr:row>
      <xdr:rowOff>99314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43002"/>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84836</xdr:rowOff>
    </xdr:from>
    <xdr:to>
      <xdr:col>10</xdr:col>
      <xdr:colOff>114300</xdr:colOff>
      <xdr:row>39</xdr:row>
      <xdr:rowOff>99314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713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137478</xdr:rowOff>
    </xdr:from>
    <xdr:to>
      <xdr:col>24</xdr:col>
      <xdr:colOff>114300</xdr:colOff>
      <xdr:row>39</xdr:row>
      <xdr:rowOff>67628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52405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6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152527</xdr:rowOff>
    </xdr:from>
    <xdr:to>
      <xdr:col>20</xdr:col>
      <xdr:colOff>38100</xdr:colOff>
      <xdr:row>39</xdr:row>
      <xdr:rowOff>82677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73804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6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5652</xdr:rowOff>
    </xdr:from>
    <xdr:to>
      <xdr:col>15</xdr:col>
      <xdr:colOff>101600</xdr:colOff>
      <xdr:row>39</xdr:row>
      <xdr:rowOff>107252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98379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8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48514</xdr:rowOff>
    </xdr:from>
    <xdr:to>
      <xdr:col>10</xdr:col>
      <xdr:colOff>165100</xdr:colOff>
      <xdr:row>39</xdr:row>
      <xdr:rowOff>150114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141241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34036</xdr:rowOff>
    </xdr:from>
    <xdr:to>
      <xdr:col>6</xdr:col>
      <xdr:colOff>38100</xdr:colOff>
      <xdr:row>39</xdr:row>
      <xdr:rowOff>135636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126763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77107</xdr:rowOff>
    </xdr:from>
    <xdr:to>
      <xdr:col>24</xdr:col>
      <xdr:colOff>63500</xdr:colOff>
      <xdr:row>58</xdr:row>
      <xdr:rowOff>111173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21207"/>
          <a:ext cx="838200" cy="3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111173</xdr:rowOff>
    </xdr:from>
    <xdr:to>
      <xdr:col>19</xdr:col>
      <xdr:colOff>177800</xdr:colOff>
      <xdr:row>58</xdr:row>
      <xdr:rowOff>129375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5273"/>
          <a:ext cx="8890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123002</xdr:rowOff>
    </xdr:from>
    <xdr:to>
      <xdr:col>15</xdr:col>
      <xdr:colOff>50800</xdr:colOff>
      <xdr:row>58</xdr:row>
      <xdr:rowOff>129375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67102"/>
          <a:ext cx="8890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168163</xdr:rowOff>
    </xdr:from>
    <xdr:to>
      <xdr:col>10</xdr:col>
      <xdr:colOff>114300</xdr:colOff>
      <xdr:row>58</xdr:row>
      <xdr:rowOff>123002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0813"/>
          <a:ext cx="889000" cy="1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26307</xdr:rowOff>
    </xdr:from>
    <xdr:to>
      <xdr:col>24</xdr:col>
      <xdr:colOff>114300</xdr:colOff>
      <xdr:row>58</xdr:row>
      <xdr:rowOff>127907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60373</xdr:rowOff>
    </xdr:from>
    <xdr:to>
      <xdr:col>20</xdr:col>
      <xdr:colOff>38100</xdr:colOff>
      <xdr:row>58</xdr:row>
      <xdr:rowOff>161973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153100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78575</xdr:rowOff>
    </xdr:from>
    <xdr:to>
      <xdr:col>15</xdr:col>
      <xdr:colOff>101600</xdr:colOff>
      <xdr:row>59</xdr:row>
      <xdr:rowOff>8725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171302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72202</xdr:rowOff>
    </xdr:from>
    <xdr:to>
      <xdr:col>10</xdr:col>
      <xdr:colOff>165100</xdr:colOff>
      <xdr:row>59</xdr:row>
      <xdr:rowOff>2352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164929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117363</xdr:rowOff>
    </xdr:from>
    <xdr:to>
      <xdr:col>6</xdr:col>
      <xdr:colOff>38100</xdr:colOff>
      <xdr:row>58</xdr:row>
      <xdr:rowOff>47513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38640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102005</xdr:rowOff>
    </xdr:from>
    <xdr:to>
      <xdr:col>24</xdr:col>
      <xdr:colOff>63500</xdr:colOff>
      <xdr:row>77</xdr:row>
      <xdr:rowOff>140415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3655"/>
          <a:ext cx="838200" cy="3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140415</xdr:rowOff>
    </xdr:from>
    <xdr:to>
      <xdr:col>19</xdr:col>
      <xdr:colOff>177800</xdr:colOff>
      <xdr:row>77</xdr:row>
      <xdr:rowOff>168997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2065"/>
          <a:ext cx="889000" cy="2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104127</xdr:rowOff>
    </xdr:from>
    <xdr:to>
      <xdr:col>15</xdr:col>
      <xdr:colOff>50800</xdr:colOff>
      <xdr:row>77</xdr:row>
      <xdr:rowOff>168997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5777"/>
          <a:ext cx="889000" cy="6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104127</xdr:rowOff>
    </xdr:from>
    <xdr:to>
      <xdr:col>10</xdr:col>
      <xdr:colOff>114300</xdr:colOff>
      <xdr:row>78</xdr:row>
      <xdr:rowOff>13117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5777"/>
          <a:ext cx="889000" cy="8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51205</xdr:rowOff>
    </xdr:from>
    <xdr:to>
      <xdr:col>24</xdr:col>
      <xdr:colOff>114300</xdr:colOff>
      <xdr:row>77</xdr:row>
      <xdr:rowOff>152805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137582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89615</xdr:rowOff>
    </xdr:from>
    <xdr:to>
      <xdr:col>20</xdr:col>
      <xdr:colOff>38100</xdr:colOff>
      <xdr:row>78</xdr:row>
      <xdr:rowOff>19765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10892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118197</xdr:rowOff>
    </xdr:from>
    <xdr:to>
      <xdr:col>15</xdr:col>
      <xdr:colOff>101600</xdr:colOff>
      <xdr:row>78</xdr:row>
      <xdr:rowOff>48347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39474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53327</xdr:rowOff>
    </xdr:from>
    <xdr:to>
      <xdr:col>10</xdr:col>
      <xdr:colOff>165100</xdr:colOff>
      <xdr:row>77</xdr:row>
      <xdr:rowOff>154927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146054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133767</xdr:rowOff>
    </xdr:from>
    <xdr:to>
      <xdr:col>6</xdr:col>
      <xdr:colOff>38100</xdr:colOff>
      <xdr:row>78</xdr:row>
      <xdr:rowOff>63917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55044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80352</xdr:rowOff>
    </xdr:from>
    <xdr:to>
      <xdr:col>24</xdr:col>
      <xdr:colOff>63500</xdr:colOff>
      <xdr:row>99</xdr:row>
      <xdr:rowOff>82446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3902"/>
          <a:ext cx="8382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73399</xdr:rowOff>
    </xdr:from>
    <xdr:to>
      <xdr:col>19</xdr:col>
      <xdr:colOff>177800</xdr:colOff>
      <xdr:row>99</xdr:row>
      <xdr:rowOff>80352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694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68218</xdr:rowOff>
    </xdr:from>
    <xdr:to>
      <xdr:col>15</xdr:col>
      <xdr:colOff>50800</xdr:colOff>
      <xdr:row>99</xdr:row>
      <xdr:rowOff>73399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41768"/>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68218</xdr:rowOff>
    </xdr:from>
    <xdr:to>
      <xdr:col>10</xdr:col>
      <xdr:colOff>114300</xdr:colOff>
      <xdr:row>99</xdr:row>
      <xdr:rowOff>79391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1768"/>
          <a:ext cx="889000" cy="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31646</xdr:rowOff>
    </xdr:from>
    <xdr:to>
      <xdr:col>24</xdr:col>
      <xdr:colOff>114300</xdr:colOff>
      <xdr:row>99</xdr:row>
      <xdr:rowOff>133246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29552</xdr:rowOff>
    </xdr:from>
    <xdr:to>
      <xdr:col>20</xdr:col>
      <xdr:colOff>38100</xdr:colOff>
      <xdr:row>99</xdr:row>
      <xdr:rowOff>131152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122279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22599</xdr:rowOff>
    </xdr:from>
    <xdr:to>
      <xdr:col>15</xdr:col>
      <xdr:colOff>101600</xdr:colOff>
      <xdr:row>99</xdr:row>
      <xdr:rowOff>124199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140726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17418</xdr:rowOff>
    </xdr:from>
    <xdr:to>
      <xdr:col>10</xdr:col>
      <xdr:colOff>165100</xdr:colOff>
      <xdr:row>99</xdr:row>
      <xdr:rowOff>119018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135545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28591</xdr:rowOff>
    </xdr:from>
    <xdr:to>
      <xdr:col>6</xdr:col>
      <xdr:colOff>38100</xdr:colOff>
      <xdr:row>99</xdr:row>
      <xdr:rowOff>130191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146718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8418</xdr:rowOff>
    </xdr:from>
    <xdr:to>
      <xdr:col>55</xdr:col>
      <xdr:colOff>0</xdr:colOff>
      <xdr:row>38</xdr:row>
      <xdr:rowOff>44994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2351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44994</xdr:rowOff>
    </xdr:from>
    <xdr:to>
      <xdr:col>50</xdr:col>
      <xdr:colOff>114300</xdr:colOff>
      <xdr:row>38</xdr:row>
      <xdr:rowOff>48587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6009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48587</xdr:rowOff>
    </xdr:from>
    <xdr:to>
      <xdr:col>45</xdr:col>
      <xdr:colOff>177800</xdr:colOff>
      <xdr:row>38</xdr:row>
      <xdr:rowOff>56424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63687"/>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31278</xdr:rowOff>
    </xdr:from>
    <xdr:to>
      <xdr:col>41</xdr:col>
      <xdr:colOff>50800</xdr:colOff>
      <xdr:row>38</xdr:row>
      <xdr:rowOff>56424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463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129068</xdr:rowOff>
    </xdr:from>
    <xdr:to>
      <xdr:col>55</xdr:col>
      <xdr:colOff>50800</xdr:colOff>
      <xdr:row>38</xdr:row>
      <xdr:rowOff>59218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107495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51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165644</xdr:rowOff>
    </xdr:from>
    <xdr:to>
      <xdr:col>50</xdr:col>
      <xdr:colOff>165100</xdr:colOff>
      <xdr:row>38</xdr:row>
      <xdr:rowOff>95794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86921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0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169237</xdr:rowOff>
    </xdr:from>
    <xdr:to>
      <xdr:col>46</xdr:col>
      <xdr:colOff>38100</xdr:colOff>
      <xdr:row>38</xdr:row>
      <xdr:rowOff>99387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90514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05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5624</xdr:rowOff>
    </xdr:from>
    <xdr:to>
      <xdr:col>41</xdr:col>
      <xdr:colOff>101600</xdr:colOff>
      <xdr:row>38</xdr:row>
      <xdr:rowOff>107224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98351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1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151928</xdr:rowOff>
    </xdr:from>
    <xdr:to>
      <xdr:col>36</xdr:col>
      <xdr:colOff>165100</xdr:colOff>
      <xdr:row>38</xdr:row>
      <xdr:rowOff>82079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98605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27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89471</xdr:rowOff>
    </xdr:from>
    <xdr:to>
      <xdr:col>55</xdr:col>
      <xdr:colOff>0</xdr:colOff>
      <xdr:row>56</xdr:row>
      <xdr:rowOff>101143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90671"/>
          <a:ext cx="838200" cy="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89471</xdr:rowOff>
    </xdr:from>
    <xdr:to>
      <xdr:col>50</xdr:col>
      <xdr:colOff>114300</xdr:colOff>
      <xdr:row>56</xdr:row>
      <xdr:rowOff>93879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90671"/>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93879</xdr:rowOff>
    </xdr:from>
    <xdr:to>
      <xdr:col>45</xdr:col>
      <xdr:colOff>177800</xdr:colOff>
      <xdr:row>56</xdr:row>
      <xdr:rowOff>137389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95079"/>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137389</xdr:rowOff>
    </xdr:from>
    <xdr:to>
      <xdr:col>41</xdr:col>
      <xdr:colOff>50800</xdr:colOff>
      <xdr:row>56</xdr:row>
      <xdr:rowOff>150355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38589"/>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50343</xdr:rowOff>
    </xdr:from>
    <xdr:to>
      <xdr:col>55</xdr:col>
      <xdr:colOff>50800</xdr:colOff>
      <xdr:row>56</xdr:row>
      <xdr:rowOff>151943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28770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38671</xdr:rowOff>
    </xdr:from>
    <xdr:to>
      <xdr:col>50</xdr:col>
      <xdr:colOff>165100</xdr:colOff>
      <xdr:row>56</xdr:row>
      <xdr:rowOff>140271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131398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43079</xdr:rowOff>
    </xdr:from>
    <xdr:to>
      <xdr:col>46</xdr:col>
      <xdr:colOff>38100</xdr:colOff>
      <xdr:row>56</xdr:row>
      <xdr:rowOff>144679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135806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3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86589</xdr:rowOff>
    </xdr:from>
    <xdr:to>
      <xdr:col>41</xdr:col>
      <xdr:colOff>101600</xdr:colOff>
      <xdr:row>57</xdr:row>
      <xdr:rowOff>16739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7866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99555</xdr:rowOff>
    </xdr:from>
    <xdr:to>
      <xdr:col>36</xdr:col>
      <xdr:colOff>165100</xdr:colOff>
      <xdr:row>57</xdr:row>
      <xdr:rowOff>29705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20832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122513</xdr:rowOff>
    </xdr:from>
    <xdr:to>
      <xdr:col>55</xdr:col>
      <xdr:colOff>0</xdr:colOff>
      <xdr:row>77</xdr:row>
      <xdr:rowOff>145684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24163"/>
          <a:ext cx="838200" cy="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111953</xdr:rowOff>
    </xdr:from>
    <xdr:to>
      <xdr:col>50</xdr:col>
      <xdr:colOff>114300</xdr:colOff>
      <xdr:row>77</xdr:row>
      <xdr:rowOff>145684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13603"/>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82052</xdr:rowOff>
    </xdr:from>
    <xdr:to>
      <xdr:col>45</xdr:col>
      <xdr:colOff>177800</xdr:colOff>
      <xdr:row>77</xdr:row>
      <xdr:rowOff>111953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83702"/>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82052</xdr:rowOff>
    </xdr:from>
    <xdr:to>
      <xdr:col>41</xdr:col>
      <xdr:colOff>50800</xdr:colOff>
      <xdr:row>77</xdr:row>
      <xdr:rowOff>82669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8370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71713</xdr:rowOff>
    </xdr:from>
    <xdr:to>
      <xdr:col>55</xdr:col>
      <xdr:colOff>50800</xdr:colOff>
      <xdr:row>78</xdr:row>
      <xdr:rowOff>1863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94590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94884</xdr:rowOff>
    </xdr:from>
    <xdr:to>
      <xdr:col>50</xdr:col>
      <xdr:colOff>165100</xdr:colOff>
      <xdr:row>78</xdr:row>
      <xdr:rowOff>25034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41561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61153</xdr:rowOff>
    </xdr:from>
    <xdr:to>
      <xdr:col>46</xdr:col>
      <xdr:colOff>38100</xdr:colOff>
      <xdr:row>77</xdr:row>
      <xdr:rowOff>162753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3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31252</xdr:rowOff>
    </xdr:from>
    <xdr:to>
      <xdr:col>41</xdr:col>
      <xdr:colOff>101600</xdr:colOff>
      <xdr:row>77</xdr:row>
      <xdr:rowOff>132852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149379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0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31869</xdr:rowOff>
    </xdr:from>
    <xdr:to>
      <xdr:col>36</xdr:col>
      <xdr:colOff>165100</xdr:colOff>
      <xdr:row>77</xdr:row>
      <xdr:rowOff>133469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3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149996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2822</xdr:rowOff>
    </xdr:from>
    <xdr:to>
      <xdr:col>55</xdr:col>
      <xdr:colOff>0</xdr:colOff>
      <xdr:row>93</xdr:row>
      <xdr:rowOff>166424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776222"/>
          <a:ext cx="838200" cy="3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76912</xdr:rowOff>
    </xdr:from>
    <xdr:to>
      <xdr:col>50</xdr:col>
      <xdr:colOff>114300</xdr:colOff>
      <xdr:row>93</xdr:row>
      <xdr:rowOff>166424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021762"/>
          <a:ext cx="889000" cy="8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115498</xdr:rowOff>
    </xdr:from>
    <xdr:to>
      <xdr:col>45</xdr:col>
      <xdr:colOff>177800</xdr:colOff>
      <xdr:row>93</xdr:row>
      <xdr:rowOff>76912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5888898"/>
          <a:ext cx="889000" cy="13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115498</xdr:rowOff>
    </xdr:from>
    <xdr:to>
      <xdr:col>41</xdr:col>
      <xdr:colOff>50800</xdr:colOff>
      <xdr:row>93</xdr:row>
      <xdr:rowOff>87945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888898"/>
          <a:ext cx="889000" cy="14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123472</xdr:rowOff>
    </xdr:from>
    <xdr:to>
      <xdr:col>55</xdr:col>
      <xdr:colOff>50800</xdr:colOff>
      <xdr:row>92</xdr:row>
      <xdr:rowOff>53622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7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146349</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57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115624</xdr:rowOff>
    </xdr:from>
    <xdr:to>
      <xdr:col>50</xdr:col>
      <xdr:colOff>165100</xdr:colOff>
      <xdr:row>94</xdr:row>
      <xdr:rowOff>45774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62301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83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26112</xdr:rowOff>
    </xdr:from>
    <xdr:to>
      <xdr:col>46</xdr:col>
      <xdr:colOff>38100</xdr:colOff>
      <xdr:row>93</xdr:row>
      <xdr:rowOff>127712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144239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74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64698</xdr:rowOff>
    </xdr:from>
    <xdr:to>
      <xdr:col>41</xdr:col>
      <xdr:colOff>101600</xdr:colOff>
      <xdr:row>92</xdr:row>
      <xdr:rowOff>166298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8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11375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61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37145</xdr:rowOff>
    </xdr:from>
    <xdr:to>
      <xdr:col>36</xdr:col>
      <xdr:colOff>165100</xdr:colOff>
      <xdr:row>93</xdr:row>
      <xdr:rowOff>138745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9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155272</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75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86493</xdr:rowOff>
    </xdr:from>
    <xdr:to>
      <xdr:col>85</xdr:col>
      <xdr:colOff>127000</xdr:colOff>
      <xdr:row>37</xdr:row>
      <xdr:rowOff>106038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30143"/>
          <a:ext cx="8382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106038</xdr:rowOff>
    </xdr:from>
    <xdr:to>
      <xdr:col>81</xdr:col>
      <xdr:colOff>50800</xdr:colOff>
      <xdr:row>37</xdr:row>
      <xdr:rowOff>113125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968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113125</xdr:rowOff>
    </xdr:from>
    <xdr:to>
      <xdr:col>76</xdr:col>
      <xdr:colOff>114300</xdr:colOff>
      <xdr:row>37</xdr:row>
      <xdr:rowOff>123984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56775"/>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120812</xdr:rowOff>
    </xdr:from>
    <xdr:to>
      <xdr:col>71</xdr:col>
      <xdr:colOff>177800</xdr:colOff>
      <xdr:row>37</xdr:row>
      <xdr:rowOff>123984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64462"/>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35693</xdr:rowOff>
    </xdr:from>
    <xdr:to>
      <xdr:col>85</xdr:col>
      <xdr:colOff>177800</xdr:colOff>
      <xdr:row>37</xdr:row>
      <xdr:rowOff>137293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14120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55238</xdr:rowOff>
    </xdr:from>
    <xdr:to>
      <xdr:col>81</xdr:col>
      <xdr:colOff>101600</xdr:colOff>
      <xdr:row>37</xdr:row>
      <xdr:rowOff>156838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147965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9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62325</xdr:rowOff>
    </xdr:from>
    <xdr:to>
      <xdr:col>76</xdr:col>
      <xdr:colOff>165100</xdr:colOff>
      <xdr:row>37</xdr:row>
      <xdr:rowOff>163925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155052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73184</xdr:rowOff>
    </xdr:from>
    <xdr:to>
      <xdr:col>72</xdr:col>
      <xdr:colOff>38100</xdr:colOff>
      <xdr:row>38</xdr:row>
      <xdr:rowOff>3334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1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165911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70012</xdr:rowOff>
    </xdr:from>
    <xdr:to>
      <xdr:col>67</xdr:col>
      <xdr:colOff>101600</xdr:colOff>
      <xdr:row>38</xdr:row>
      <xdr:rowOff>162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1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162739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0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139410</xdr:rowOff>
    </xdr:from>
    <xdr:to>
      <xdr:col>85</xdr:col>
      <xdr:colOff>127000</xdr:colOff>
      <xdr:row>56</xdr:row>
      <xdr:rowOff>9337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69160"/>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9337</xdr:rowOff>
    </xdr:from>
    <xdr:to>
      <xdr:col>81</xdr:col>
      <xdr:colOff>50800</xdr:colOff>
      <xdr:row>56</xdr:row>
      <xdr:rowOff>36723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10537"/>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162506</xdr:rowOff>
    </xdr:from>
    <xdr:to>
      <xdr:col>76</xdr:col>
      <xdr:colOff>114300</xdr:colOff>
      <xdr:row>56</xdr:row>
      <xdr:rowOff>36723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92256"/>
          <a:ext cx="8890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161082</xdr:rowOff>
    </xdr:from>
    <xdr:to>
      <xdr:col>71</xdr:col>
      <xdr:colOff>177800</xdr:colOff>
      <xdr:row>55</xdr:row>
      <xdr:rowOff>162506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90832"/>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88610</xdr:rowOff>
    </xdr:from>
    <xdr:to>
      <xdr:col>85</xdr:col>
      <xdr:colOff>177800</xdr:colOff>
      <xdr:row>56</xdr:row>
      <xdr:rowOff>18760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111487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129987</xdr:rowOff>
    </xdr:from>
    <xdr:to>
      <xdr:col>81</xdr:col>
      <xdr:colOff>101600</xdr:colOff>
      <xdr:row>56</xdr:row>
      <xdr:rowOff>60137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76664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157373</xdr:rowOff>
    </xdr:from>
    <xdr:to>
      <xdr:col>76</xdr:col>
      <xdr:colOff>165100</xdr:colOff>
      <xdr:row>56</xdr:row>
      <xdr:rowOff>87523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8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104050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111706</xdr:rowOff>
    </xdr:from>
    <xdr:to>
      <xdr:col>72</xdr:col>
      <xdr:colOff>38100</xdr:colOff>
      <xdr:row>56</xdr:row>
      <xdr:rowOff>41856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58383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110282</xdr:rowOff>
    </xdr:from>
    <xdr:to>
      <xdr:col>67</xdr:col>
      <xdr:colOff>101600</xdr:colOff>
      <xdr:row>56</xdr:row>
      <xdr:rowOff>40432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4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56959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93638</xdr:rowOff>
    </xdr:from>
    <xdr:to>
      <xdr:col>85</xdr:col>
      <xdr:colOff>127000</xdr:colOff>
      <xdr:row>79</xdr:row>
      <xdr:rowOff>97853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8188"/>
          <a:ext cx="8382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92142</xdr:rowOff>
    </xdr:from>
    <xdr:to>
      <xdr:col>81</xdr:col>
      <xdr:colOff>50800</xdr:colOff>
      <xdr:row>79</xdr:row>
      <xdr:rowOff>97853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6692"/>
          <a:ext cx="8890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75954</xdr:rowOff>
    </xdr:from>
    <xdr:to>
      <xdr:col>76</xdr:col>
      <xdr:colOff>114300</xdr:colOff>
      <xdr:row>79</xdr:row>
      <xdr:rowOff>92142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0504"/>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75954</xdr:rowOff>
    </xdr:from>
    <xdr:to>
      <xdr:col>71</xdr:col>
      <xdr:colOff>177800</xdr:colOff>
      <xdr:row>79</xdr:row>
      <xdr:rowOff>84438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0504"/>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42838</xdr:rowOff>
    </xdr:from>
    <xdr:to>
      <xdr:col>85</xdr:col>
      <xdr:colOff>177800</xdr:colOff>
      <xdr:row>79</xdr:row>
      <xdr:rowOff>144438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47053</xdr:rowOff>
    </xdr:from>
    <xdr:to>
      <xdr:col>81</xdr:col>
      <xdr:colOff>101600</xdr:colOff>
      <xdr:row>79</xdr:row>
      <xdr:rowOff>148653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139780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41342</xdr:rowOff>
    </xdr:from>
    <xdr:to>
      <xdr:col>76</xdr:col>
      <xdr:colOff>165100</xdr:colOff>
      <xdr:row>79</xdr:row>
      <xdr:rowOff>142942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134069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25154</xdr:rowOff>
    </xdr:from>
    <xdr:to>
      <xdr:col>72</xdr:col>
      <xdr:colOff>38100</xdr:colOff>
      <xdr:row>79</xdr:row>
      <xdr:rowOff>126754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117881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33638</xdr:rowOff>
    </xdr:from>
    <xdr:to>
      <xdr:col>67</xdr:col>
      <xdr:colOff>101600</xdr:colOff>
      <xdr:row>79</xdr:row>
      <xdr:rowOff>135238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126365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72073</xdr:rowOff>
    </xdr:from>
    <xdr:to>
      <xdr:col>85</xdr:col>
      <xdr:colOff>127000</xdr:colOff>
      <xdr:row>97</xdr:row>
      <xdr:rowOff>72357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02723"/>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72073</xdr:rowOff>
    </xdr:from>
    <xdr:to>
      <xdr:col>81</xdr:col>
      <xdr:colOff>50800</xdr:colOff>
      <xdr:row>97</xdr:row>
      <xdr:rowOff>77922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02723"/>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77922</xdr:rowOff>
    </xdr:from>
    <xdr:to>
      <xdr:col>76</xdr:col>
      <xdr:colOff>114300</xdr:colOff>
      <xdr:row>97</xdr:row>
      <xdr:rowOff>91866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0857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91866</xdr:rowOff>
    </xdr:from>
    <xdr:to>
      <xdr:col>71</xdr:col>
      <xdr:colOff>177800</xdr:colOff>
      <xdr:row>97</xdr:row>
      <xdr:rowOff>111001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22516"/>
          <a:ext cx="8890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21557</xdr:rowOff>
    </xdr:from>
    <xdr:to>
      <xdr:col>85</xdr:col>
      <xdr:colOff>177800</xdr:colOff>
      <xdr:row>97</xdr:row>
      <xdr:rowOff>123157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44434</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0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21273</xdr:rowOff>
    </xdr:from>
    <xdr:to>
      <xdr:col>81</xdr:col>
      <xdr:colOff>101600</xdr:colOff>
      <xdr:row>97</xdr:row>
      <xdr:rowOff>122873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139400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2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27122</xdr:rowOff>
    </xdr:from>
    <xdr:to>
      <xdr:col>76</xdr:col>
      <xdr:colOff>165100</xdr:colOff>
      <xdr:row>97</xdr:row>
      <xdr:rowOff>128722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145249</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3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41066</xdr:rowOff>
    </xdr:from>
    <xdr:to>
      <xdr:col>72</xdr:col>
      <xdr:colOff>38100</xdr:colOff>
      <xdr:row>97</xdr:row>
      <xdr:rowOff>142666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159193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60201</xdr:rowOff>
    </xdr:from>
    <xdr:to>
      <xdr:col>67</xdr:col>
      <xdr:colOff>101600</xdr:colOff>
      <xdr:row>97</xdr:row>
      <xdr:rowOff>161801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9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6878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162,963</a:t>
          </a:r>
          <a:r>
            <a:rPr kumimoji="1" lang="ja-JP" altLang="en-US" sz="1300">
              <a:latin typeface="ＭＳ Ｐゴシック" panose="020B0600070205080204" pitchFamily="50" charset="-128"/>
              <a:ea typeface="ＭＳ Ｐゴシック" panose="020B0600070205080204" pitchFamily="50" charset="-128"/>
            </a:rPr>
            <a:t>円となっており、類似団体で高い水準となっている。令和６年度は豪雪により除排雪経費が類似団体と比べて多額となったことに加え、社会資本総合整備交付金を活用した道路改良事業などを行っている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また、公債費についても住民一人当たり</a:t>
          </a:r>
          <a:r>
            <a:rPr kumimoji="1" lang="en-US" altLang="ja-JP" sz="1300">
              <a:latin typeface="ＭＳ Ｐゴシック" panose="020B0600070205080204" pitchFamily="50" charset="-128"/>
              <a:ea typeface="ＭＳ Ｐゴシック" panose="020B0600070205080204" pitchFamily="50" charset="-128"/>
            </a:rPr>
            <a:t>104,459</a:t>
          </a:r>
          <a:r>
            <a:rPr kumimoji="1" lang="ja-JP" altLang="en-US" sz="1300">
              <a:latin typeface="ＭＳ Ｐゴシック" panose="020B0600070205080204" pitchFamily="50" charset="-128"/>
              <a:ea typeface="ＭＳ Ｐゴシック" panose="020B0600070205080204" pitchFamily="50" charset="-128"/>
            </a:rPr>
            <a:t>千円となっており、前年度より微減したものの類似団体内で高い水準となっている。これは平成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看護職員養成施設整備事業等の合併特例債を活用した事業や、令和元年度から３年度に実施した防災・緊急情報伝達システムの整備事業に係る地方債の償還により公債費負担が大きくな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令和６年度については、豪雪に係る除排雪経費の臨時財政需要があったが、交付税などにより積立財源が確保でき、財政調整基金に取崩額を上回る歳計余剰金を積み立てることができたため、財政調整基金残高については前年度比で増加している。</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今後も、事務事業の見直しなど歳出の合理化等を推進し、健全な行財政運営に努めていく。</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令和４年度から水道料金の引き上げに着手し、令和６年度に激変緩和措置の終了を迎え、水道事業会計と簡易水道事業会計の黒字額が増加している。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一方で、長引く物価高騰や異常気象、インフラの老朽化などは、当市の財政運営に大きな影響を及ぼす可能性があり、入念な検証と慎重な判断がこれまで以上に求められる。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3.25" thickBot="1" x14ac:dyDescent="0.3">
      <c r="B2" s="164" t="s">
        <v>77</v>
      </c>
      <c r="C2" s="164"/>
      <c r="D2" s="165"/>
    </row>
    <row r="3" spans="1:119" ht="18.75" customHeight="1" thickBot="1" x14ac:dyDescent="0.3">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40572469</v>
      </c>
      <c r="BO4" s="358"/>
      <c r="BP4" s="358"/>
      <c r="BQ4" s="358"/>
      <c r="BR4" s="358"/>
      <c r="BS4" s="358"/>
      <c r="BT4" s="358"/>
      <c r="BU4" s="359"/>
      <c r="BV4" s="357">
        <v>37235105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v>
      </c>
      <c r="CU4" s="364"/>
      <c r="CV4" s="364"/>
      <c r="CW4" s="364"/>
      <c r="CX4" s="364"/>
      <c r="CY4" s="364"/>
      <c r="CZ4" s="364"/>
      <c r="DA4" s="365"/>
      <c r="DB4" s="363">
        <v>9.1</v>
      </c>
      <c r="DC4" s="364"/>
      <c r="DD4" s="364"/>
      <c r="DE4" s="364"/>
      <c r="DF4" s="364"/>
      <c r="DG4" s="364"/>
      <c r="DH4" s="364"/>
      <c r="DI4" s="365"/>
    </row>
    <row r="5" spans="1:119" ht="18.75" customHeight="1" x14ac:dyDescent="0.2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38650025</v>
      </c>
      <c r="BO5" s="395"/>
      <c r="BP5" s="395"/>
      <c r="BQ5" s="395"/>
      <c r="BR5" s="395"/>
      <c r="BS5" s="395"/>
      <c r="BT5" s="395"/>
      <c r="BU5" s="396"/>
      <c r="BV5" s="394">
        <v>35216689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93.6</v>
      </c>
      <c r="CU5" s="392"/>
      <c r="CV5" s="392"/>
      <c r="CW5" s="392"/>
      <c r="CX5" s="392"/>
      <c r="CY5" s="392"/>
      <c r="CZ5" s="392"/>
      <c r="DA5" s="393"/>
      <c r="DB5" s="391">
        <v>95.7</v>
      </c>
      <c r="DC5" s="392"/>
      <c r="DD5" s="392"/>
      <c r="DE5" s="392"/>
      <c r="DF5" s="392"/>
      <c r="DG5" s="392"/>
      <c r="DH5" s="392"/>
      <c r="DI5" s="393"/>
    </row>
    <row r="6" spans="1:119" ht="18.75" customHeight="1" x14ac:dyDescent="0.2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1922444</v>
      </c>
      <c r="BO6" s="395"/>
      <c r="BP6" s="395"/>
      <c r="BQ6" s="395"/>
      <c r="BR6" s="395"/>
      <c r="BS6" s="395"/>
      <c r="BT6" s="395"/>
      <c r="BU6" s="396"/>
      <c r="BV6" s="394">
        <v>2018416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93.8</v>
      </c>
      <c r="CU6" s="432"/>
      <c r="CV6" s="432"/>
      <c r="CW6" s="432"/>
      <c r="CX6" s="432"/>
      <c r="CY6" s="432"/>
      <c r="CZ6" s="432"/>
      <c r="DA6" s="433"/>
      <c r="DB6" s="431">
        <v>96.2</v>
      </c>
      <c r="DC6" s="432"/>
      <c r="DD6" s="432"/>
      <c r="DE6" s="432"/>
      <c r="DF6" s="432"/>
      <c r="DG6" s="432"/>
      <c r="DH6" s="432"/>
      <c r="DI6" s="433"/>
    </row>
    <row r="7" spans="1:119" ht="18.75" customHeight="1" x14ac:dyDescent="0.2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110654</v>
      </c>
      <c r="BO7" s="395"/>
      <c r="BP7" s="395"/>
      <c r="BQ7" s="395"/>
      <c r="BR7" s="395"/>
      <c r="BS7" s="395"/>
      <c r="BT7" s="395"/>
      <c r="BU7" s="396"/>
      <c r="BV7" s="394">
        <v>199113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20066421</v>
      </c>
      <c r="CU7" s="395"/>
      <c r="CV7" s="395"/>
      <c r="CW7" s="395"/>
      <c r="CX7" s="395"/>
      <c r="CY7" s="395"/>
      <c r="CZ7" s="395"/>
      <c r="DA7" s="396"/>
      <c r="DB7" s="394">
        <v>19916321</v>
      </c>
      <c r="DC7" s="395"/>
      <c r="DD7" s="395"/>
      <c r="DE7" s="395"/>
      <c r="DF7" s="395"/>
      <c r="DG7" s="395"/>
      <c r="DH7" s="395"/>
      <c r="DI7" s="396"/>
    </row>
    <row r="8" spans="1:119" ht="18.75" customHeight="1" thickBot="1" x14ac:dyDescent="0.3">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1811790</v>
      </c>
      <c r="BO8" s="395"/>
      <c r="BP8" s="395"/>
      <c r="BQ8" s="395"/>
      <c r="BR8" s="395"/>
      <c r="BS8" s="395"/>
      <c r="BT8" s="395"/>
      <c r="BU8" s="396"/>
      <c r="BV8" s="394">
        <v>1819303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0.33</v>
      </c>
      <c r="CU8" s="435"/>
      <c r="CV8" s="435"/>
      <c r="CW8" s="435"/>
      <c r="CX8" s="435"/>
      <c r="CY8" s="435"/>
      <c r="CZ8" s="435"/>
      <c r="DA8" s="436"/>
      <c r="DB8" s="434">
        <v>0.33</v>
      </c>
      <c r="DC8" s="435"/>
      <c r="DD8" s="435"/>
      <c r="DE8" s="435"/>
      <c r="DF8" s="435"/>
      <c r="DG8" s="435"/>
      <c r="DH8" s="435"/>
      <c r="DI8" s="436"/>
    </row>
    <row r="9" spans="1:119" ht="18.75" customHeight="1" thickBot="1" x14ac:dyDescent="0.3">
      <c r="A9" s="163"/>
      <c r="B9" s="388" t="s">
        <v>106</v>
      </c>
      <c r="C9" s="389"/>
      <c r="D9" s="389"/>
      <c r="E9" s="389"/>
      <c r="F9" s="389"/>
      <c r="G9" s="389"/>
      <c r="H9" s="389"/>
      <c r="I9" s="389"/>
      <c r="J9" s="389"/>
      <c r="K9" s="437"/>
      <c r="L9" s="438" t="s">
        <v>107</v>
      </c>
      <c r="M9" s="439"/>
      <c r="N9" s="439"/>
      <c r="O9" s="439"/>
      <c r="P9" s="439"/>
      <c r="Q9" s="440"/>
      <c r="R9" s="441">
        <v>49820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-7513</v>
      </c>
      <c r="BO9" s="395"/>
      <c r="BP9" s="395"/>
      <c r="BQ9" s="395"/>
      <c r="BR9" s="395"/>
      <c r="BS9" s="395"/>
      <c r="BT9" s="395"/>
      <c r="BU9" s="396"/>
      <c r="BV9" s="394">
        <v>62382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17.8</v>
      </c>
      <c r="CU9" s="392"/>
      <c r="CV9" s="392"/>
      <c r="CW9" s="392"/>
      <c r="CX9" s="392"/>
      <c r="CY9" s="392"/>
      <c r="CZ9" s="392"/>
      <c r="DA9" s="393"/>
      <c r="DB9" s="391">
        <v>19.5</v>
      </c>
      <c r="DC9" s="392"/>
      <c r="DD9" s="392"/>
      <c r="DE9" s="392"/>
      <c r="DF9" s="392"/>
      <c r="DG9" s="392"/>
      <c r="DH9" s="392"/>
      <c r="DI9" s="393"/>
    </row>
    <row r="10" spans="1:119" ht="18.75" customHeight="1" thickBot="1" x14ac:dyDescent="0.3">
      <c r="A10" s="163"/>
      <c r="B10" s="388"/>
      <c r="C10" s="389"/>
      <c r="D10" s="389"/>
      <c r="E10" s="389"/>
      <c r="F10" s="389"/>
      <c r="G10" s="389"/>
      <c r="H10" s="389"/>
      <c r="I10" s="389"/>
      <c r="J10" s="389"/>
      <c r="K10" s="437"/>
      <c r="L10" s="444" t="s">
        <v>112</v>
      </c>
      <c r="M10" s="424"/>
      <c r="N10" s="424"/>
      <c r="O10" s="424"/>
      <c r="P10" s="424"/>
      <c r="Q10" s="425"/>
      <c r="R10" s="445">
        <v>54917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1140021</v>
      </c>
      <c r="BO10" s="395"/>
      <c r="BP10" s="395"/>
      <c r="BQ10" s="395"/>
      <c r="BR10" s="395"/>
      <c r="BS10" s="395"/>
      <c r="BT10" s="395"/>
      <c r="BU10" s="396"/>
      <c r="BV10" s="394">
        <v>501528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5">
      <c r="A12" s="163"/>
      <c r="B12" s="454" t="s">
        <v>123</v>
      </c>
      <c r="C12" s="455"/>
      <c r="D12" s="455"/>
      <c r="E12" s="455"/>
      <c r="F12" s="455"/>
      <c r="G12" s="455"/>
      <c r="H12" s="455"/>
      <c r="I12" s="455"/>
      <c r="J12" s="455"/>
      <c r="K12" s="456"/>
      <c r="L12" s="463" t="s">
        <v>124</v>
      </c>
      <c r="M12" s="464"/>
      <c r="N12" s="464"/>
      <c r="O12" s="464"/>
      <c r="P12" s="464"/>
      <c r="Q12" s="465"/>
      <c r="R12" s="466">
        <v>47124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882899</v>
      </c>
      <c r="BO12" s="395"/>
      <c r="BP12" s="395"/>
      <c r="BQ12" s="395"/>
      <c r="BR12" s="395"/>
      <c r="BS12" s="395"/>
      <c r="BT12" s="395"/>
      <c r="BU12" s="396"/>
      <c r="BV12" s="394">
        <v>244394</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5">
      <c r="A13" s="163"/>
      <c r="B13" s="457"/>
      <c r="C13" s="458"/>
      <c r="D13" s="458"/>
      <c r="E13" s="458"/>
      <c r="F13" s="458"/>
      <c r="G13" s="458"/>
      <c r="H13" s="458"/>
      <c r="I13" s="458"/>
      <c r="J13" s="458"/>
      <c r="K13" s="459"/>
      <c r="L13" s="172"/>
      <c r="M13" s="485" t="s">
        <v>130</v>
      </c>
      <c r="N13" s="486"/>
      <c r="O13" s="486"/>
      <c r="P13" s="486"/>
      <c r="Q13" s="487"/>
      <c r="R13" s="478">
        <v>46727</v>
      </c>
      <c r="S13" s="479"/>
      <c r="T13" s="479"/>
      <c r="U13" s="479"/>
      <c r="V13" s="480"/>
      <c r="W13" s="410" t="s">
        <v>131</v>
      </c>
      <c r="X13" s="411"/>
      <c r="Y13" s="411"/>
      <c r="Z13" s="411"/>
      <c r="AA13" s="411"/>
      <c r="AB13" s="401"/>
      <c r="AC13" s="445">
        <v>2842</v>
      </c>
      <c r="AD13" s="446"/>
      <c r="AE13" s="446"/>
      <c r="AF13" s="446"/>
      <c r="AG13" s="488"/>
      <c r="AH13" s="445">
        <v>3244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249609</v>
      </c>
      <c r="BO13" s="395"/>
      <c r="BP13" s="395"/>
      <c r="BQ13" s="395"/>
      <c r="BR13" s="395"/>
      <c r="BS13" s="395"/>
      <c r="BT13" s="395"/>
      <c r="BU13" s="396"/>
      <c r="BV13" s="394">
        <v>319516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14</v>
      </c>
      <c r="CU13" s="392"/>
      <c r="CV13" s="392"/>
      <c r="CW13" s="392"/>
      <c r="CX13" s="392"/>
      <c r="CY13" s="392"/>
      <c r="CZ13" s="392"/>
      <c r="DA13" s="393"/>
      <c r="DB13" s="391">
        <v>13.7</v>
      </c>
      <c r="DC13" s="392"/>
      <c r="DD13" s="392"/>
      <c r="DE13" s="392"/>
      <c r="DF13" s="392"/>
      <c r="DG13" s="392"/>
      <c r="DH13" s="392"/>
      <c r="DI13" s="393"/>
    </row>
    <row r="14" spans="1:119" ht="18.75" customHeight="1" thickBot="1" x14ac:dyDescent="0.3">
      <c r="A14" s="163"/>
      <c r="B14" s="457"/>
      <c r="C14" s="458"/>
      <c r="D14" s="458"/>
      <c r="E14" s="458"/>
      <c r="F14" s="458"/>
      <c r="G14" s="458"/>
      <c r="H14" s="458"/>
      <c r="I14" s="458"/>
      <c r="J14" s="458"/>
      <c r="K14" s="459"/>
      <c r="L14" s="475" t="s">
        <v>135</v>
      </c>
      <c r="M14" s="476"/>
      <c r="N14" s="476"/>
      <c r="O14" s="476"/>
      <c r="P14" s="476"/>
      <c r="Q14" s="477"/>
      <c r="R14" s="478">
        <v>48128</v>
      </c>
      <c r="S14" s="479"/>
      <c r="T14" s="479"/>
      <c r="U14" s="479"/>
      <c r="V14" s="480"/>
      <c r="W14" s="384"/>
      <c r="X14" s="385"/>
      <c r="Y14" s="385"/>
      <c r="Z14" s="385"/>
      <c r="AA14" s="385"/>
      <c r="AB14" s="374"/>
      <c r="AC14" s="481">
        <v>11</v>
      </c>
      <c r="AD14" s="482"/>
      <c r="AE14" s="482"/>
      <c r="AF14" s="482"/>
      <c r="AG14" s="483"/>
      <c r="AH14" s="481">
        <v>11.5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73.599999999999994</v>
      </c>
      <c r="CU14" s="493"/>
      <c r="CV14" s="493"/>
      <c r="CW14" s="493"/>
      <c r="CX14" s="493"/>
      <c r="CY14" s="493"/>
      <c r="CZ14" s="493"/>
      <c r="DA14" s="494"/>
      <c r="DB14" s="492">
        <v>92.7</v>
      </c>
      <c r="DC14" s="493"/>
      <c r="DD14" s="493"/>
      <c r="DE14" s="493"/>
      <c r="DF14" s="493"/>
      <c r="DG14" s="493"/>
      <c r="DH14" s="493"/>
      <c r="DI14" s="494"/>
    </row>
    <row r="15" spans="1:119" ht="18.75" customHeight="1" x14ac:dyDescent="0.25">
      <c r="A15" s="163"/>
      <c r="B15" s="457"/>
      <c r="C15" s="458"/>
      <c r="D15" s="458"/>
      <c r="E15" s="458"/>
      <c r="F15" s="458"/>
      <c r="G15" s="458"/>
      <c r="H15" s="458"/>
      <c r="I15" s="458"/>
      <c r="J15" s="458"/>
      <c r="K15" s="459"/>
      <c r="L15" s="172"/>
      <c r="M15" s="485" t="s">
        <v>130</v>
      </c>
      <c r="N15" s="486"/>
      <c r="O15" s="486"/>
      <c r="P15" s="486"/>
      <c r="Q15" s="487"/>
      <c r="R15" s="478">
        <v>47780</v>
      </c>
      <c r="S15" s="479"/>
      <c r="T15" s="479"/>
      <c r="U15" s="479"/>
      <c r="V15" s="480"/>
      <c r="W15" s="410" t="s">
        <v>137</v>
      </c>
      <c r="X15" s="411"/>
      <c r="Y15" s="411"/>
      <c r="Z15" s="411"/>
      <c r="AA15" s="411"/>
      <c r="AB15" s="401"/>
      <c r="AC15" s="445">
        <v>7562</v>
      </c>
      <c r="AD15" s="446"/>
      <c r="AE15" s="446"/>
      <c r="AF15" s="446"/>
      <c r="AG15" s="488"/>
      <c r="AH15" s="445">
        <v>8755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6054009</v>
      </c>
      <c r="BO15" s="358"/>
      <c r="BP15" s="358"/>
      <c r="BQ15" s="358"/>
      <c r="BR15" s="358"/>
      <c r="BS15" s="358"/>
      <c r="BT15" s="358"/>
      <c r="BU15" s="359"/>
      <c r="BV15" s="357">
        <v>6112585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29.3</v>
      </c>
      <c r="AD16" s="482"/>
      <c r="AE16" s="482"/>
      <c r="AF16" s="482"/>
      <c r="AG16" s="483"/>
      <c r="AH16" s="481">
        <v>31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18498780</v>
      </c>
      <c r="BO16" s="395"/>
      <c r="BP16" s="395"/>
      <c r="BQ16" s="395"/>
      <c r="BR16" s="395"/>
      <c r="BS16" s="395"/>
      <c r="BT16" s="395"/>
      <c r="BU16" s="396"/>
      <c r="BV16" s="394">
        <v>18287805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3">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15394</v>
      </c>
      <c r="AD17" s="446"/>
      <c r="AE17" s="446"/>
      <c r="AF17" s="446"/>
      <c r="AG17" s="488"/>
      <c r="AH17" s="445">
        <v>16218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7574114</v>
      </c>
      <c r="BO17" s="395"/>
      <c r="BP17" s="395"/>
      <c r="BQ17" s="395"/>
      <c r="BR17" s="395"/>
      <c r="BS17" s="395"/>
      <c r="BT17" s="395"/>
      <c r="BU17" s="396"/>
      <c r="BV17" s="394">
        <v>7652857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3">
      <c r="A18" s="163"/>
      <c r="B18" s="516" t="s">
        <v>147</v>
      </c>
      <c r="C18" s="437"/>
      <c r="D18" s="437"/>
      <c r="E18" s="517"/>
      <c r="F18" s="517"/>
      <c r="G18" s="517"/>
      <c r="H18" s="517"/>
      <c r="I18" s="517"/>
      <c r="J18" s="517"/>
      <c r="K18" s="517"/>
      <c r="L18" s="518">
        <v>590.39</v>
      </c>
      <c r="M18" s="518"/>
      <c r="N18" s="518"/>
      <c r="O18" s="518"/>
      <c r="P18" s="518"/>
      <c r="Q18" s="518"/>
      <c r="R18" s="519"/>
      <c r="S18" s="519"/>
      <c r="T18" s="519"/>
      <c r="U18" s="519"/>
      <c r="V18" s="520"/>
      <c r="W18" s="412"/>
      <c r="X18" s="413"/>
      <c r="Y18" s="413"/>
      <c r="Z18" s="413"/>
      <c r="AA18" s="413"/>
      <c r="AB18" s="404"/>
      <c r="AC18" s="521">
        <v>59.7</v>
      </c>
      <c r="AD18" s="522"/>
      <c r="AE18" s="522"/>
      <c r="AF18" s="522"/>
      <c r="AG18" s="523"/>
      <c r="AH18" s="521">
        <v>57.5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19126331</v>
      </c>
      <c r="BO18" s="395"/>
      <c r="BP18" s="395"/>
      <c r="BQ18" s="395"/>
      <c r="BR18" s="395"/>
      <c r="BS18" s="395"/>
      <c r="BT18" s="395"/>
      <c r="BU18" s="396"/>
      <c r="BV18" s="394">
        <v>19203732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3">
      <c r="A19" s="163"/>
      <c r="B19" s="516" t="s">
        <v>149</v>
      </c>
      <c r="C19" s="437"/>
      <c r="D19" s="437"/>
      <c r="E19" s="517"/>
      <c r="F19" s="517"/>
      <c r="G19" s="517"/>
      <c r="H19" s="517"/>
      <c r="I19" s="517"/>
      <c r="J19" s="517"/>
      <c r="K19" s="517"/>
      <c r="L19" s="525">
        <v>84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27264941</v>
      </c>
      <c r="BO19" s="395"/>
      <c r="BP19" s="395"/>
      <c r="BQ19" s="395"/>
      <c r="BR19" s="395"/>
      <c r="BS19" s="395"/>
      <c r="BT19" s="395"/>
      <c r="BU19" s="396"/>
      <c r="BV19" s="394">
        <v>25507897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3">
      <c r="A20" s="163"/>
      <c r="B20" s="516" t="s">
        <v>151</v>
      </c>
      <c r="C20" s="437"/>
      <c r="D20" s="437"/>
      <c r="E20" s="517"/>
      <c r="F20" s="517"/>
      <c r="G20" s="517"/>
      <c r="H20" s="517"/>
      <c r="I20" s="517"/>
      <c r="J20" s="517"/>
      <c r="K20" s="517"/>
      <c r="L20" s="525">
        <v>18012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3">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39711773</v>
      </c>
      <c r="BO22" s="358"/>
      <c r="BP22" s="358"/>
      <c r="BQ22" s="358"/>
      <c r="BR22" s="358"/>
      <c r="BS22" s="358"/>
      <c r="BT22" s="358"/>
      <c r="BU22" s="359"/>
      <c r="BV22" s="357">
        <v>42346022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29209672</v>
      </c>
      <c r="BO23" s="395"/>
      <c r="BP23" s="395"/>
      <c r="BQ23" s="395"/>
      <c r="BR23" s="395"/>
      <c r="BS23" s="395"/>
      <c r="BT23" s="395"/>
      <c r="BU23" s="396"/>
      <c r="BV23" s="394">
        <v>29996300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3">
      <c r="A24" s="163"/>
      <c r="B24" s="565"/>
      <c r="C24" s="541"/>
      <c r="D24" s="542"/>
      <c r="E24" s="444" t="s">
        <v>161</v>
      </c>
      <c r="F24" s="424"/>
      <c r="G24" s="424"/>
      <c r="H24" s="424"/>
      <c r="I24" s="424"/>
      <c r="J24" s="424"/>
      <c r="K24" s="425"/>
      <c r="L24" s="445">
        <v>1</v>
      </c>
      <c r="M24" s="446"/>
      <c r="N24" s="446"/>
      <c r="O24" s="446"/>
      <c r="P24" s="488"/>
      <c r="Q24" s="445">
        <v>8332</v>
      </c>
      <c r="R24" s="446"/>
      <c r="S24" s="446"/>
      <c r="T24" s="446"/>
      <c r="U24" s="446"/>
      <c r="V24" s="488"/>
      <c r="W24" s="540"/>
      <c r="X24" s="541"/>
      <c r="Y24" s="542"/>
      <c r="Z24" s="444" t="s">
        <v>162</v>
      </c>
      <c r="AA24" s="424"/>
      <c r="AB24" s="424"/>
      <c r="AC24" s="424"/>
      <c r="AD24" s="424"/>
      <c r="AE24" s="424"/>
      <c r="AF24" s="424"/>
      <c r="AG24" s="425"/>
      <c r="AH24" s="445">
        <v>428</v>
      </c>
      <c r="AI24" s="446"/>
      <c r="AJ24" s="446"/>
      <c r="AK24" s="446"/>
      <c r="AL24" s="488"/>
      <c r="AM24" s="445">
        <v>1344348</v>
      </c>
      <c r="AN24" s="446"/>
      <c r="AO24" s="446"/>
      <c r="AP24" s="446"/>
      <c r="AQ24" s="446"/>
      <c r="AR24" s="488"/>
      <c r="AS24" s="445">
        <v>3141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30394469</v>
      </c>
      <c r="BO24" s="395"/>
      <c r="BP24" s="395"/>
      <c r="BQ24" s="395"/>
      <c r="BR24" s="395"/>
      <c r="BS24" s="395"/>
      <c r="BT24" s="395"/>
      <c r="BU24" s="396"/>
      <c r="BV24" s="394">
        <v>31952935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5">
      <c r="A25" s="163"/>
      <c r="B25" s="565"/>
      <c r="C25" s="541"/>
      <c r="D25" s="542"/>
      <c r="E25" s="444" t="s">
        <v>164</v>
      </c>
      <c r="F25" s="424"/>
      <c r="G25" s="424"/>
      <c r="H25" s="424"/>
      <c r="I25" s="424"/>
      <c r="J25" s="424"/>
      <c r="K25" s="425"/>
      <c r="L25" s="445">
        <v>1</v>
      </c>
      <c r="M25" s="446"/>
      <c r="N25" s="446"/>
      <c r="O25" s="446"/>
      <c r="P25" s="488"/>
      <c r="Q25" s="445">
        <v>6499</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1779646</v>
      </c>
      <c r="BO25" s="358"/>
      <c r="BP25" s="358"/>
      <c r="BQ25" s="358"/>
      <c r="BR25" s="358"/>
      <c r="BS25" s="358"/>
      <c r="BT25" s="358"/>
      <c r="BU25" s="359"/>
      <c r="BV25" s="357">
        <v>1544702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5">
      <c r="A26" s="163"/>
      <c r="B26" s="565"/>
      <c r="C26" s="541"/>
      <c r="D26" s="542"/>
      <c r="E26" s="444" t="s">
        <v>167</v>
      </c>
      <c r="F26" s="424"/>
      <c r="G26" s="424"/>
      <c r="H26" s="424"/>
      <c r="I26" s="424"/>
      <c r="J26" s="424"/>
      <c r="K26" s="425"/>
      <c r="L26" s="445">
        <v>1</v>
      </c>
      <c r="M26" s="446"/>
      <c r="N26" s="446"/>
      <c r="O26" s="446"/>
      <c r="P26" s="488"/>
      <c r="Q26" s="445">
        <v>5927</v>
      </c>
      <c r="R26" s="446"/>
      <c r="S26" s="446"/>
      <c r="T26" s="446"/>
      <c r="U26" s="446"/>
      <c r="V26" s="488"/>
      <c r="W26" s="540"/>
      <c r="X26" s="541"/>
      <c r="Y26" s="542"/>
      <c r="Z26" s="444" t="s">
        <v>168</v>
      </c>
      <c r="AA26" s="546"/>
      <c r="AB26" s="546"/>
      <c r="AC26" s="546"/>
      <c r="AD26" s="546"/>
      <c r="AE26" s="546"/>
      <c r="AF26" s="546"/>
      <c r="AG26" s="547"/>
      <c r="AH26" s="445">
        <v>17</v>
      </c>
      <c r="AI26" s="446"/>
      <c r="AJ26" s="446"/>
      <c r="AK26" s="446"/>
      <c r="AL26" s="488"/>
      <c r="AM26" s="445">
        <v>47209</v>
      </c>
      <c r="AN26" s="446"/>
      <c r="AO26" s="446"/>
      <c r="AP26" s="446"/>
      <c r="AQ26" s="446"/>
      <c r="AR26" s="488"/>
      <c r="AS26" s="445">
        <v>2777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3">
      <c r="A27" s="163"/>
      <c r="B27" s="565"/>
      <c r="C27" s="541"/>
      <c r="D27" s="542"/>
      <c r="E27" s="444" t="s">
        <v>170</v>
      </c>
      <c r="F27" s="424"/>
      <c r="G27" s="424"/>
      <c r="H27" s="424"/>
      <c r="I27" s="424"/>
      <c r="J27" s="424"/>
      <c r="K27" s="425"/>
      <c r="L27" s="445">
        <v>1</v>
      </c>
      <c r="M27" s="446"/>
      <c r="N27" s="446"/>
      <c r="O27" s="446"/>
      <c r="P27" s="488"/>
      <c r="Q27" s="445">
        <v>3920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21560</v>
      </c>
      <c r="AN27" s="446"/>
      <c r="AO27" s="446"/>
      <c r="AP27" s="446"/>
      <c r="AQ27" s="446"/>
      <c r="AR27" s="488"/>
      <c r="AS27" s="445">
        <v>4312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280000</v>
      </c>
      <c r="BO27" s="514"/>
      <c r="BP27" s="514"/>
      <c r="BQ27" s="514"/>
      <c r="BR27" s="514"/>
      <c r="BS27" s="514"/>
      <c r="BT27" s="514"/>
      <c r="BU27" s="515"/>
      <c r="BV27" s="513">
        <v>280000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5">
      <c r="A28" s="163"/>
      <c r="B28" s="565"/>
      <c r="C28" s="541"/>
      <c r="D28" s="542"/>
      <c r="E28" s="444" t="s">
        <v>173</v>
      </c>
      <c r="F28" s="424"/>
      <c r="G28" s="424"/>
      <c r="H28" s="424"/>
      <c r="I28" s="424"/>
      <c r="J28" s="424"/>
      <c r="K28" s="425"/>
      <c r="L28" s="445">
        <v>1</v>
      </c>
      <c r="M28" s="446"/>
      <c r="N28" s="446"/>
      <c r="O28" s="446"/>
      <c r="P28" s="488"/>
      <c r="Q28" s="445">
        <v>3160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2774360</v>
      </c>
      <c r="BO28" s="358"/>
      <c r="BP28" s="358"/>
      <c r="BQ28" s="358"/>
      <c r="BR28" s="358"/>
      <c r="BS28" s="358"/>
      <c r="BT28" s="358"/>
      <c r="BU28" s="359"/>
      <c r="BV28" s="357">
        <v>2517238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5">
      <c r="A29" s="163"/>
      <c r="B29" s="565"/>
      <c r="C29" s="541"/>
      <c r="D29" s="542"/>
      <c r="E29" s="444" t="s">
        <v>176</v>
      </c>
      <c r="F29" s="424"/>
      <c r="G29" s="424"/>
      <c r="H29" s="424"/>
      <c r="I29" s="424"/>
      <c r="J29" s="424"/>
      <c r="K29" s="425"/>
      <c r="L29" s="445">
        <v>22</v>
      </c>
      <c r="M29" s="446"/>
      <c r="N29" s="446"/>
      <c r="O29" s="446"/>
      <c r="P29" s="488"/>
      <c r="Q29" s="445">
        <v>3000</v>
      </c>
      <c r="R29" s="446"/>
      <c r="S29" s="446"/>
      <c r="T29" s="446"/>
      <c r="U29" s="446"/>
      <c r="V29" s="488"/>
      <c r="W29" s="543"/>
      <c r="X29" s="544"/>
      <c r="Y29" s="545"/>
      <c r="Z29" s="444" t="s">
        <v>177</v>
      </c>
      <c r="AA29" s="424"/>
      <c r="AB29" s="424"/>
      <c r="AC29" s="424"/>
      <c r="AD29" s="424"/>
      <c r="AE29" s="424"/>
      <c r="AF29" s="424"/>
      <c r="AG29" s="425"/>
      <c r="AH29" s="445">
        <v>433</v>
      </c>
      <c r="AI29" s="446"/>
      <c r="AJ29" s="446"/>
      <c r="AK29" s="446"/>
      <c r="AL29" s="488"/>
      <c r="AM29" s="445">
        <v>1365908</v>
      </c>
      <c r="AN29" s="446"/>
      <c r="AO29" s="446"/>
      <c r="AP29" s="446"/>
      <c r="AQ29" s="446"/>
      <c r="AR29" s="488"/>
      <c r="AS29" s="445">
        <v>3155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409540</v>
      </c>
      <c r="BO29" s="395"/>
      <c r="BP29" s="395"/>
      <c r="BQ29" s="395"/>
      <c r="BR29" s="395"/>
      <c r="BS29" s="395"/>
      <c r="BT29" s="395"/>
      <c r="BU29" s="396"/>
      <c r="BV29" s="394">
        <v>300251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3">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5074105</v>
      </c>
      <c r="BO30" s="514"/>
      <c r="BP30" s="514"/>
      <c r="BQ30" s="514"/>
      <c r="BR30" s="514"/>
      <c r="BS30" s="514"/>
      <c r="BT30" s="514"/>
      <c r="BU30" s="515"/>
      <c r="BV30" s="513">
        <v>5113147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IF('各会計、関係団体の財政状況及び健全化判断比率'!B36="","",'各会計、関係団体の財政状況及び健全化判断比率'!B36)</f>
        <v>松之山温泉配湯事業特別会計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津南地域衛生施設組合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当間高原開発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魚沼地区障害福祉組合</v>
      </c>
      <c r="BZ35" s="585"/>
      <c r="CA35" s="585"/>
      <c r="CB35" s="585"/>
      <c r="CC35" s="585"/>
      <c r="CD35" s="585"/>
      <c r="CE35" s="585"/>
      <c r="CF35" s="585"/>
      <c r="CG35" s="585"/>
      <c r="CH35" s="585"/>
      <c r="CI35" s="585"/>
      <c r="CJ35" s="585"/>
      <c r="CK35" s="585"/>
      <c r="CL35" s="585"/>
      <c r="CM35" s="585"/>
      <c r="CN35" s="163"/>
      <c r="CO35" s="584">
        <f t="shared" ref="CO35:CO43" si="3">IF(CQ35="","",CO34+1)</f>
        <v>22</v>
      </c>
      <c r="CP35" s="584"/>
      <c r="CQ35" s="585" t="str">
        <f>IF('各会計、関係団体の財政状況及び健全化判断比率'!BS8="","",'各会計、関係団体の財政状況及び健全化判断比率'!BS8)</f>
        <v>オスポック</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IF('各会計、関係団体の財政状況及び健全化判断比率'!B35="","",'各会計、関係団体の財政状況及び健全化判断比率'!B35)</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十日町地域広域事務組合
　【一般会計】</v>
      </c>
      <c r="BZ36" s="585"/>
      <c r="CA36" s="585"/>
      <c r="CB36" s="585"/>
      <c r="CC36" s="585"/>
      <c r="CD36" s="585"/>
      <c r="CE36" s="585"/>
      <c r="CF36" s="585"/>
      <c r="CG36" s="585"/>
      <c r="CH36" s="585"/>
      <c r="CI36" s="585"/>
      <c r="CJ36" s="585"/>
      <c r="CK36" s="585"/>
      <c r="CL36" s="585"/>
      <c r="CM36" s="585"/>
      <c r="CN36" s="163"/>
      <c r="CO36" s="584">
        <f t="shared" si="3"/>
        <v>23</v>
      </c>
      <c r="CP36" s="584"/>
      <c r="CQ36" s="585" t="str">
        <f>IF('各会計、関係団体の財政状況及び健全化判断比率'!BS9="","",'各会計、関係団体の財政状況及び健全化判断比率'!BS9)</f>
        <v>まちづくり川西</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十日町地域広域事務組合
　【家畜指導診療所特別会計】</v>
      </c>
      <c r="BZ37" s="585"/>
      <c r="CA37" s="585"/>
      <c r="CB37" s="585"/>
      <c r="CC37" s="585"/>
      <c r="CD37" s="585"/>
      <c r="CE37" s="585"/>
      <c r="CF37" s="585"/>
      <c r="CG37" s="585"/>
      <c r="CH37" s="585"/>
      <c r="CI37" s="585"/>
      <c r="CJ37" s="585"/>
      <c r="CK37" s="585"/>
      <c r="CL37" s="585"/>
      <c r="CM37" s="585"/>
      <c r="CN37" s="163"/>
      <c r="CO37" s="584">
        <f t="shared" si="3"/>
        <v>24</v>
      </c>
      <c r="CP37" s="584"/>
      <c r="CQ37" s="585" t="str">
        <f>IF('各会計、関係団体の財政状況及び健全化判断比率'!BS10="","",'各会計、関係団体の財政状況及び健全化判断比率'!BS10)</f>
        <v>中里地域開発</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訪問看護事業特別会計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新潟県市町村総合事務組合
　【一般会計】</v>
      </c>
      <c r="BZ38" s="585"/>
      <c r="CA38" s="585"/>
      <c r="CB38" s="585"/>
      <c r="CC38" s="585"/>
      <c r="CD38" s="585"/>
      <c r="CE38" s="585"/>
      <c r="CF38" s="585"/>
      <c r="CG38" s="585"/>
      <c r="CH38" s="585"/>
      <c r="CI38" s="585"/>
      <c r="CJ38" s="585"/>
      <c r="CK38" s="585"/>
      <c r="CL38" s="585"/>
      <c r="CM38" s="585"/>
      <c r="CN38" s="163"/>
      <c r="CO38" s="584">
        <f t="shared" si="3"/>
        <v>25</v>
      </c>
      <c r="CP38" s="584"/>
      <c r="CQ38" s="585" t="str">
        <f>IF('各会計、関係団体の財政状況及び健全化判断比率'!BS11="","",'各会計、関係団体の財政状況及び健全化判断比率'!BS11)</f>
        <v>なかさと</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新潟県市町村総合事務組合
　【職員退職手当支給事業特別会計】</v>
      </c>
      <c r="BZ39" s="585"/>
      <c r="CA39" s="585"/>
      <c r="CB39" s="585"/>
      <c r="CC39" s="585"/>
      <c r="CD39" s="585"/>
      <c r="CE39" s="585"/>
      <c r="CF39" s="585"/>
      <c r="CG39" s="585"/>
      <c r="CH39" s="585"/>
      <c r="CI39" s="585"/>
      <c r="CJ39" s="585"/>
      <c r="CK39" s="585"/>
      <c r="CL39" s="585"/>
      <c r="CM39" s="585"/>
      <c r="CN39" s="163"/>
      <c r="CO39" s="584">
        <f t="shared" si="3"/>
        <v>26</v>
      </c>
      <c r="CP39" s="584"/>
      <c r="CQ39" s="585" t="str">
        <f>IF('各会計、関係団体の財政状況及び健全化判断比率'!BS12="","",'各会計、関係団体の財政状況及び健全化判断比率'!BS12)</f>
        <v>松代総合開発</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新潟県市町村総合事務組合
　【消防団員等公務災害補償事業特別会計】</v>
      </c>
      <c r="BZ40" s="585"/>
      <c r="CA40" s="585"/>
      <c r="CB40" s="585"/>
      <c r="CC40" s="585"/>
      <c r="CD40" s="585"/>
      <c r="CE40" s="585"/>
      <c r="CF40" s="585"/>
      <c r="CG40" s="585"/>
      <c r="CH40" s="585"/>
      <c r="CI40" s="585"/>
      <c r="CJ40" s="585"/>
      <c r="CK40" s="585"/>
      <c r="CL40" s="585"/>
      <c r="CM40" s="585"/>
      <c r="CN40" s="163"/>
      <c r="CO40" s="584">
        <f t="shared" si="3"/>
        <v>27</v>
      </c>
      <c r="CP40" s="584"/>
      <c r="CQ40" s="585" t="str">
        <f>IF('各会計、関係団体の財政状況及び健全化判断比率'!BS13="","",'各会計、関係団体の財政状況及び健全化判断比率'!BS13)</f>
        <v>松之山農業担い手公社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新潟県市町村総合事務組合
　【消防賞じゅつ金等支給事業特別会計】</v>
      </c>
      <c r="BZ41" s="585"/>
      <c r="CA41" s="585"/>
      <c r="CB41" s="585"/>
      <c r="CC41" s="585"/>
      <c r="CD41" s="585"/>
      <c r="CE41" s="585"/>
      <c r="CF41" s="585"/>
      <c r="CG41" s="585"/>
      <c r="CH41" s="585"/>
      <c r="CI41" s="585"/>
      <c r="CJ41" s="585"/>
      <c r="CK41" s="585"/>
      <c r="CL41" s="585"/>
      <c r="CM41" s="585"/>
      <c r="CN41" s="163"/>
      <c r="CO41" s="584">
        <f t="shared" si="3"/>
        <v>28</v>
      </c>
      <c r="CP41" s="584"/>
      <c r="CQ41" s="585" t="str">
        <f>IF('各会計、関係団体の財政状況及び健全化判断比率'!BS14="","",'各会計、関係団体の財政状況及び健全化判断比率'!BS14)</f>
        <v>湯米心まつのやま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新潟県市町村総合事務組合
　【非常勤職員公務災害補償等事業特別会計】</v>
      </c>
      <c r="BZ42" s="585"/>
      <c r="CA42" s="585"/>
      <c r="CB42" s="585"/>
      <c r="CC42" s="585"/>
      <c r="CD42" s="585"/>
      <c r="CE42" s="585"/>
      <c r="CF42" s="585"/>
      <c r="CG42" s="585"/>
      <c r="CH42" s="585"/>
      <c r="CI42" s="585"/>
      <c r="CJ42" s="585"/>
      <c r="CK42" s="585"/>
      <c r="CL42" s="585"/>
      <c r="CM42" s="585"/>
      <c r="CN42" s="163"/>
      <c r="CO42" s="584">
        <f t="shared" si="3"/>
        <v>29</v>
      </c>
      <c r="CP42" s="584"/>
      <c r="CQ42" s="585" t="str">
        <f>IF('各会計、関係団体の財政状況及び健全化判断比率'!BS15="","",'各会計、関係団体の財政状況及び健全化判断比率'!BS15)</f>
        <v>十日町地域地場産業振興センター</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20</v>
      </c>
      <c r="BX43" s="584"/>
      <c r="BY43" s="585" t="str">
        <f>IF('各会計、関係団体の財政状況及び健全化判断比率'!B77="","",'各会計、関係団体の財政状況及び健全化判断比率'!B77)</f>
        <v>新潟県市町村総合事務組合
　【交通災害共済事業特別会計】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5"/>
    <row r="55" spans="5:113" x14ac:dyDescent="0.25"/>
    <row r="56" spans="5:113" x14ac:dyDescent="0.25"/>
  </sheetData>
  <sheetProtection algorithmName="SHA-512" hashValue="ii4c/V5PZMf9vwICfGlId7wA0sdKRXVgAVC+mfMQIyuGzUW0izirRTRGhiIAtSyq21bhgp8HUip+CQLsX11LEQ==" saltValue="Id1/d0YaR0r3iPyaPvwK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5">
      <c r="A34" s="22"/>
      <c r="B34" s="31"/>
      <c r="C34" s="1136" t="s">
        <v>536</v>
      </c>
      <c r="D34" s="1136"/>
      <c r="E34" s="1137"/>
      <c r="F34" s="32">
        <v>7.43</v>
      </c>
      <c r="G34" s="33">
        <v>6.36</v>
      </c>
      <c r="H34" s="33">
        <v>8.84</v>
      </c>
      <c r="I34" s="33">
        <v>9.1300000000000008</v>
      </c>
      <c r="J34" s="34">
        <v>9.02</v>
      </c>
      <c r="K34" s="22"/>
      <c r="L34" s="22"/>
      <c r="M34" s="22"/>
      <c r="N34" s="22"/>
      <c r="O34" s="22"/>
      <c r="P34" s="22"/>
    </row>
    <row r="35" spans="1:16" ht="39" customHeight="1" x14ac:dyDescent="0.25">
      <c r="A35" s="22"/>
      <c r="B35" s="35"/>
      <c r="C35" s="1132" t="s">
        <v>537</v>
      </c>
      <c r="D35" s="1132"/>
      <c r="E35" s="1133"/>
      <c r="F35" s="36">
        <v>5.05</v>
      </c>
      <c r="G35" s="37">
        <v>5.18</v>
      </c>
      <c r="H35" s="37">
        <v>5.73</v>
      </c>
      <c r="I35" s="37">
        <v>6.17</v>
      </c>
      <c r="J35" s="38">
        <v>6.71</v>
      </c>
      <c r="K35" s="22"/>
      <c r="L35" s="22"/>
      <c r="M35" s="22"/>
      <c r="N35" s="22"/>
      <c r="O35" s="22"/>
      <c r="P35" s="22"/>
    </row>
    <row r="36" spans="1:16" ht="39" customHeight="1" x14ac:dyDescent="0.25">
      <c r="A36" s="22"/>
      <c r="B36" s="35"/>
      <c r="C36" s="1132" t="s">
        <v>538</v>
      </c>
      <c r="D36" s="1132"/>
      <c r="E36" s="1133"/>
      <c r="F36" s="36">
        <v>0.81</v>
      </c>
      <c r="G36" s="37">
        <v>2.9</v>
      </c>
      <c r="H36" s="37">
        <v>3.91</v>
      </c>
      <c r="I36" s="37">
        <v>4.8099999999999996</v>
      </c>
      <c r="J36" s="38">
        <v>5.66</v>
      </c>
      <c r="K36" s="22"/>
      <c r="L36" s="22"/>
      <c r="M36" s="22"/>
      <c r="N36" s="22"/>
      <c r="O36" s="22"/>
      <c r="P36" s="22"/>
    </row>
    <row r="37" spans="1:16" ht="39" customHeight="1" x14ac:dyDescent="0.25">
      <c r="A37" s="22"/>
      <c r="B37" s="35"/>
      <c r="C37" s="1132" t="s">
        <v>539</v>
      </c>
      <c r="D37" s="1132"/>
      <c r="E37" s="1133"/>
      <c r="F37" s="36">
        <v>2.81</v>
      </c>
      <c r="G37" s="37">
        <v>2.93</v>
      </c>
      <c r="H37" s="37">
        <v>2.98</v>
      </c>
      <c r="I37" s="37">
        <v>2.92</v>
      </c>
      <c r="J37" s="38">
        <v>2.71</v>
      </c>
      <c r="K37" s="22"/>
      <c r="L37" s="22"/>
      <c r="M37" s="22"/>
      <c r="N37" s="22"/>
      <c r="O37" s="22"/>
      <c r="P37" s="22"/>
    </row>
    <row r="38" spans="1:16" ht="39" customHeight="1" x14ac:dyDescent="0.25">
      <c r="A38" s="22"/>
      <c r="B38" s="35"/>
      <c r="C38" s="1132" t="s">
        <v>540</v>
      </c>
      <c r="D38" s="1132"/>
      <c r="E38" s="1133"/>
      <c r="F38" s="36">
        <v>1.2</v>
      </c>
      <c r="G38" s="37">
        <v>1.5</v>
      </c>
      <c r="H38" s="37">
        <v>1.59</v>
      </c>
      <c r="I38" s="37">
        <v>1.33</v>
      </c>
      <c r="J38" s="38">
        <v>1.27</v>
      </c>
      <c r="K38" s="22"/>
      <c r="L38" s="22"/>
      <c r="M38" s="22"/>
      <c r="N38" s="22"/>
      <c r="O38" s="22"/>
      <c r="P38" s="22"/>
    </row>
    <row r="39" spans="1:16" ht="39" customHeight="1" x14ac:dyDescent="0.25">
      <c r="A39" s="22"/>
      <c r="B39" s="35"/>
      <c r="C39" s="1132" t="s">
        <v>541</v>
      </c>
      <c r="D39" s="1132"/>
      <c r="E39" s="1133"/>
      <c r="F39" s="36">
        <v>0.84</v>
      </c>
      <c r="G39" s="37">
        <v>0.83</v>
      </c>
      <c r="H39" s="37">
        <v>0.81</v>
      </c>
      <c r="I39" s="37">
        <v>1.06</v>
      </c>
      <c r="J39" s="38">
        <v>0.96</v>
      </c>
      <c r="K39" s="22"/>
      <c r="L39" s="22"/>
      <c r="M39" s="22"/>
      <c r="N39" s="22"/>
      <c r="O39" s="22"/>
      <c r="P39" s="22"/>
    </row>
    <row r="40" spans="1:16" ht="39" customHeight="1" x14ac:dyDescent="0.25">
      <c r="A40" s="22"/>
      <c r="B40" s="35"/>
      <c r="C40" s="1132" t="s">
        <v>542</v>
      </c>
      <c r="D40" s="1132"/>
      <c r="E40" s="1133"/>
      <c r="F40" s="36">
        <v>0.09</v>
      </c>
      <c r="G40" s="37">
        <v>0.17</v>
      </c>
      <c r="H40" s="37">
        <v>0.26</v>
      </c>
      <c r="I40" s="37">
        <v>0.32</v>
      </c>
      <c r="J40" s="38">
        <v>0.14000000000000001</v>
      </c>
      <c r="K40" s="22"/>
      <c r="L40" s="22"/>
      <c r="M40" s="22"/>
      <c r="N40" s="22"/>
      <c r="O40" s="22"/>
      <c r="P40" s="22"/>
    </row>
    <row r="41" spans="1:16" ht="39" customHeight="1" x14ac:dyDescent="0.25">
      <c r="A41" s="22"/>
      <c r="B41" s="35"/>
      <c r="C41" s="1132" t="s">
        <v>543</v>
      </c>
      <c r="D41" s="1132"/>
      <c r="E41" s="1133"/>
      <c r="F41" s="36">
        <v>0.19</v>
      </c>
      <c r="G41" s="37">
        <v>0.23</v>
      </c>
      <c r="H41" s="37">
        <v>0.06</v>
      </c>
      <c r="I41" s="37">
        <v>0.09</v>
      </c>
      <c r="J41" s="38">
        <v>0.08</v>
      </c>
      <c r="K41" s="22"/>
      <c r="L41" s="22"/>
      <c r="M41" s="22"/>
      <c r="N41" s="22"/>
      <c r="O41" s="22"/>
      <c r="P41" s="22"/>
    </row>
    <row r="42" spans="1:16" ht="39" customHeight="1" x14ac:dyDescent="0.2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3">
      <c r="A43" s="22"/>
      <c r="B43" s="40"/>
      <c r="C43" s="1134" t="s">
        <v>545</v>
      </c>
      <c r="D43" s="1134"/>
      <c r="E43" s="1135"/>
      <c r="F43" s="41">
        <v>0.05</v>
      </c>
      <c r="G43" s="42">
        <v>0.01</v>
      </c>
      <c r="H43" s="42">
        <v>0.03</v>
      </c>
      <c r="I43" s="42">
        <v>7.0000000000000007E-2</v>
      </c>
      <c r="J43" s="43">
        <v>0.08</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Cn6g8arxd7LJ+rC2qoljGaBye9xCVa+jJk5OR1jNkvdgF0stlFAbjmiyTKVHeTQgzRDxwnuxsrx5aiT9yltIlw==" saltValue="AuDbCet6T3nnjzYJoYRu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5">
      <c r="A45" s="46"/>
      <c r="B45" s="1138" t="s">
        <v>9</v>
      </c>
      <c r="C45" s="1139"/>
      <c r="D45" s="56"/>
      <c r="E45" s="1144" t="s">
        <v>10</v>
      </c>
      <c r="F45" s="1144"/>
      <c r="G45" s="1144"/>
      <c r="H45" s="1144"/>
      <c r="I45" s="1144"/>
      <c r="J45" s="1145"/>
      <c r="K45" s="57">
        <v>4711</v>
      </c>
      <c r="L45" s="58">
        <v>5065</v>
      </c>
      <c r="M45" s="58">
        <v>5277</v>
      </c>
      <c r="N45" s="58">
        <v>5270</v>
      </c>
      <c r="O45" s="59">
        <v>5165</v>
      </c>
      <c r="P45" s="46"/>
      <c r="Q45" s="46"/>
      <c r="R45" s="46"/>
      <c r="S45" s="46"/>
      <c r="T45" s="46"/>
      <c r="U45" s="46"/>
    </row>
    <row r="46" spans="1:21" ht="30.75" customHeight="1" x14ac:dyDescent="0.2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5">
      <c r="A47" s="46"/>
      <c r="B47" s="1140"/>
      <c r="C47" s="1141"/>
      <c r="D47" s="60"/>
      <c r="E47" s="1146" t="s">
        <v>12</v>
      </c>
      <c r="F47" s="1146"/>
      <c r="G47" s="1146"/>
      <c r="H47" s="1146"/>
      <c r="I47" s="1146"/>
      <c r="J47" s="1147"/>
      <c r="K47" s="61">
        <v>3</v>
      </c>
      <c r="L47" s="62">
        <v>3</v>
      </c>
      <c r="M47" s="62">
        <v>3</v>
      </c>
      <c r="N47" s="62">
        <v>3</v>
      </c>
      <c r="O47" s="63">
        <v>3</v>
      </c>
      <c r="P47" s="46"/>
      <c r="Q47" s="46"/>
      <c r="R47" s="46"/>
      <c r="S47" s="46"/>
      <c r="T47" s="46"/>
      <c r="U47" s="46"/>
    </row>
    <row r="48" spans="1:21" ht="30.75" customHeight="1" x14ac:dyDescent="0.25">
      <c r="A48" s="46"/>
      <c r="B48" s="1140"/>
      <c r="C48" s="1141"/>
      <c r="D48" s="60"/>
      <c r="E48" s="1146" t="s">
        <v>13</v>
      </c>
      <c r="F48" s="1146"/>
      <c r="G48" s="1146"/>
      <c r="H48" s="1146"/>
      <c r="I48" s="1146"/>
      <c r="J48" s="1147"/>
      <c r="K48" s="61">
        <v>1074</v>
      </c>
      <c r="L48" s="62">
        <v>1279</v>
      </c>
      <c r="M48" s="62">
        <v>1143</v>
      </c>
      <c r="N48" s="62">
        <v>1205</v>
      </c>
      <c r="O48" s="63">
        <v>1164</v>
      </c>
      <c r="P48" s="46"/>
      <c r="Q48" s="46"/>
      <c r="R48" s="46"/>
      <c r="S48" s="46"/>
      <c r="T48" s="46"/>
      <c r="U48" s="46"/>
    </row>
    <row r="49" spans="1:21" ht="30.75" customHeight="1" x14ac:dyDescent="0.25">
      <c r="A49" s="46"/>
      <c r="B49" s="1140"/>
      <c r="C49" s="1141"/>
      <c r="D49" s="60"/>
      <c r="E49" s="1146" t="s">
        <v>14</v>
      </c>
      <c r="F49" s="1146"/>
      <c r="G49" s="1146"/>
      <c r="H49" s="1146"/>
      <c r="I49" s="1146"/>
      <c r="J49" s="1147"/>
      <c r="K49" s="61">
        <v>399</v>
      </c>
      <c r="L49" s="62">
        <v>381</v>
      </c>
      <c r="M49" s="62">
        <v>317</v>
      </c>
      <c r="N49" s="62">
        <v>239</v>
      </c>
      <c r="O49" s="63">
        <v>241</v>
      </c>
      <c r="P49" s="46"/>
      <c r="Q49" s="46"/>
      <c r="R49" s="46"/>
      <c r="S49" s="46"/>
      <c r="T49" s="46"/>
      <c r="U49" s="46"/>
    </row>
    <row r="50" spans="1:21" ht="30.75" customHeight="1" x14ac:dyDescent="0.25">
      <c r="A50" s="46"/>
      <c r="B50" s="1140"/>
      <c r="C50" s="1141"/>
      <c r="D50" s="60"/>
      <c r="E50" s="1146" t="s">
        <v>15</v>
      </c>
      <c r="F50" s="1146"/>
      <c r="G50" s="1146"/>
      <c r="H50" s="1146"/>
      <c r="I50" s="1146"/>
      <c r="J50" s="1147"/>
      <c r="K50" s="61">
        <v>66</v>
      </c>
      <c r="L50" s="62">
        <v>74</v>
      </c>
      <c r="M50" s="62">
        <v>67</v>
      </c>
      <c r="N50" s="62">
        <v>67</v>
      </c>
      <c r="O50" s="63">
        <v>66</v>
      </c>
      <c r="P50" s="46"/>
      <c r="Q50" s="46"/>
      <c r="R50" s="46"/>
      <c r="S50" s="46"/>
      <c r="T50" s="46"/>
      <c r="U50" s="46"/>
    </row>
    <row r="51" spans="1:21" ht="30.75" customHeight="1" x14ac:dyDescent="0.25">
      <c r="A51" s="46"/>
      <c r="B51" s="1142"/>
      <c r="C51" s="1143"/>
      <c r="D51" s="64"/>
      <c r="E51" s="1146" t="s">
        <v>16</v>
      </c>
      <c r="F51" s="1146"/>
      <c r="G51" s="1146"/>
      <c r="H51" s="1146"/>
      <c r="I51" s="1146"/>
      <c r="J51" s="1147"/>
      <c r="K51" s="61" t="s">
        <v>491</v>
      </c>
      <c r="L51" s="62">
        <v>0</v>
      </c>
      <c r="M51" s="62">
        <v>0</v>
      </c>
      <c r="N51" s="62">
        <v>0</v>
      </c>
      <c r="O51" s="63">
        <v>0</v>
      </c>
      <c r="P51" s="46"/>
      <c r="Q51" s="46"/>
      <c r="R51" s="46"/>
      <c r="S51" s="46"/>
      <c r="T51" s="46"/>
      <c r="U51" s="46"/>
    </row>
    <row r="52" spans="1:21" ht="30.75" customHeight="1" x14ac:dyDescent="0.25">
      <c r="A52" s="46"/>
      <c r="B52" s="1148" t="s">
        <v>17</v>
      </c>
      <c r="C52" s="1149"/>
      <c r="D52" s="64"/>
      <c r="E52" s="1146" t="s">
        <v>18</v>
      </c>
      <c r="F52" s="1146"/>
      <c r="G52" s="1146"/>
      <c r="H52" s="1146"/>
      <c r="I52" s="1146"/>
      <c r="J52" s="1147"/>
      <c r="K52" s="61">
        <v>4558</v>
      </c>
      <c r="L52" s="62">
        <v>4723</v>
      </c>
      <c r="M52" s="62">
        <v>4655</v>
      </c>
      <c r="N52" s="62">
        <v>4568</v>
      </c>
      <c r="O52" s="63">
        <v>4453</v>
      </c>
      <c r="P52" s="46"/>
      <c r="Q52" s="46"/>
      <c r="R52" s="46"/>
      <c r="S52" s="46"/>
      <c r="T52" s="46"/>
      <c r="U52" s="46"/>
    </row>
    <row r="53" spans="1:21" ht="30.75" customHeight="1" thickBot="1" x14ac:dyDescent="0.3">
      <c r="A53" s="46"/>
      <c r="B53" s="1150" t="s">
        <v>19</v>
      </c>
      <c r="C53" s="1151"/>
      <c r="D53" s="65"/>
      <c r="E53" s="1152" t="s">
        <v>20</v>
      </c>
      <c r="F53" s="1152"/>
      <c r="G53" s="1152"/>
      <c r="H53" s="1152"/>
      <c r="I53" s="1152"/>
      <c r="J53" s="1153"/>
      <c r="K53" s="66">
        <v>1695</v>
      </c>
      <c r="L53" s="67">
        <v>2079</v>
      </c>
      <c r="M53" s="67">
        <v>2152</v>
      </c>
      <c r="N53" s="67">
        <v>2216</v>
      </c>
      <c r="O53" s="68">
        <v>2186</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5">
      <c r="B58" s="1154" t="s">
        <v>24</v>
      </c>
      <c r="C58" s="1155"/>
      <c r="D58" s="1160" t="s">
        <v>25</v>
      </c>
      <c r="E58" s="1161"/>
      <c r="F58" s="1161"/>
      <c r="G58" s="1161"/>
      <c r="H58" s="1161"/>
      <c r="I58" s="1161"/>
      <c r="J58" s="1162"/>
      <c r="K58" s="81"/>
      <c r="L58" s="82"/>
      <c r="M58" s="82"/>
      <c r="N58" s="82"/>
      <c r="O58" s="83"/>
    </row>
    <row r="59" spans="1:21" ht="31.5" customHeight="1" x14ac:dyDescent="0.25">
      <c r="B59" s="1156"/>
      <c r="C59" s="1157"/>
      <c r="D59" s="1163" t="s">
        <v>26</v>
      </c>
      <c r="E59" s="1164"/>
      <c r="F59" s="1164"/>
      <c r="G59" s="1164"/>
      <c r="H59" s="1164"/>
      <c r="I59" s="1164"/>
      <c r="J59" s="1165"/>
      <c r="K59" s="84"/>
      <c r="L59" s="85"/>
      <c r="M59" s="85"/>
      <c r="N59" s="85"/>
      <c r="O59" s="86"/>
    </row>
    <row r="60" spans="1:21" ht="31.5" customHeight="1" thickBot="1" x14ac:dyDescent="0.3">
      <c r="B60" s="1158"/>
      <c r="C60" s="1159"/>
      <c r="D60" s="1166" t="s">
        <v>27</v>
      </c>
      <c r="E60" s="1167"/>
      <c r="F60" s="1167"/>
      <c r="G60" s="1167"/>
      <c r="H60" s="1167"/>
      <c r="I60" s="1167"/>
      <c r="J60" s="1168"/>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VUeRjzbDNxgzhhcHdX1em97B/FCaY8m9THWI+7GX8Aq528eTiLTEOvDM90GrCs1+ag7ksbidGoYzFBxASuJuA==" saltValue="nJFLdfnhxUgqKmw+kYYX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529</v>
      </c>
      <c r="J40" s="101" t="s">
        <v>530</v>
      </c>
      <c r="K40" s="101" t="s">
        <v>531</v>
      </c>
      <c r="L40" s="101" t="s">
        <v>532</v>
      </c>
      <c r="M40" s="102" t="s">
        <v>533</v>
      </c>
    </row>
    <row r="41" spans="2:13" ht="27.75" customHeight="1" x14ac:dyDescent="0.25">
      <c r="B41" s="1169" t="s">
        <v>30</v>
      </c>
      <c r="C41" s="1170"/>
      <c r="D41" s="103"/>
      <c r="E41" s="1175" t="s">
        <v>31</v>
      </c>
      <c r="F41" s="1175"/>
      <c r="G41" s="1175"/>
      <c r="H41" s="1176"/>
      <c r="I41" s="330">
        <v>48757</v>
      </c>
      <c r="J41" s="331">
        <v>48543</v>
      </c>
      <c r="K41" s="331">
        <v>47050</v>
      </c>
      <c r="L41" s="331">
        <v>44628</v>
      </c>
      <c r="M41" s="332">
        <v>41995</v>
      </c>
    </row>
    <row r="42" spans="2:13" ht="27.75" customHeight="1" x14ac:dyDescent="0.25">
      <c r="B42" s="1171"/>
      <c r="C42" s="1172"/>
      <c r="D42" s="104"/>
      <c r="E42" s="1177" t="s">
        <v>32</v>
      </c>
      <c r="F42" s="1177"/>
      <c r="G42" s="1177"/>
      <c r="H42" s="1178"/>
      <c r="I42" s="333">
        <v>778</v>
      </c>
      <c r="J42" s="334">
        <v>648</v>
      </c>
      <c r="K42" s="334">
        <v>536</v>
      </c>
      <c r="L42" s="334">
        <v>428</v>
      </c>
      <c r="M42" s="335">
        <v>329</v>
      </c>
    </row>
    <row r="43" spans="2:13" ht="27.75" customHeight="1" x14ac:dyDescent="0.25">
      <c r="B43" s="1171"/>
      <c r="C43" s="1172"/>
      <c r="D43" s="104"/>
      <c r="E43" s="1177" t="s">
        <v>33</v>
      </c>
      <c r="F43" s="1177"/>
      <c r="G43" s="1177"/>
      <c r="H43" s="1178"/>
      <c r="I43" s="333">
        <v>12704</v>
      </c>
      <c r="J43" s="334">
        <v>12834</v>
      </c>
      <c r="K43" s="334">
        <v>11984</v>
      </c>
      <c r="L43" s="334">
        <v>11504</v>
      </c>
      <c r="M43" s="335">
        <v>10405</v>
      </c>
    </row>
    <row r="44" spans="2:13" ht="27.75" customHeight="1" x14ac:dyDescent="0.25">
      <c r="B44" s="1171"/>
      <c r="C44" s="1172"/>
      <c r="D44" s="104"/>
      <c r="E44" s="1177" t="s">
        <v>34</v>
      </c>
      <c r="F44" s="1177"/>
      <c r="G44" s="1177"/>
      <c r="H44" s="1178"/>
      <c r="I44" s="333">
        <v>2489</v>
      </c>
      <c r="J44" s="334">
        <v>2123</v>
      </c>
      <c r="K44" s="334">
        <v>1795</v>
      </c>
      <c r="L44" s="334">
        <v>1631</v>
      </c>
      <c r="M44" s="335">
        <v>1394</v>
      </c>
    </row>
    <row r="45" spans="2:13" ht="27.75" customHeight="1" x14ac:dyDescent="0.25">
      <c r="B45" s="1171"/>
      <c r="C45" s="1172"/>
      <c r="D45" s="104"/>
      <c r="E45" s="1177" t="s">
        <v>35</v>
      </c>
      <c r="F45" s="1177"/>
      <c r="G45" s="1177"/>
      <c r="H45" s="1178"/>
      <c r="I45" s="333">
        <v>3045</v>
      </c>
      <c r="J45" s="334">
        <v>2974</v>
      </c>
      <c r="K45" s="334">
        <v>3032</v>
      </c>
      <c r="L45" s="334">
        <v>3096</v>
      </c>
      <c r="M45" s="335">
        <v>2990</v>
      </c>
    </row>
    <row r="46" spans="2:13" ht="27.75" customHeight="1" x14ac:dyDescent="0.25">
      <c r="B46" s="1171"/>
      <c r="C46" s="1172"/>
      <c r="D46" s="105"/>
      <c r="E46" s="1177" t="s">
        <v>36</v>
      </c>
      <c r="F46" s="1177"/>
      <c r="G46" s="1177"/>
      <c r="H46" s="1178"/>
      <c r="I46" s="333">
        <v>34</v>
      </c>
      <c r="J46" s="334">
        <v>32</v>
      </c>
      <c r="K46" s="334">
        <v>30</v>
      </c>
      <c r="L46" s="334">
        <v>28</v>
      </c>
      <c r="M46" s="335">
        <v>27</v>
      </c>
    </row>
    <row r="47" spans="2:13" ht="27.75" customHeight="1" x14ac:dyDescent="0.25">
      <c r="B47" s="1171"/>
      <c r="C47" s="1172"/>
      <c r="D47" s="106"/>
      <c r="E47" s="1179" t="s">
        <v>37</v>
      </c>
      <c r="F47" s="1180"/>
      <c r="G47" s="1180"/>
      <c r="H47" s="1181"/>
      <c r="I47" s="333" t="s">
        <v>491</v>
      </c>
      <c r="J47" s="334" t="s">
        <v>491</v>
      </c>
      <c r="K47" s="334" t="s">
        <v>491</v>
      </c>
      <c r="L47" s="334" t="s">
        <v>491</v>
      </c>
      <c r="M47" s="335" t="s">
        <v>491</v>
      </c>
    </row>
    <row r="48" spans="2:13" ht="27.75" customHeight="1" x14ac:dyDescent="0.25">
      <c r="B48" s="1171"/>
      <c r="C48" s="1172"/>
      <c r="D48" s="104"/>
      <c r="E48" s="1177" t="s">
        <v>38</v>
      </c>
      <c r="F48" s="1177"/>
      <c r="G48" s="1177"/>
      <c r="H48" s="1178"/>
      <c r="I48" s="333" t="s">
        <v>491</v>
      </c>
      <c r="J48" s="334" t="s">
        <v>491</v>
      </c>
      <c r="K48" s="334" t="s">
        <v>491</v>
      </c>
      <c r="L48" s="334" t="s">
        <v>491</v>
      </c>
      <c r="M48" s="335" t="s">
        <v>491</v>
      </c>
    </row>
    <row r="49" spans="2:13" ht="27.75" customHeight="1" x14ac:dyDescent="0.25">
      <c r="B49" s="1173"/>
      <c r="C49" s="1174"/>
      <c r="D49" s="104"/>
      <c r="E49" s="1177" t="s">
        <v>39</v>
      </c>
      <c r="F49" s="1177"/>
      <c r="G49" s="1177"/>
      <c r="H49" s="1178"/>
      <c r="I49" s="333" t="s">
        <v>491</v>
      </c>
      <c r="J49" s="334" t="s">
        <v>491</v>
      </c>
      <c r="K49" s="334" t="s">
        <v>491</v>
      </c>
      <c r="L49" s="334" t="s">
        <v>491</v>
      </c>
      <c r="M49" s="335" t="s">
        <v>491</v>
      </c>
    </row>
    <row r="50" spans="2:13" ht="27.75" customHeight="1" x14ac:dyDescent="0.25">
      <c r="B50" s="1182" t="s">
        <v>40</v>
      </c>
      <c r="C50" s="1183"/>
      <c r="D50" s="107"/>
      <c r="E50" s="1177" t="s">
        <v>41</v>
      </c>
      <c r="F50" s="1177"/>
      <c r="G50" s="1177"/>
      <c r="H50" s="1178"/>
      <c r="I50" s="333">
        <v>5712</v>
      </c>
      <c r="J50" s="334">
        <v>5955</v>
      </c>
      <c r="K50" s="334">
        <v>6223</v>
      </c>
      <c r="L50" s="334">
        <v>6807</v>
      </c>
      <c r="M50" s="335">
        <v>7479</v>
      </c>
    </row>
    <row r="51" spans="2:13" ht="27.75" customHeight="1" x14ac:dyDescent="0.25">
      <c r="B51" s="1171"/>
      <c r="C51" s="1172"/>
      <c r="D51" s="104"/>
      <c r="E51" s="1177" t="s">
        <v>42</v>
      </c>
      <c r="F51" s="1177"/>
      <c r="G51" s="1177"/>
      <c r="H51" s="1178"/>
      <c r="I51" s="333">
        <v>1274</v>
      </c>
      <c r="J51" s="334">
        <v>1233</v>
      </c>
      <c r="K51" s="334">
        <v>1180</v>
      </c>
      <c r="L51" s="334">
        <v>1099</v>
      </c>
      <c r="M51" s="335">
        <v>1008</v>
      </c>
    </row>
    <row r="52" spans="2:13" ht="27.75" customHeight="1" x14ac:dyDescent="0.25">
      <c r="B52" s="1173"/>
      <c r="C52" s="1174"/>
      <c r="D52" s="104"/>
      <c r="E52" s="1177" t="s">
        <v>43</v>
      </c>
      <c r="F52" s="1177"/>
      <c r="G52" s="1177"/>
      <c r="H52" s="1178"/>
      <c r="I52" s="333">
        <v>44991</v>
      </c>
      <c r="J52" s="334">
        <v>43293</v>
      </c>
      <c r="K52" s="334">
        <v>41366</v>
      </c>
      <c r="L52" s="334">
        <v>39013</v>
      </c>
      <c r="M52" s="335">
        <v>36996</v>
      </c>
    </row>
    <row r="53" spans="2:13" ht="27.75" customHeight="1" thickBot="1" x14ac:dyDescent="0.3">
      <c r="B53" s="1184" t="s">
        <v>19</v>
      </c>
      <c r="C53" s="1185"/>
      <c r="D53" s="108"/>
      <c r="E53" s="1186" t="s">
        <v>44</v>
      </c>
      <c r="F53" s="1186"/>
      <c r="G53" s="1186"/>
      <c r="H53" s="1187"/>
      <c r="I53" s="336">
        <v>15831</v>
      </c>
      <c r="J53" s="337">
        <v>16673</v>
      </c>
      <c r="K53" s="337">
        <v>15658</v>
      </c>
      <c r="L53" s="337">
        <v>14395</v>
      </c>
      <c r="M53" s="338">
        <v>11658</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2TfWSJNOOUz2YoGAqtx3l6kNOQVxW9oOx5sCpTI4tAyV3Wk4EH1NTa+plVvq7toVJX0o5BoufUhJGs3icISRvw==" saltValue="ALnWjwLK0g33xDhgCZ0S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531</v>
      </c>
      <c r="G54" s="117" t="s">
        <v>532</v>
      </c>
      <c r="H54" s="118" t="s">
        <v>533</v>
      </c>
    </row>
    <row r="55" spans="2:8" ht="52.5" customHeight="1" x14ac:dyDescent="0.25">
      <c r="B55" s="119"/>
      <c r="C55" s="1196" t="s">
        <v>46</v>
      </c>
      <c r="D55" s="1196"/>
      <c r="E55" s="1197"/>
      <c r="F55" s="339">
        <v>2260</v>
      </c>
      <c r="G55" s="339">
        <v>2517</v>
      </c>
      <c r="H55" s="340">
        <v>2774</v>
      </c>
    </row>
    <row r="56" spans="2:8" ht="52.5" customHeight="1" x14ac:dyDescent="0.25">
      <c r="B56" s="120"/>
      <c r="C56" s="1198" t="s">
        <v>47</v>
      </c>
      <c r="D56" s="1198"/>
      <c r="E56" s="1199"/>
      <c r="F56" s="341">
        <v>300</v>
      </c>
      <c r="G56" s="341">
        <v>300</v>
      </c>
      <c r="H56" s="342">
        <v>410</v>
      </c>
    </row>
    <row r="57" spans="2:8" ht="53.25" customHeight="1" x14ac:dyDescent="0.25">
      <c r="B57" s="120"/>
      <c r="C57" s="1200" t="s">
        <v>48</v>
      </c>
      <c r="D57" s="1200"/>
      <c r="E57" s="1201"/>
      <c r="F57" s="343">
        <v>5106</v>
      </c>
      <c r="G57" s="343">
        <v>5113</v>
      </c>
      <c r="H57" s="344">
        <v>5074</v>
      </c>
    </row>
    <row r="58" spans="2:8" ht="45.75" customHeight="1" x14ac:dyDescent="0.25">
      <c r="B58" s="121"/>
      <c r="C58" s="1188" t="s">
        <v>562</v>
      </c>
      <c r="D58" s="1189"/>
      <c r="E58" s="1190"/>
      <c r="F58" s="345">
        <v>2404</v>
      </c>
      <c r="G58" s="345">
        <v>2354</v>
      </c>
      <c r="H58" s="346">
        <v>2335</v>
      </c>
    </row>
    <row r="59" spans="2:8" ht="45.75" customHeight="1" x14ac:dyDescent="0.25">
      <c r="B59" s="121"/>
      <c r="C59" s="1188" t="s">
        <v>563</v>
      </c>
      <c r="D59" s="1189"/>
      <c r="E59" s="1190"/>
      <c r="F59" s="345">
        <v>1631</v>
      </c>
      <c r="G59" s="345">
        <v>1427</v>
      </c>
      <c r="H59" s="346">
        <v>1207</v>
      </c>
    </row>
    <row r="60" spans="2:8" ht="45.75" customHeight="1" x14ac:dyDescent="0.25">
      <c r="B60" s="121"/>
      <c r="C60" s="1188" t="s">
        <v>564</v>
      </c>
      <c r="D60" s="1189"/>
      <c r="E60" s="1190"/>
      <c r="F60" s="345">
        <v>196</v>
      </c>
      <c r="G60" s="345">
        <v>448</v>
      </c>
      <c r="H60" s="346">
        <v>715</v>
      </c>
    </row>
    <row r="61" spans="2:8" ht="45.75" customHeight="1" x14ac:dyDescent="0.25">
      <c r="B61" s="121"/>
      <c r="C61" s="1188" t="s">
        <v>565</v>
      </c>
      <c r="D61" s="1189"/>
      <c r="E61" s="1190"/>
      <c r="F61" s="345">
        <v>481</v>
      </c>
      <c r="G61" s="345">
        <v>401</v>
      </c>
      <c r="H61" s="346">
        <v>318</v>
      </c>
    </row>
    <row r="62" spans="2:8" ht="45.75" customHeight="1" thickBot="1" x14ac:dyDescent="0.3">
      <c r="B62" s="122"/>
      <c r="C62" s="1191" t="s">
        <v>566</v>
      </c>
      <c r="D62" s="1192"/>
      <c r="E62" s="1193"/>
      <c r="F62" s="347">
        <v>82</v>
      </c>
      <c r="G62" s="347">
        <v>165</v>
      </c>
      <c r="H62" s="348">
        <v>162</v>
      </c>
    </row>
    <row r="63" spans="2:8" ht="52.5" customHeight="1" thickBot="1" x14ac:dyDescent="0.3">
      <c r="B63" s="123"/>
      <c r="C63" s="1194" t="s">
        <v>49</v>
      </c>
      <c r="D63" s="1194"/>
      <c r="E63" s="1195"/>
      <c r="F63" s="349">
        <v>7667</v>
      </c>
      <c r="G63" s="349">
        <v>7931</v>
      </c>
      <c r="H63" s="350">
        <v>8258</v>
      </c>
    </row>
    <row r="64" spans="2:8" ht="12.75" x14ac:dyDescent="0.25"/>
  </sheetData>
  <sheetProtection algorithmName="SHA-512" hashValue="4aR9Jcvx2+yvruCig3W0FbtH1U4YmczEPreIdLEbAEKd98JUwlZlVeL+Prp3Sxd/PkcM/iEvGkixQyFy1c3b3A==" saltValue="ZeBrhYYGjoyHZwzjkfcH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528</v>
      </c>
      <c r="G2" s="137"/>
      <c r="H2" s="138"/>
    </row>
    <row r="3" spans="1:8" x14ac:dyDescent="0.25">
      <c r="A3" s="134" t="s">
        <v>521</v>
      </c>
      <c r="B3" s="139"/>
      <c r="C3" s="140"/>
      <c r="D3" s="141">
        <v>95883</v>
      </c>
      <c r="E3" s="142"/>
      <c r="F3" s="143">
        <v>92632</v>
      </c>
      <c r="G3" s="144"/>
      <c r="H3" s="145"/>
    </row>
    <row r="4" spans="1:8" x14ac:dyDescent="0.25">
      <c r="A4" s="146"/>
      <c r="B4" s="147"/>
      <c r="C4" s="148"/>
      <c r="D4" s="149">
        <v>49923</v>
      </c>
      <c r="E4" s="150"/>
      <c r="F4" s="151">
        <v>47978</v>
      </c>
      <c r="G4" s="152"/>
      <c r="H4" s="153"/>
    </row>
    <row r="5" spans="1:8" x14ac:dyDescent="0.25">
      <c r="A5" s="134" t="s">
        <v>523</v>
      </c>
      <c r="B5" s="139"/>
      <c r="C5" s="140"/>
      <c r="D5" s="141">
        <v>128509</v>
      </c>
      <c r="E5" s="142"/>
      <c r="F5" s="143">
        <v>96469</v>
      </c>
      <c r="G5" s="144"/>
      <c r="H5" s="145"/>
    </row>
    <row r="6" spans="1:8" x14ac:dyDescent="0.25">
      <c r="A6" s="146"/>
      <c r="B6" s="147"/>
      <c r="C6" s="148"/>
      <c r="D6" s="149">
        <v>51459</v>
      </c>
      <c r="E6" s="150"/>
      <c r="F6" s="151">
        <v>49775</v>
      </c>
      <c r="G6" s="152"/>
      <c r="H6" s="153"/>
    </row>
    <row r="7" spans="1:8" x14ac:dyDescent="0.25">
      <c r="A7" s="134" t="s">
        <v>524</v>
      </c>
      <c r="B7" s="139"/>
      <c r="C7" s="140"/>
      <c r="D7" s="141">
        <v>108494</v>
      </c>
      <c r="E7" s="142"/>
      <c r="F7" s="143">
        <v>85743</v>
      </c>
      <c r="G7" s="144"/>
      <c r="H7" s="145"/>
    </row>
    <row r="8" spans="1:8" x14ac:dyDescent="0.25">
      <c r="A8" s="146"/>
      <c r="B8" s="147"/>
      <c r="C8" s="148"/>
      <c r="D8" s="149">
        <v>43415</v>
      </c>
      <c r="E8" s="150"/>
      <c r="F8" s="151">
        <v>45231</v>
      </c>
      <c r="G8" s="152"/>
      <c r="H8" s="153"/>
    </row>
    <row r="9" spans="1:8" x14ac:dyDescent="0.25">
      <c r="A9" s="134" t="s">
        <v>525</v>
      </c>
      <c r="B9" s="139"/>
      <c r="C9" s="140"/>
      <c r="D9" s="141">
        <v>84704</v>
      </c>
      <c r="E9" s="142"/>
      <c r="F9" s="143">
        <v>92509</v>
      </c>
      <c r="G9" s="144"/>
      <c r="H9" s="145"/>
    </row>
    <row r="10" spans="1:8" x14ac:dyDescent="0.25">
      <c r="A10" s="146"/>
      <c r="B10" s="147"/>
      <c r="C10" s="148"/>
      <c r="D10" s="149">
        <v>33701</v>
      </c>
      <c r="E10" s="150"/>
      <c r="F10" s="151">
        <v>52274</v>
      </c>
      <c r="G10" s="152"/>
      <c r="H10" s="153"/>
    </row>
    <row r="11" spans="1:8" x14ac:dyDescent="0.25">
      <c r="A11" s="134" t="s">
        <v>526</v>
      </c>
      <c r="B11" s="139"/>
      <c r="C11" s="140"/>
      <c r="D11" s="141">
        <v>86836</v>
      </c>
      <c r="E11" s="142"/>
      <c r="F11" s="143">
        <v>98544</v>
      </c>
      <c r="G11" s="144"/>
      <c r="H11" s="145"/>
    </row>
    <row r="12" spans="1:8" x14ac:dyDescent="0.25">
      <c r="A12" s="146"/>
      <c r="B12" s="147"/>
      <c r="C12" s="154"/>
      <c r="D12" s="149">
        <v>34092</v>
      </c>
      <c r="E12" s="150"/>
      <c r="F12" s="151">
        <v>55816</v>
      </c>
      <c r="G12" s="152"/>
      <c r="H12" s="153"/>
    </row>
    <row r="13" spans="1:8" x14ac:dyDescent="0.25">
      <c r="A13" s="134"/>
      <c r="B13" s="139"/>
      <c r="C13" s="140"/>
      <c r="D13" s="141">
        <v>100885</v>
      </c>
      <c r="E13" s="142"/>
      <c r="F13" s="143">
        <v>93179</v>
      </c>
      <c r="G13" s="155"/>
      <c r="H13" s="145"/>
    </row>
    <row r="14" spans="1:8" x14ac:dyDescent="0.25">
      <c r="A14" s="146"/>
      <c r="B14" s="147"/>
      <c r="C14" s="148"/>
      <c r="D14" s="149">
        <v>42518</v>
      </c>
      <c r="E14" s="150"/>
      <c r="F14" s="151">
        <v>50215</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7.44</v>
      </c>
      <c r="C19" s="156">
        <f>ROUND(VALUE(SUBSTITUTE(実質収支比率等に係る経年分析!G$48,"▲","-")),2)</f>
        <v>6.36</v>
      </c>
      <c r="D19" s="156">
        <f>ROUND(VALUE(SUBSTITUTE(実質収支比率等に係る経年分析!H$48,"▲","-")),2)</f>
        <v>8.85</v>
      </c>
      <c r="E19" s="156">
        <f>ROUND(VALUE(SUBSTITUTE(実質収支比率等に係る経年分析!I$48,"▲","-")),2)</f>
        <v>9.1300000000000008</v>
      </c>
      <c r="F19" s="156">
        <f>ROUND(VALUE(SUBSTITUTE(実質収支比率等に係る経年分析!J$48,"▲","-")),2)</f>
        <v>9.0299999999999994</v>
      </c>
    </row>
    <row r="20" spans="1:11" x14ac:dyDescent="0.25">
      <c r="A20" s="156" t="s">
        <v>53</v>
      </c>
      <c r="B20" s="156">
        <f>ROUND(VALUE(SUBSTITUTE(実質収支比率等に係る経年分析!F$47,"▲","-")),2)</f>
        <v>11.18</v>
      </c>
      <c r="C20" s="156">
        <f>ROUND(VALUE(SUBSTITUTE(実質収支比率等に係る経年分析!G$47,"▲","-")),2)</f>
        <v>10.59</v>
      </c>
      <c r="D20" s="156">
        <f>ROUND(VALUE(SUBSTITUTE(実質収支比率等に係る経年分析!H$47,"▲","-")),2)</f>
        <v>11.38</v>
      </c>
      <c r="E20" s="156">
        <f>ROUND(VALUE(SUBSTITUTE(実質収支比率等に係る経年分析!I$47,"▲","-")),2)</f>
        <v>12.64</v>
      </c>
      <c r="F20" s="156">
        <f>ROUND(VALUE(SUBSTITUTE(実質収支比率等に係る経年分析!J$47,"▲","-")),2)</f>
        <v>13.83</v>
      </c>
    </row>
    <row r="21" spans="1:11" x14ac:dyDescent="0.25">
      <c r="A21" s="156" t="s">
        <v>54</v>
      </c>
      <c r="B21" s="156">
        <f>IF(ISNUMBER(VALUE(SUBSTITUTE(実質収支比率等に係る経年分析!F$49,"▲","-"))),ROUND(VALUE(SUBSTITUTE(実質収支比率等に係る経年分析!F$49,"▲","-")),2),NA())</f>
        <v>-0.95</v>
      </c>
      <c r="C21" s="156">
        <f>IF(ISNUMBER(VALUE(SUBSTITUTE(実質収支比率等に係る経年分析!G$49,"▲","-"))),ROUND(VALUE(SUBSTITUTE(実質収支比率等に係る経年分析!G$49,"▲","-")),2),NA())</f>
        <v>-0.98</v>
      </c>
      <c r="D21" s="156">
        <f>IF(ISNUMBER(VALUE(SUBSTITUTE(実質収支比率等に係る経年分析!H$49,"▲","-"))),ROUND(VALUE(SUBSTITUTE(実質収支比率等に係る経年分析!H$49,"▲","-")),2),NA())</f>
        <v>2.73</v>
      </c>
      <c r="E21" s="156">
        <f>IF(ISNUMBER(VALUE(SUBSTITUTE(実質収支比率等に係る経年分析!I$49,"▲","-"))),ROUND(VALUE(SUBSTITUTE(実質収支比率等に係る経年分析!I$49,"▲","-")),2),NA())</f>
        <v>1.6</v>
      </c>
      <c r="F21" s="156">
        <f>IF(ISNUMBER(VALUE(SUBSTITUTE(実質収支比率等に係る経年分析!J$49,"▲","-"))),ROUND(VALUE(SUBSTITUTE(実質収支比率等に係る経年分析!J$49,"▲","-")),2),NA())</f>
        <v>1.24</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0.08</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0.09</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25">
      <c r="A30" s="157" t="str">
        <f>IF(連結実質赤字比率に係る赤字・黒字の構成分析!C$40="",NA(),連結実質赤字比率に係る赤字・黒字の構成分析!C$40)</f>
        <v>国民健康保険特別会計（直診勘定）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25">
      <c r="A31" s="157" t="str">
        <f>IF(連結実質赤字比率に係る赤字・黒字の構成分析!C$39="",NA(),連結実質赤字比率に係る赤字・黒字の構成分析!C$39)</f>
        <v>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0.96</v>
      </c>
    </row>
    <row r="32" spans="1:11" x14ac:dyDescent="0.2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1.27</v>
      </c>
    </row>
    <row r="33" spans="1:16" x14ac:dyDescent="0.2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2.81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2.93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2.92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2.71</v>
      </c>
    </row>
    <row r="34" spans="1:16" x14ac:dyDescent="0.2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3.91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4.8099999999999996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5.66</v>
      </c>
    </row>
    <row r="35" spans="1:16" x14ac:dyDescent="0.2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5.05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6.17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6.71</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8.84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9.1300000000000008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9.02</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4558</v>
      </c>
      <c r="E42" s="158"/>
      <c r="F42" s="158"/>
      <c r="G42" s="158">
        <f>'実質公債費比率（分子）の構造'!L$52</f>
        <v>4723</v>
      </c>
      <c r="H42" s="158"/>
      <c r="I42" s="158"/>
      <c r="J42" s="158">
        <f>'実質公債費比率（分子）の構造'!M$52</f>
        <v>4655</v>
      </c>
      <c r="K42" s="158"/>
      <c r="L42" s="158"/>
      <c r="M42" s="158">
        <f>'実質公債費比率（分子）の構造'!N$52</f>
        <v>4568</v>
      </c>
      <c r="N42" s="158"/>
      <c r="O42" s="158"/>
      <c r="P42" s="158">
        <f>'実質公債費比率（分子）の構造'!O$52</f>
        <v>4453</v>
      </c>
    </row>
    <row r="43" spans="1:16" x14ac:dyDescent="0.25">
      <c r="A43" s="158" t="s">
        <v>16</v>
      </c>
      <c r="B43" s="158" t="str">
        <f>'実質公債費比率（分子）の構造'!K$51</f>
        <v>-</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5">
      <c r="A44" s="158" t="s">
        <v>62</v>
      </c>
      <c r="B44" s="158">
        <f>'実質公債費比率（分子）の構造'!K$50</f>
        <v>66</v>
      </c>
      <c r="C44" s="158"/>
      <c r="D44" s="158"/>
      <c r="E44" s="158">
        <f>'実質公債費比率（分子）の構造'!L$50</f>
        <v>74</v>
      </c>
      <c r="F44" s="158"/>
      <c r="G44" s="158"/>
      <c r="H44" s="158">
        <f>'実質公債費比率（分子）の構造'!M$50</f>
        <v>67</v>
      </c>
      <c r="I44" s="158"/>
      <c r="J44" s="158"/>
      <c r="K44" s="158">
        <f>'実質公債費比率（分子）の構造'!N$50</f>
        <v>67</v>
      </c>
      <c r="L44" s="158"/>
      <c r="M44" s="158"/>
      <c r="N44" s="158">
        <f>'実質公債費比率（分子）の構造'!O$50</f>
        <v>66</v>
      </c>
      <c r="O44" s="158"/>
      <c r="P44" s="158"/>
    </row>
    <row r="45" spans="1:16" x14ac:dyDescent="0.25">
      <c r="A45" s="158" t="s">
        <v>63</v>
      </c>
      <c r="B45" s="158">
        <f>'実質公債費比率（分子）の構造'!K$49</f>
        <v>399</v>
      </c>
      <c r="C45" s="158"/>
      <c r="D45" s="158"/>
      <c r="E45" s="158">
        <f>'実質公債費比率（分子）の構造'!L$49</f>
        <v>381</v>
      </c>
      <c r="F45" s="158"/>
      <c r="G45" s="158"/>
      <c r="H45" s="158">
        <f>'実質公債費比率（分子）の構造'!M$49</f>
        <v>317</v>
      </c>
      <c r="I45" s="158"/>
      <c r="J45" s="158"/>
      <c r="K45" s="158">
        <f>'実質公債費比率（分子）の構造'!N$49</f>
        <v>239</v>
      </c>
      <c r="L45" s="158"/>
      <c r="M45" s="158"/>
      <c r="N45" s="158">
        <f>'実質公債費比率（分子）の構造'!O$49</f>
        <v>241</v>
      </c>
      <c r="O45" s="158"/>
      <c r="P45" s="158"/>
    </row>
    <row r="46" spans="1:16" x14ac:dyDescent="0.25">
      <c r="A46" s="158" t="s">
        <v>64</v>
      </c>
      <c r="B46" s="158">
        <f>'実質公債費比率（分子）の構造'!K$48</f>
        <v>1074</v>
      </c>
      <c r="C46" s="158"/>
      <c r="D46" s="158"/>
      <c r="E46" s="158">
        <f>'実質公債費比率（分子）の構造'!L$48</f>
        <v>1279</v>
      </c>
      <c r="F46" s="158"/>
      <c r="G46" s="158"/>
      <c r="H46" s="158">
        <f>'実質公債費比率（分子）の構造'!M$48</f>
        <v>1143</v>
      </c>
      <c r="I46" s="158"/>
      <c r="J46" s="158"/>
      <c r="K46" s="158">
        <f>'実質公債費比率（分子）の構造'!N$48</f>
        <v>1205</v>
      </c>
      <c r="L46" s="158"/>
      <c r="M46" s="158"/>
      <c r="N46" s="158">
        <f>'実質公債費比率（分子）の構造'!O$48</f>
        <v>1164</v>
      </c>
      <c r="O46" s="158"/>
      <c r="P46" s="158"/>
    </row>
    <row r="47" spans="1:16" x14ac:dyDescent="0.25">
      <c r="A47" s="158" t="s">
        <v>12</v>
      </c>
      <c r="B47" s="158">
        <f>'実質公債費比率（分子）の構造'!K$47</f>
        <v>3</v>
      </c>
      <c r="C47" s="158"/>
      <c r="D47" s="158"/>
      <c r="E47" s="158">
        <f>'実質公債費比率（分子）の構造'!L$47</f>
        <v>3</v>
      </c>
      <c r="F47" s="158"/>
      <c r="G47" s="158"/>
      <c r="H47" s="158">
        <f>'実質公債費比率（分子）の構造'!M$47</f>
        <v>3</v>
      </c>
      <c r="I47" s="158"/>
      <c r="J47" s="158"/>
      <c r="K47" s="158">
        <f>'実質公債費比率（分子）の構造'!N$47</f>
        <v>3</v>
      </c>
      <c r="L47" s="158"/>
      <c r="M47" s="158"/>
      <c r="N47" s="158">
        <f>'実質公債費比率（分子）の構造'!O$47</f>
        <v>3</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4711</v>
      </c>
      <c r="C49" s="158"/>
      <c r="D49" s="158"/>
      <c r="E49" s="158">
        <f>'実質公債費比率（分子）の構造'!L$45</f>
        <v>5065</v>
      </c>
      <c r="F49" s="158"/>
      <c r="G49" s="158"/>
      <c r="H49" s="158">
        <f>'実質公債費比率（分子）の構造'!M$45</f>
        <v>5277</v>
      </c>
      <c r="I49" s="158"/>
      <c r="J49" s="158"/>
      <c r="K49" s="158">
        <f>'実質公債費比率（分子）の構造'!N$45</f>
        <v>5270</v>
      </c>
      <c r="L49" s="158"/>
      <c r="M49" s="158"/>
      <c r="N49" s="158">
        <f>'実質公債費比率（分子）の構造'!O$45</f>
        <v>5165</v>
      </c>
      <c r="O49" s="158"/>
      <c r="P49" s="158"/>
    </row>
    <row r="50" spans="1:16" x14ac:dyDescent="0.25">
      <c r="A50" s="158" t="s">
        <v>67</v>
      </c>
      <c r="B50" s="158" t="e">
        <f>NA()</f>
        <v>#N/A</v>
      </c>
      <c r="C50" s="158">
        <f>IF(ISNUMBER('実質公債費比率（分子）の構造'!K$53),'実質公債費比率（分子）の構造'!K$53,NA())</f>
        <v>1695</v>
      </c>
      <c r="D50" s="158" t="e">
        <f>NA()</f>
        <v>#N/A</v>
      </c>
      <c r="E50" s="158" t="e">
        <f>NA()</f>
        <v>#N/A</v>
      </c>
      <c r="F50" s="158">
        <f>IF(ISNUMBER('実質公債費比率（分子）の構造'!L$53),'実質公債費比率（分子）の構造'!L$53,NA())</f>
        <v>2079</v>
      </c>
      <c r="G50" s="158" t="e">
        <f>NA()</f>
        <v>#N/A</v>
      </c>
      <c r="H50" s="158" t="e">
        <f>NA()</f>
        <v>#N/A</v>
      </c>
      <c r="I50" s="158">
        <f>IF(ISNUMBER('実質公債費比率（分子）の構造'!M$53),'実質公債費比率（分子）の構造'!M$53,NA())</f>
        <v>2152</v>
      </c>
      <c r="J50" s="158" t="e">
        <f>NA()</f>
        <v>#N/A</v>
      </c>
      <c r="K50" s="158" t="e">
        <f>NA()</f>
        <v>#N/A</v>
      </c>
      <c r="L50" s="158">
        <f>IF(ISNUMBER('実質公債費比率（分子）の構造'!N$53),'実質公債費比率（分子）の構造'!N$53,NA())</f>
        <v>2216</v>
      </c>
      <c r="M50" s="158" t="e">
        <f>NA()</f>
        <v>#N/A</v>
      </c>
      <c r="N50" s="158" t="e">
        <f>NA()</f>
        <v>#N/A</v>
      </c>
      <c r="O50" s="158">
        <f>IF(ISNUMBER('実質公債費比率（分子）の構造'!O$53),'実質公債費比率（分子）の構造'!O$53,NA())</f>
        <v>2186</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44991</v>
      </c>
      <c r="E56" s="157"/>
      <c r="F56" s="157"/>
      <c r="G56" s="157">
        <f>'将来負担比率（分子）の構造'!J$52</f>
        <v>43293</v>
      </c>
      <c r="H56" s="157"/>
      <c r="I56" s="157"/>
      <c r="J56" s="157">
        <f>'将来負担比率（分子）の構造'!K$52</f>
        <v>41366</v>
      </c>
      <c r="K56" s="157"/>
      <c r="L56" s="157"/>
      <c r="M56" s="157">
        <f>'将来負担比率（分子）の構造'!L$52</f>
        <v>39013</v>
      </c>
      <c r="N56" s="157"/>
      <c r="O56" s="157"/>
      <c r="P56" s="157">
        <f>'将来負担比率（分子）の構造'!M$52</f>
        <v>36996</v>
      </c>
    </row>
    <row r="57" spans="1:16" x14ac:dyDescent="0.25">
      <c r="A57" s="157" t="s">
        <v>42</v>
      </c>
      <c r="B57" s="157"/>
      <c r="C57" s="157"/>
      <c r="D57" s="157">
        <f>'将来負担比率（分子）の構造'!I$51</f>
        <v>1274</v>
      </c>
      <c r="E57" s="157"/>
      <c r="F57" s="157"/>
      <c r="G57" s="157">
        <f>'将来負担比率（分子）の構造'!J$51</f>
        <v>1233</v>
      </c>
      <c r="H57" s="157"/>
      <c r="I57" s="157"/>
      <c r="J57" s="157">
        <f>'将来負担比率（分子）の構造'!K$51</f>
        <v>1180</v>
      </c>
      <c r="K57" s="157"/>
      <c r="L57" s="157"/>
      <c r="M57" s="157">
        <f>'将来負担比率（分子）の構造'!L$51</f>
        <v>1099</v>
      </c>
      <c r="N57" s="157"/>
      <c r="O57" s="157"/>
      <c r="P57" s="157">
        <f>'将来負担比率（分子）の構造'!M$51</f>
        <v>1008</v>
      </c>
    </row>
    <row r="58" spans="1:16" x14ac:dyDescent="0.25">
      <c r="A58" s="157" t="s">
        <v>41</v>
      </c>
      <c r="B58" s="157"/>
      <c r="C58" s="157"/>
      <c r="D58" s="157">
        <f>'将来負担比率（分子）の構造'!I$50</f>
        <v>5712</v>
      </c>
      <c r="E58" s="157"/>
      <c r="F58" s="157"/>
      <c r="G58" s="157">
        <f>'将来負担比率（分子）の構造'!J$50</f>
        <v>5955</v>
      </c>
      <c r="H58" s="157"/>
      <c r="I58" s="157"/>
      <c r="J58" s="157">
        <f>'将来負担比率（分子）の構造'!K$50</f>
        <v>6223</v>
      </c>
      <c r="K58" s="157"/>
      <c r="L58" s="157"/>
      <c r="M58" s="157">
        <f>'将来負担比率（分子）の構造'!L$50</f>
        <v>6807</v>
      </c>
      <c r="N58" s="157"/>
      <c r="O58" s="157"/>
      <c r="P58" s="157">
        <f>'将来負担比率（分子）の構造'!M$50</f>
        <v>7479</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f>'将来負担比率（分子）の構造'!I$46</f>
        <v>34</v>
      </c>
      <c r="C61" s="157"/>
      <c r="D61" s="157"/>
      <c r="E61" s="157">
        <f>'将来負担比率（分子）の構造'!J$46</f>
        <v>32</v>
      </c>
      <c r="F61" s="157"/>
      <c r="G61" s="157"/>
      <c r="H61" s="157">
        <f>'将来負担比率（分子）の構造'!K$46</f>
        <v>30</v>
      </c>
      <c r="I61" s="157"/>
      <c r="J61" s="157"/>
      <c r="K61" s="157">
        <f>'将来負担比率（分子）の構造'!L$46</f>
        <v>28</v>
      </c>
      <c r="L61" s="157"/>
      <c r="M61" s="157"/>
      <c r="N61" s="157">
        <f>'将来負担比率（分子）の構造'!M$46</f>
        <v>27</v>
      </c>
      <c r="O61" s="157"/>
      <c r="P61" s="157"/>
    </row>
    <row r="62" spans="1:16" x14ac:dyDescent="0.25">
      <c r="A62" s="157" t="s">
        <v>35</v>
      </c>
      <c r="B62" s="157">
        <f>'将来負担比率（分子）の構造'!I$45</f>
        <v>3045</v>
      </c>
      <c r="C62" s="157"/>
      <c r="D62" s="157"/>
      <c r="E62" s="157">
        <f>'将来負担比率（分子）の構造'!J$45</f>
        <v>2974</v>
      </c>
      <c r="F62" s="157"/>
      <c r="G62" s="157"/>
      <c r="H62" s="157">
        <f>'将来負担比率（分子）の構造'!K$45</f>
        <v>3032</v>
      </c>
      <c r="I62" s="157"/>
      <c r="J62" s="157"/>
      <c r="K62" s="157">
        <f>'将来負担比率（分子）の構造'!L$45</f>
        <v>3096</v>
      </c>
      <c r="L62" s="157"/>
      <c r="M62" s="157"/>
      <c r="N62" s="157">
        <f>'将来負担比率（分子）の構造'!M$45</f>
        <v>2990</v>
      </c>
      <c r="O62" s="157"/>
      <c r="P62" s="157"/>
    </row>
    <row r="63" spans="1:16" x14ac:dyDescent="0.25">
      <c r="A63" s="157" t="s">
        <v>34</v>
      </c>
      <c r="B63" s="157">
        <f>'将来負担比率（分子）の構造'!I$44</f>
        <v>2489</v>
      </c>
      <c r="C63" s="157"/>
      <c r="D63" s="157"/>
      <c r="E63" s="157">
        <f>'将来負担比率（分子）の構造'!J$44</f>
        <v>2123</v>
      </c>
      <c r="F63" s="157"/>
      <c r="G63" s="157"/>
      <c r="H63" s="157">
        <f>'将来負担比率（分子）の構造'!K$44</f>
        <v>1795</v>
      </c>
      <c r="I63" s="157"/>
      <c r="J63" s="157"/>
      <c r="K63" s="157">
        <f>'将来負担比率（分子）の構造'!L$44</f>
        <v>1631</v>
      </c>
      <c r="L63" s="157"/>
      <c r="M63" s="157"/>
      <c r="N63" s="157">
        <f>'将来負担比率（分子）の構造'!M$44</f>
        <v>1394</v>
      </c>
      <c r="O63" s="157"/>
      <c r="P63" s="157"/>
    </row>
    <row r="64" spans="1:16" x14ac:dyDescent="0.25">
      <c r="A64" s="157" t="s">
        <v>33</v>
      </c>
      <c r="B64" s="157">
        <f>'将来負担比率（分子）の構造'!I$43</f>
        <v>12704</v>
      </c>
      <c r="C64" s="157"/>
      <c r="D64" s="157"/>
      <c r="E64" s="157">
        <f>'将来負担比率（分子）の構造'!J$43</f>
        <v>12834</v>
      </c>
      <c r="F64" s="157"/>
      <c r="G64" s="157"/>
      <c r="H64" s="157">
        <f>'将来負担比率（分子）の構造'!K$43</f>
        <v>11984</v>
      </c>
      <c r="I64" s="157"/>
      <c r="J64" s="157"/>
      <c r="K64" s="157">
        <f>'将来負担比率（分子）の構造'!L$43</f>
        <v>11504</v>
      </c>
      <c r="L64" s="157"/>
      <c r="M64" s="157"/>
      <c r="N64" s="157">
        <f>'将来負担比率（分子）の構造'!M$43</f>
        <v>10405</v>
      </c>
      <c r="O64" s="157"/>
      <c r="P64" s="157"/>
    </row>
    <row r="65" spans="1:16" x14ac:dyDescent="0.25">
      <c r="A65" s="157" t="s">
        <v>32</v>
      </c>
      <c r="B65" s="157">
        <f>'将来負担比率（分子）の構造'!I$42</f>
        <v>778</v>
      </c>
      <c r="C65" s="157"/>
      <c r="D65" s="157"/>
      <c r="E65" s="157">
        <f>'将来負担比率（分子）の構造'!J$42</f>
        <v>648</v>
      </c>
      <c r="F65" s="157"/>
      <c r="G65" s="157"/>
      <c r="H65" s="157">
        <f>'将来負担比率（分子）の構造'!K$42</f>
        <v>536</v>
      </c>
      <c r="I65" s="157"/>
      <c r="J65" s="157"/>
      <c r="K65" s="157">
        <f>'将来負担比率（分子）の構造'!L$42</f>
        <v>428</v>
      </c>
      <c r="L65" s="157"/>
      <c r="M65" s="157"/>
      <c r="N65" s="157">
        <f>'将来負担比率（分子）の構造'!M$42</f>
        <v>329</v>
      </c>
      <c r="O65" s="157"/>
      <c r="P65" s="157"/>
    </row>
    <row r="66" spans="1:16" x14ac:dyDescent="0.25">
      <c r="A66" s="157" t="s">
        <v>31</v>
      </c>
      <c r="B66" s="157">
        <f>'将来負担比率（分子）の構造'!I$41</f>
        <v>48757</v>
      </c>
      <c r="C66" s="157"/>
      <c r="D66" s="157"/>
      <c r="E66" s="157">
        <f>'将来負担比率（分子）の構造'!J$41</f>
        <v>48543</v>
      </c>
      <c r="F66" s="157"/>
      <c r="G66" s="157"/>
      <c r="H66" s="157">
        <f>'将来負担比率（分子）の構造'!K$41</f>
        <v>47050</v>
      </c>
      <c r="I66" s="157"/>
      <c r="J66" s="157"/>
      <c r="K66" s="157">
        <f>'将来負担比率（分子）の構造'!L$41</f>
        <v>44628</v>
      </c>
      <c r="L66" s="157"/>
      <c r="M66" s="157"/>
      <c r="N66" s="157">
        <f>'将来負担比率（分子）の構造'!M$41</f>
        <v>41995</v>
      </c>
      <c r="O66" s="157"/>
      <c r="P66" s="157"/>
    </row>
    <row r="67" spans="1:16" x14ac:dyDescent="0.25">
      <c r="A67" s="157" t="s">
        <v>71</v>
      </c>
      <c r="B67" s="157" t="e">
        <f>NA()</f>
        <v>#N/A</v>
      </c>
      <c r="C67" s="157">
        <f>IF(ISNUMBER('将来負担比率（分子）の構造'!I$53), IF('将来負担比率（分子）の構造'!I$53 &lt; 0, 0, '将来負担比率（分子）の構造'!I$53), NA())</f>
        <v>15831</v>
      </c>
      <c r="D67" s="157" t="e">
        <f>NA()</f>
        <v>#N/A</v>
      </c>
      <c r="E67" s="157" t="e">
        <f>NA()</f>
        <v>#N/A</v>
      </c>
      <c r="F67" s="157">
        <f>IF(ISNUMBER('将来負担比率（分子）の構造'!J$53), IF('将来負担比率（分子）の構造'!J$53 &lt; 0, 0, '将来負担比率（分子）の構造'!J$53), NA())</f>
        <v>16673</v>
      </c>
      <c r="G67" s="157" t="e">
        <f>NA()</f>
        <v>#N/A</v>
      </c>
      <c r="H67" s="157" t="e">
        <f>NA()</f>
        <v>#N/A</v>
      </c>
      <c r="I67" s="157">
        <f>IF(ISNUMBER('将来負担比率（分子）の構造'!K$53), IF('将来負担比率（分子）の構造'!K$53 &lt; 0, 0, '将来負担比率（分子）の構造'!K$53), NA())</f>
        <v>15658</v>
      </c>
      <c r="J67" s="157" t="e">
        <f>NA()</f>
        <v>#N/A</v>
      </c>
      <c r="K67" s="157" t="e">
        <f>NA()</f>
        <v>#N/A</v>
      </c>
      <c r="L67" s="157">
        <f>IF(ISNUMBER('将来負担比率（分子）の構造'!L$53), IF('将来負担比率（分子）の構造'!L$53 &lt; 0, 0, '将来負担比率（分子）の構造'!L$53), NA())</f>
        <v>14395</v>
      </c>
      <c r="M67" s="157" t="e">
        <f>NA()</f>
        <v>#N/A</v>
      </c>
      <c r="N67" s="157" t="e">
        <f>NA()</f>
        <v>#N/A</v>
      </c>
      <c r="O67" s="157">
        <f>IF(ISNUMBER('将来負担比率（分子）の構造'!M$53), IF('将来負担比率（分子）の構造'!M$53 &lt; 0, 0, '将来負担比率（分子）の構造'!M$53), NA())</f>
        <v>11658</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2260</v>
      </c>
      <c r="C72" s="161">
        <f>基金残高に係る経年分析!G55</f>
        <v>2517</v>
      </c>
      <c r="D72" s="161">
        <f>基金残高に係る経年分析!H55</f>
        <v>2774</v>
      </c>
    </row>
    <row r="73" spans="1:16" x14ac:dyDescent="0.25">
      <c r="A73" s="160" t="s">
        <v>74</v>
      </c>
      <c r="B73" s="161">
        <f>基金残高に係る経年分析!F56</f>
        <v>300</v>
      </c>
      <c r="C73" s="161">
        <f>基金残高に係る経年分析!G56</f>
        <v>300</v>
      </c>
      <c r="D73" s="161">
        <f>基金残高に係る経年分析!H56</f>
        <v>410</v>
      </c>
    </row>
    <row r="74" spans="1:16" x14ac:dyDescent="0.25">
      <c r="A74" s="160" t="s">
        <v>75</v>
      </c>
      <c r="B74" s="161">
        <f>基金残高に係る経年分析!F57</f>
        <v>5106</v>
      </c>
      <c r="C74" s="161">
        <f>基金残高に係る経年分析!G57</f>
        <v>5113</v>
      </c>
      <c r="D74" s="161">
        <f>基金残高に係る経年分析!H57</f>
        <v>5074</v>
      </c>
    </row>
  </sheetData>
  <sheetProtection algorithmName="SHA-512" hashValue="hfy0XsKdOThBSxYIIA+gpkeFwLfCzMsJ1jnPja++AkEdQMwIIXH3pPCV4zHfi+jvu7xvGOdE5MTWw3N4tCcY2w==" saltValue="oVokLUPihFdMWBqsaMpq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5">
      <c r="B5" s="596" t="s">
        <v>215</v>
      </c>
      <c r="C5" s="597"/>
      <c r="D5" s="597"/>
      <c r="E5" s="597"/>
      <c r="F5" s="597"/>
      <c r="G5" s="597"/>
      <c r="H5" s="597"/>
      <c r="I5" s="597"/>
      <c r="J5" s="597"/>
      <c r="K5" s="597"/>
      <c r="L5" s="597"/>
      <c r="M5" s="597"/>
      <c r="N5" s="597"/>
      <c r="O5" s="597"/>
      <c r="P5" s="597"/>
      <c r="Q5" s="598"/>
      <c r="R5" s="599">
        <v>5880911</v>
      </c>
      <c r="S5" s="600"/>
      <c r="T5" s="600"/>
      <c r="U5" s="600"/>
      <c r="V5" s="600"/>
      <c r="W5" s="600"/>
      <c r="X5" s="600"/>
      <c r="Y5" s="601"/>
      <c r="Z5" s="602">
        <v>14.5</v>
      </c>
      <c r="AA5" s="602"/>
      <c r="AB5" s="602"/>
      <c r="AC5" s="602"/>
      <c r="AD5" s="603">
        <v>5756308</v>
      </c>
      <c r="AE5" s="603"/>
      <c r="AF5" s="603"/>
      <c r="AG5" s="603"/>
      <c r="AH5" s="603"/>
      <c r="AI5" s="603"/>
      <c r="AJ5" s="603"/>
      <c r="AK5" s="603"/>
      <c r="AL5" s="604">
        <v>28.2</v>
      </c>
      <c r="AM5" s="605"/>
      <c r="AN5" s="605"/>
      <c r="AO5" s="606"/>
      <c r="AP5" s="596" t="s">
        <v>216</v>
      </c>
      <c r="AQ5" s="597"/>
      <c r="AR5" s="597"/>
      <c r="AS5" s="597"/>
      <c r="AT5" s="597"/>
      <c r="AU5" s="597"/>
      <c r="AV5" s="597"/>
      <c r="AW5" s="597"/>
      <c r="AX5" s="597"/>
      <c r="AY5" s="597"/>
      <c r="AZ5" s="597"/>
      <c r="BA5" s="597"/>
      <c r="BB5" s="597"/>
      <c r="BC5" s="597"/>
      <c r="BD5" s="597"/>
      <c r="BE5" s="597"/>
      <c r="BF5" s="598"/>
      <c r="BG5" s="610">
        <v>5680683</v>
      </c>
      <c r="BH5" s="611"/>
      <c r="BI5" s="611"/>
      <c r="BJ5" s="611"/>
      <c r="BK5" s="611"/>
      <c r="BL5" s="611"/>
      <c r="BM5" s="611"/>
      <c r="BN5" s="612"/>
      <c r="BO5" s="613">
        <v>96.6</v>
      </c>
      <c r="BP5" s="613"/>
      <c r="BQ5" s="613"/>
      <c r="BR5" s="613"/>
      <c r="BS5" s="614">
        <v>53248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5">
      <c r="B6" s="607" t="s">
        <v>220</v>
      </c>
      <c r="C6" s="608"/>
      <c r="D6" s="608"/>
      <c r="E6" s="608"/>
      <c r="F6" s="608"/>
      <c r="G6" s="608"/>
      <c r="H6" s="608"/>
      <c r="I6" s="608"/>
      <c r="J6" s="608"/>
      <c r="K6" s="608"/>
      <c r="L6" s="608"/>
      <c r="M6" s="608"/>
      <c r="N6" s="608"/>
      <c r="O6" s="608"/>
      <c r="P6" s="608"/>
      <c r="Q6" s="609"/>
      <c r="R6" s="610">
        <v>331694</v>
      </c>
      <c r="S6" s="611"/>
      <c r="T6" s="611"/>
      <c r="U6" s="611"/>
      <c r="V6" s="611"/>
      <c r="W6" s="611"/>
      <c r="X6" s="611"/>
      <c r="Y6" s="612"/>
      <c r="Z6" s="613">
        <v>0.8</v>
      </c>
      <c r="AA6" s="613"/>
      <c r="AB6" s="613"/>
      <c r="AC6" s="613"/>
      <c r="AD6" s="614">
        <v>331694</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5680683</v>
      </c>
      <c r="BH6" s="611"/>
      <c r="BI6" s="611"/>
      <c r="BJ6" s="611"/>
      <c r="BK6" s="611"/>
      <c r="BL6" s="611"/>
      <c r="BM6" s="611"/>
      <c r="BN6" s="612"/>
      <c r="BO6" s="613">
        <v>96.6</v>
      </c>
      <c r="BP6" s="613"/>
      <c r="BQ6" s="613"/>
      <c r="BR6" s="613"/>
      <c r="BS6" s="614">
        <v>53248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195326</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195326</v>
      </c>
      <c r="DR6" s="611"/>
      <c r="DS6" s="611"/>
      <c r="DT6" s="611"/>
      <c r="DU6" s="611"/>
      <c r="DV6" s="611"/>
      <c r="DW6" s="611"/>
      <c r="DX6" s="611"/>
      <c r="DY6" s="611"/>
      <c r="DZ6" s="611"/>
      <c r="EA6" s="611"/>
      <c r="EB6" s="611"/>
      <c r="EC6" s="620"/>
    </row>
    <row r="7" spans="2:143" ht="11.25" customHeight="1" x14ac:dyDescent="0.25">
      <c r="B7" s="607" t="s">
        <v>223</v>
      </c>
      <c r="C7" s="608"/>
      <c r="D7" s="608"/>
      <c r="E7" s="608"/>
      <c r="F7" s="608"/>
      <c r="G7" s="608"/>
      <c r="H7" s="608"/>
      <c r="I7" s="608"/>
      <c r="J7" s="608"/>
      <c r="K7" s="608"/>
      <c r="L7" s="608"/>
      <c r="M7" s="608"/>
      <c r="N7" s="608"/>
      <c r="O7" s="608"/>
      <c r="P7" s="608"/>
      <c r="Q7" s="609"/>
      <c r="R7" s="610">
        <v>1866</v>
      </c>
      <c r="S7" s="611"/>
      <c r="T7" s="611"/>
      <c r="U7" s="611"/>
      <c r="V7" s="611"/>
      <c r="W7" s="611"/>
      <c r="X7" s="611"/>
      <c r="Y7" s="612"/>
      <c r="Z7" s="613">
        <v>0</v>
      </c>
      <c r="AA7" s="613"/>
      <c r="AB7" s="613"/>
      <c r="AC7" s="613"/>
      <c r="AD7" s="614">
        <v>1866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2084846</v>
      </c>
      <c r="BH7" s="611"/>
      <c r="BI7" s="611"/>
      <c r="BJ7" s="611"/>
      <c r="BK7" s="611"/>
      <c r="BL7" s="611"/>
      <c r="BM7" s="611"/>
      <c r="BN7" s="612"/>
      <c r="BO7" s="613">
        <v>35.5</v>
      </c>
      <c r="BP7" s="613"/>
      <c r="BQ7" s="613"/>
      <c r="BR7" s="613"/>
      <c r="BS7" s="614">
        <v>53248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5149992</v>
      </c>
      <c r="CS7" s="611"/>
      <c r="CT7" s="611"/>
      <c r="CU7" s="611"/>
      <c r="CV7" s="611"/>
      <c r="CW7" s="611"/>
      <c r="CX7" s="611"/>
      <c r="CY7" s="612"/>
      <c r="CZ7" s="613">
        <v>13.3</v>
      </c>
      <c r="DA7" s="613"/>
      <c r="DB7" s="613"/>
      <c r="DC7" s="613"/>
      <c r="DD7" s="619">
        <v>29147</v>
      </c>
      <c r="DE7" s="611"/>
      <c r="DF7" s="611"/>
      <c r="DG7" s="611"/>
      <c r="DH7" s="611"/>
      <c r="DI7" s="611"/>
      <c r="DJ7" s="611"/>
      <c r="DK7" s="611"/>
      <c r="DL7" s="611"/>
      <c r="DM7" s="611"/>
      <c r="DN7" s="611"/>
      <c r="DO7" s="611"/>
      <c r="DP7" s="612"/>
      <c r="DQ7" s="619">
        <v>3559298</v>
      </c>
      <c r="DR7" s="611"/>
      <c r="DS7" s="611"/>
      <c r="DT7" s="611"/>
      <c r="DU7" s="611"/>
      <c r="DV7" s="611"/>
      <c r="DW7" s="611"/>
      <c r="DX7" s="611"/>
      <c r="DY7" s="611"/>
      <c r="DZ7" s="611"/>
      <c r="EA7" s="611"/>
      <c r="EB7" s="611"/>
      <c r="EC7" s="620"/>
    </row>
    <row r="8" spans="2:143" ht="11.25" customHeight="1" x14ac:dyDescent="0.25">
      <c r="B8" s="607" t="s">
        <v>226</v>
      </c>
      <c r="C8" s="608"/>
      <c r="D8" s="608"/>
      <c r="E8" s="608"/>
      <c r="F8" s="608"/>
      <c r="G8" s="608"/>
      <c r="H8" s="608"/>
      <c r="I8" s="608"/>
      <c r="J8" s="608"/>
      <c r="K8" s="608"/>
      <c r="L8" s="608"/>
      <c r="M8" s="608"/>
      <c r="N8" s="608"/>
      <c r="O8" s="608"/>
      <c r="P8" s="608"/>
      <c r="Q8" s="609"/>
      <c r="R8" s="610">
        <v>40626</v>
      </c>
      <c r="S8" s="611"/>
      <c r="T8" s="611"/>
      <c r="U8" s="611"/>
      <c r="V8" s="611"/>
      <c r="W8" s="611"/>
      <c r="X8" s="611"/>
      <c r="Y8" s="612"/>
      <c r="Z8" s="613">
        <v>0.1</v>
      </c>
      <c r="AA8" s="613"/>
      <c r="AB8" s="613"/>
      <c r="AC8" s="613"/>
      <c r="AD8" s="614">
        <v>40626</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76032</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9615333</v>
      </c>
      <c r="CS8" s="611"/>
      <c r="CT8" s="611"/>
      <c r="CU8" s="611"/>
      <c r="CV8" s="611"/>
      <c r="CW8" s="611"/>
      <c r="CX8" s="611"/>
      <c r="CY8" s="612"/>
      <c r="CZ8" s="613">
        <v>24.9</v>
      </c>
      <c r="DA8" s="613"/>
      <c r="DB8" s="613"/>
      <c r="DC8" s="613"/>
      <c r="DD8" s="619">
        <v>40179</v>
      </c>
      <c r="DE8" s="611"/>
      <c r="DF8" s="611"/>
      <c r="DG8" s="611"/>
      <c r="DH8" s="611"/>
      <c r="DI8" s="611"/>
      <c r="DJ8" s="611"/>
      <c r="DK8" s="611"/>
      <c r="DL8" s="611"/>
      <c r="DM8" s="611"/>
      <c r="DN8" s="611"/>
      <c r="DO8" s="611"/>
      <c r="DP8" s="612"/>
      <c r="DQ8" s="619">
        <v>5442576</v>
      </c>
      <c r="DR8" s="611"/>
      <c r="DS8" s="611"/>
      <c r="DT8" s="611"/>
      <c r="DU8" s="611"/>
      <c r="DV8" s="611"/>
      <c r="DW8" s="611"/>
      <c r="DX8" s="611"/>
      <c r="DY8" s="611"/>
      <c r="DZ8" s="611"/>
      <c r="EA8" s="611"/>
      <c r="EB8" s="611"/>
      <c r="EC8" s="620"/>
    </row>
    <row r="9" spans="2:143" ht="11.25" customHeight="1" x14ac:dyDescent="0.25">
      <c r="B9" s="607" t="s">
        <v>229</v>
      </c>
      <c r="C9" s="608"/>
      <c r="D9" s="608"/>
      <c r="E9" s="608"/>
      <c r="F9" s="608"/>
      <c r="G9" s="608"/>
      <c r="H9" s="608"/>
      <c r="I9" s="608"/>
      <c r="J9" s="608"/>
      <c r="K9" s="608"/>
      <c r="L9" s="608"/>
      <c r="M9" s="608"/>
      <c r="N9" s="608"/>
      <c r="O9" s="608"/>
      <c r="P9" s="608"/>
      <c r="Q9" s="609"/>
      <c r="R9" s="610">
        <v>50403</v>
      </c>
      <c r="S9" s="611"/>
      <c r="T9" s="611"/>
      <c r="U9" s="611"/>
      <c r="V9" s="611"/>
      <c r="W9" s="611"/>
      <c r="X9" s="611"/>
      <c r="Y9" s="612"/>
      <c r="Z9" s="613">
        <v>0.1</v>
      </c>
      <c r="AA9" s="613"/>
      <c r="AB9" s="613"/>
      <c r="AC9" s="613"/>
      <c r="AD9" s="614">
        <v>50403</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1691729</v>
      </c>
      <c r="BH9" s="611"/>
      <c r="BI9" s="611"/>
      <c r="BJ9" s="611"/>
      <c r="BK9" s="611"/>
      <c r="BL9" s="611"/>
      <c r="BM9" s="611"/>
      <c r="BN9" s="612"/>
      <c r="BO9" s="613">
        <v>28.8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2371192</v>
      </c>
      <c r="CS9" s="611"/>
      <c r="CT9" s="611"/>
      <c r="CU9" s="611"/>
      <c r="CV9" s="611"/>
      <c r="CW9" s="611"/>
      <c r="CX9" s="611"/>
      <c r="CY9" s="612"/>
      <c r="CZ9" s="613">
        <v>6.1</v>
      </c>
      <c r="DA9" s="613"/>
      <c r="DB9" s="613"/>
      <c r="DC9" s="613"/>
      <c r="DD9" s="619">
        <v>214719</v>
      </c>
      <c r="DE9" s="611"/>
      <c r="DF9" s="611"/>
      <c r="DG9" s="611"/>
      <c r="DH9" s="611"/>
      <c r="DI9" s="611"/>
      <c r="DJ9" s="611"/>
      <c r="DK9" s="611"/>
      <c r="DL9" s="611"/>
      <c r="DM9" s="611"/>
      <c r="DN9" s="611"/>
      <c r="DO9" s="611"/>
      <c r="DP9" s="612"/>
      <c r="DQ9" s="619">
        <v>1768076</v>
      </c>
      <c r="DR9" s="611"/>
      <c r="DS9" s="611"/>
      <c r="DT9" s="611"/>
      <c r="DU9" s="611"/>
      <c r="DV9" s="611"/>
      <c r="DW9" s="611"/>
      <c r="DX9" s="611"/>
      <c r="DY9" s="611"/>
      <c r="DZ9" s="611"/>
      <c r="EA9" s="611"/>
      <c r="EB9" s="611"/>
      <c r="EC9" s="620"/>
    </row>
    <row r="10" spans="2:143" ht="11.25" customHeight="1" x14ac:dyDescent="0.2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130678</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37771</v>
      </c>
      <c r="CS10" s="611"/>
      <c r="CT10" s="611"/>
      <c r="CU10" s="611"/>
      <c r="CV10" s="611"/>
      <c r="CW10" s="611"/>
      <c r="CX10" s="611"/>
      <c r="CY10" s="612"/>
      <c r="CZ10" s="613">
        <v>0.1</v>
      </c>
      <c r="DA10" s="613"/>
      <c r="DB10" s="613"/>
      <c r="DC10" s="613"/>
      <c r="DD10" s="619">
        <v>3300</v>
      </c>
      <c r="DE10" s="611"/>
      <c r="DF10" s="611"/>
      <c r="DG10" s="611"/>
      <c r="DH10" s="611"/>
      <c r="DI10" s="611"/>
      <c r="DJ10" s="611"/>
      <c r="DK10" s="611"/>
      <c r="DL10" s="611"/>
      <c r="DM10" s="611"/>
      <c r="DN10" s="611"/>
      <c r="DO10" s="611"/>
      <c r="DP10" s="612"/>
      <c r="DQ10" s="619">
        <v>37285</v>
      </c>
      <c r="DR10" s="611"/>
      <c r="DS10" s="611"/>
      <c r="DT10" s="611"/>
      <c r="DU10" s="611"/>
      <c r="DV10" s="611"/>
      <c r="DW10" s="611"/>
      <c r="DX10" s="611"/>
      <c r="DY10" s="611"/>
      <c r="DZ10" s="611"/>
      <c r="EA10" s="611"/>
      <c r="EB10" s="611"/>
      <c r="EC10" s="620"/>
    </row>
    <row r="11" spans="2:143" ht="11.25" customHeight="1" x14ac:dyDescent="0.25">
      <c r="B11" s="607" t="s">
        <v>235</v>
      </c>
      <c r="C11" s="608"/>
      <c r="D11" s="608"/>
      <c r="E11" s="608"/>
      <c r="F11" s="608"/>
      <c r="G11" s="608"/>
      <c r="H11" s="608"/>
      <c r="I11" s="608"/>
      <c r="J11" s="608"/>
      <c r="K11" s="608"/>
      <c r="L11" s="608"/>
      <c r="M11" s="608"/>
      <c r="N11" s="608"/>
      <c r="O11" s="608"/>
      <c r="P11" s="608"/>
      <c r="Q11" s="609"/>
      <c r="R11" s="610">
        <v>1303239</v>
      </c>
      <c r="S11" s="611"/>
      <c r="T11" s="611"/>
      <c r="U11" s="611"/>
      <c r="V11" s="611"/>
      <c r="W11" s="611"/>
      <c r="X11" s="611"/>
      <c r="Y11" s="612"/>
      <c r="Z11" s="615">
        <v>3.2</v>
      </c>
      <c r="AA11" s="616"/>
      <c r="AB11" s="616"/>
      <c r="AC11" s="622"/>
      <c r="AD11" s="619">
        <v>1303239</v>
      </c>
      <c r="AE11" s="611"/>
      <c r="AF11" s="611"/>
      <c r="AG11" s="611"/>
      <c r="AH11" s="611"/>
      <c r="AI11" s="611"/>
      <c r="AJ11" s="611"/>
      <c r="AK11" s="612"/>
      <c r="AL11" s="615">
        <v>6.4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186407</v>
      </c>
      <c r="BH11" s="611"/>
      <c r="BI11" s="611"/>
      <c r="BJ11" s="611"/>
      <c r="BK11" s="611"/>
      <c r="BL11" s="611"/>
      <c r="BM11" s="611"/>
      <c r="BN11" s="612"/>
      <c r="BO11" s="613">
        <v>3.2</v>
      </c>
      <c r="BP11" s="613"/>
      <c r="BQ11" s="613"/>
      <c r="BR11" s="613"/>
      <c r="BS11" s="614">
        <v>53248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1698142</v>
      </c>
      <c r="CS11" s="611"/>
      <c r="CT11" s="611"/>
      <c r="CU11" s="611"/>
      <c r="CV11" s="611"/>
      <c r="CW11" s="611"/>
      <c r="CX11" s="611"/>
      <c r="CY11" s="612"/>
      <c r="CZ11" s="613">
        <v>4.4000000000000004</v>
      </c>
      <c r="DA11" s="613"/>
      <c r="DB11" s="613"/>
      <c r="DC11" s="613"/>
      <c r="DD11" s="619">
        <v>218940</v>
      </c>
      <c r="DE11" s="611"/>
      <c r="DF11" s="611"/>
      <c r="DG11" s="611"/>
      <c r="DH11" s="611"/>
      <c r="DI11" s="611"/>
      <c r="DJ11" s="611"/>
      <c r="DK11" s="611"/>
      <c r="DL11" s="611"/>
      <c r="DM11" s="611"/>
      <c r="DN11" s="611"/>
      <c r="DO11" s="611"/>
      <c r="DP11" s="612"/>
      <c r="DQ11" s="619">
        <v>771376</v>
      </c>
      <c r="DR11" s="611"/>
      <c r="DS11" s="611"/>
      <c r="DT11" s="611"/>
      <c r="DU11" s="611"/>
      <c r="DV11" s="611"/>
      <c r="DW11" s="611"/>
      <c r="DX11" s="611"/>
      <c r="DY11" s="611"/>
      <c r="DZ11" s="611"/>
      <c r="EA11" s="611"/>
      <c r="EB11" s="611"/>
      <c r="EC11" s="620"/>
    </row>
    <row r="12" spans="2:143" ht="11.25" customHeight="1" x14ac:dyDescent="0.25">
      <c r="B12" s="607" t="s">
        <v>238</v>
      </c>
      <c r="C12" s="608"/>
      <c r="D12" s="608"/>
      <c r="E12" s="608"/>
      <c r="F12" s="608"/>
      <c r="G12" s="608"/>
      <c r="H12" s="608"/>
      <c r="I12" s="608"/>
      <c r="J12" s="608"/>
      <c r="K12" s="608"/>
      <c r="L12" s="608"/>
      <c r="M12" s="608"/>
      <c r="N12" s="608"/>
      <c r="O12" s="608"/>
      <c r="P12" s="608"/>
      <c r="Q12" s="609"/>
      <c r="R12" s="610">
        <v>14941</v>
      </c>
      <c r="S12" s="611"/>
      <c r="T12" s="611"/>
      <c r="U12" s="611"/>
      <c r="V12" s="611"/>
      <c r="W12" s="611"/>
      <c r="X12" s="611"/>
      <c r="Y12" s="612"/>
      <c r="Z12" s="613">
        <v>0</v>
      </c>
      <c r="AA12" s="613"/>
      <c r="AB12" s="613"/>
      <c r="AC12" s="613"/>
      <c r="AD12" s="614">
        <v>14941</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3030540</v>
      </c>
      <c r="BH12" s="611"/>
      <c r="BI12" s="611"/>
      <c r="BJ12" s="611"/>
      <c r="BK12" s="611"/>
      <c r="BL12" s="611"/>
      <c r="BM12" s="611"/>
      <c r="BN12" s="612"/>
      <c r="BO12" s="613">
        <v>51.5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1944288</v>
      </c>
      <c r="CS12" s="611"/>
      <c r="CT12" s="611"/>
      <c r="CU12" s="611"/>
      <c r="CV12" s="611"/>
      <c r="CW12" s="611"/>
      <c r="CX12" s="611"/>
      <c r="CY12" s="612"/>
      <c r="CZ12" s="613">
        <v>5</v>
      </c>
      <c r="DA12" s="613"/>
      <c r="DB12" s="613"/>
      <c r="DC12" s="613"/>
      <c r="DD12" s="619">
        <v>193766</v>
      </c>
      <c r="DE12" s="611"/>
      <c r="DF12" s="611"/>
      <c r="DG12" s="611"/>
      <c r="DH12" s="611"/>
      <c r="DI12" s="611"/>
      <c r="DJ12" s="611"/>
      <c r="DK12" s="611"/>
      <c r="DL12" s="611"/>
      <c r="DM12" s="611"/>
      <c r="DN12" s="611"/>
      <c r="DO12" s="611"/>
      <c r="DP12" s="612"/>
      <c r="DQ12" s="619">
        <v>949329</v>
      </c>
      <c r="DR12" s="611"/>
      <c r="DS12" s="611"/>
      <c r="DT12" s="611"/>
      <c r="DU12" s="611"/>
      <c r="DV12" s="611"/>
      <c r="DW12" s="611"/>
      <c r="DX12" s="611"/>
      <c r="DY12" s="611"/>
      <c r="DZ12" s="611"/>
      <c r="EA12" s="611"/>
      <c r="EB12" s="611"/>
      <c r="EC12" s="620"/>
    </row>
    <row r="13" spans="2:143" ht="11.25" customHeight="1" x14ac:dyDescent="0.25">
      <c r="B13" s="607" t="s">
        <v>241</v>
      </c>
      <c r="C13" s="608"/>
      <c r="D13" s="608"/>
      <c r="E13" s="608"/>
      <c r="F13" s="608"/>
      <c r="G13" s="608"/>
      <c r="H13" s="608"/>
      <c r="I13" s="608"/>
      <c r="J13" s="608"/>
      <c r="K13" s="608"/>
      <c r="L13" s="608"/>
      <c r="M13" s="608"/>
      <c r="N13" s="608"/>
      <c r="O13" s="608"/>
      <c r="P13" s="608"/>
      <c r="Q13" s="609"/>
      <c r="R13" s="610">
        <v>1</v>
      </c>
      <c r="S13" s="611"/>
      <c r="T13" s="611"/>
      <c r="U13" s="611"/>
      <c r="V13" s="611"/>
      <c r="W13" s="611"/>
      <c r="X13" s="611"/>
      <c r="Y13" s="612"/>
      <c r="Z13" s="613">
        <v>0</v>
      </c>
      <c r="AA13" s="613"/>
      <c r="AB13" s="613"/>
      <c r="AC13" s="613"/>
      <c r="AD13" s="614">
        <v>1</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3025487</v>
      </c>
      <c r="BH13" s="611"/>
      <c r="BI13" s="611"/>
      <c r="BJ13" s="611"/>
      <c r="BK13" s="611"/>
      <c r="BL13" s="611"/>
      <c r="BM13" s="611"/>
      <c r="BN13" s="612"/>
      <c r="BO13" s="613">
        <v>51.4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7679466</v>
      </c>
      <c r="CS13" s="611"/>
      <c r="CT13" s="611"/>
      <c r="CU13" s="611"/>
      <c r="CV13" s="611"/>
      <c r="CW13" s="611"/>
      <c r="CX13" s="611"/>
      <c r="CY13" s="612"/>
      <c r="CZ13" s="613">
        <v>19.899999999999999</v>
      </c>
      <c r="DA13" s="613"/>
      <c r="DB13" s="613"/>
      <c r="DC13" s="613"/>
      <c r="DD13" s="619">
        <v>2511473</v>
      </c>
      <c r="DE13" s="611"/>
      <c r="DF13" s="611"/>
      <c r="DG13" s="611"/>
      <c r="DH13" s="611"/>
      <c r="DI13" s="611"/>
      <c r="DJ13" s="611"/>
      <c r="DK13" s="611"/>
      <c r="DL13" s="611"/>
      <c r="DM13" s="611"/>
      <c r="DN13" s="611"/>
      <c r="DO13" s="611"/>
      <c r="DP13" s="612"/>
      <c r="DQ13" s="619">
        <v>4325665</v>
      </c>
      <c r="DR13" s="611"/>
      <c r="DS13" s="611"/>
      <c r="DT13" s="611"/>
      <c r="DU13" s="611"/>
      <c r="DV13" s="611"/>
      <c r="DW13" s="611"/>
      <c r="DX13" s="611"/>
      <c r="DY13" s="611"/>
      <c r="DZ13" s="611"/>
      <c r="EA13" s="611"/>
      <c r="EB13" s="611"/>
      <c r="EC13" s="620"/>
    </row>
    <row r="14" spans="2:143" ht="11.25" customHeight="1" x14ac:dyDescent="0.2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231697</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1306463</v>
      </c>
      <c r="CS14" s="611"/>
      <c r="CT14" s="611"/>
      <c r="CU14" s="611"/>
      <c r="CV14" s="611"/>
      <c r="CW14" s="611"/>
      <c r="CX14" s="611"/>
      <c r="CY14" s="612"/>
      <c r="CZ14" s="613">
        <v>3.4</v>
      </c>
      <c r="DA14" s="613"/>
      <c r="DB14" s="613"/>
      <c r="DC14" s="613"/>
      <c r="DD14" s="619" t="s">
        <v>122</v>
      </c>
      <c r="DE14" s="611"/>
      <c r="DF14" s="611"/>
      <c r="DG14" s="611"/>
      <c r="DH14" s="611"/>
      <c r="DI14" s="611"/>
      <c r="DJ14" s="611"/>
      <c r="DK14" s="611"/>
      <c r="DL14" s="611"/>
      <c r="DM14" s="611"/>
      <c r="DN14" s="611"/>
      <c r="DO14" s="611"/>
      <c r="DP14" s="612"/>
      <c r="DQ14" s="619">
        <v>1296663</v>
      </c>
      <c r="DR14" s="611"/>
      <c r="DS14" s="611"/>
      <c r="DT14" s="611"/>
      <c r="DU14" s="611"/>
      <c r="DV14" s="611"/>
      <c r="DW14" s="611"/>
      <c r="DX14" s="611"/>
      <c r="DY14" s="611"/>
      <c r="DZ14" s="611"/>
      <c r="EA14" s="611"/>
      <c r="EB14" s="611"/>
      <c r="EC14" s="620"/>
    </row>
    <row r="15" spans="2:143" ht="11.25" customHeight="1" x14ac:dyDescent="0.25">
      <c r="B15" s="607" t="s">
        <v>247</v>
      </c>
      <c r="C15" s="608"/>
      <c r="D15" s="608"/>
      <c r="E15" s="608"/>
      <c r="F15" s="608"/>
      <c r="G15" s="608"/>
      <c r="H15" s="608"/>
      <c r="I15" s="608"/>
      <c r="J15" s="608"/>
      <c r="K15" s="608"/>
      <c r="L15" s="608"/>
      <c r="M15" s="608"/>
      <c r="N15" s="608"/>
      <c r="O15" s="608"/>
      <c r="P15" s="608"/>
      <c r="Q15" s="609"/>
      <c r="R15" s="610">
        <v>33056</v>
      </c>
      <c r="S15" s="611"/>
      <c r="T15" s="611"/>
      <c r="U15" s="611"/>
      <c r="V15" s="611"/>
      <c r="W15" s="611"/>
      <c r="X15" s="611"/>
      <c r="Y15" s="612"/>
      <c r="Z15" s="613">
        <v>0.1</v>
      </c>
      <c r="AA15" s="613"/>
      <c r="AB15" s="613"/>
      <c r="AC15" s="613"/>
      <c r="AD15" s="614">
        <v>33056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333600</v>
      </c>
      <c r="BH15" s="611"/>
      <c r="BI15" s="611"/>
      <c r="BJ15" s="611"/>
      <c r="BK15" s="611"/>
      <c r="BL15" s="611"/>
      <c r="BM15" s="611"/>
      <c r="BN15" s="612"/>
      <c r="BO15" s="613">
        <v>5.7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3653890</v>
      </c>
      <c r="CS15" s="611"/>
      <c r="CT15" s="611"/>
      <c r="CU15" s="611"/>
      <c r="CV15" s="611"/>
      <c r="CW15" s="611"/>
      <c r="CX15" s="611"/>
      <c r="CY15" s="612"/>
      <c r="CZ15" s="613">
        <v>9.5</v>
      </c>
      <c r="DA15" s="613"/>
      <c r="DB15" s="613"/>
      <c r="DC15" s="613"/>
      <c r="DD15" s="619">
        <v>880536</v>
      </c>
      <c r="DE15" s="611"/>
      <c r="DF15" s="611"/>
      <c r="DG15" s="611"/>
      <c r="DH15" s="611"/>
      <c r="DI15" s="611"/>
      <c r="DJ15" s="611"/>
      <c r="DK15" s="611"/>
      <c r="DL15" s="611"/>
      <c r="DM15" s="611"/>
      <c r="DN15" s="611"/>
      <c r="DO15" s="611"/>
      <c r="DP15" s="612"/>
      <c r="DQ15" s="619">
        <v>2098657</v>
      </c>
      <c r="DR15" s="611"/>
      <c r="DS15" s="611"/>
      <c r="DT15" s="611"/>
      <c r="DU15" s="611"/>
      <c r="DV15" s="611"/>
      <c r="DW15" s="611"/>
      <c r="DX15" s="611"/>
      <c r="DY15" s="611"/>
      <c r="DZ15" s="611"/>
      <c r="EA15" s="611"/>
      <c r="EB15" s="611"/>
      <c r="EC15" s="620"/>
    </row>
    <row r="16" spans="2:143" ht="11.25" customHeight="1" x14ac:dyDescent="0.25">
      <c r="B16" s="607" t="s">
        <v>250</v>
      </c>
      <c r="C16" s="608"/>
      <c r="D16" s="608"/>
      <c r="E16" s="608"/>
      <c r="F16" s="608"/>
      <c r="G16" s="608"/>
      <c r="H16" s="608"/>
      <c r="I16" s="608"/>
      <c r="J16" s="608"/>
      <c r="K16" s="608"/>
      <c r="L16" s="608"/>
      <c r="M16" s="608"/>
      <c r="N16" s="608"/>
      <c r="O16" s="608"/>
      <c r="P16" s="608"/>
      <c r="Q16" s="609"/>
      <c r="R16" s="610">
        <v>118325</v>
      </c>
      <c r="S16" s="611"/>
      <c r="T16" s="611"/>
      <c r="U16" s="611"/>
      <c r="V16" s="611"/>
      <c r="W16" s="611"/>
      <c r="X16" s="611"/>
      <c r="Y16" s="612"/>
      <c r="Z16" s="613">
        <v>0.3</v>
      </c>
      <c r="AA16" s="613"/>
      <c r="AB16" s="613"/>
      <c r="AC16" s="613"/>
      <c r="AD16" s="614">
        <v>118325</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75654</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36211</v>
      </c>
      <c r="DR16" s="611"/>
      <c r="DS16" s="611"/>
      <c r="DT16" s="611"/>
      <c r="DU16" s="611"/>
      <c r="DV16" s="611"/>
      <c r="DW16" s="611"/>
      <c r="DX16" s="611"/>
      <c r="DY16" s="611"/>
      <c r="DZ16" s="611"/>
      <c r="EA16" s="611"/>
      <c r="EB16" s="611"/>
      <c r="EC16" s="620"/>
    </row>
    <row r="17" spans="2:133" ht="11.25" customHeight="1" x14ac:dyDescent="0.25">
      <c r="B17" s="607" t="s">
        <v>253</v>
      </c>
      <c r="C17" s="608"/>
      <c r="D17" s="608"/>
      <c r="E17" s="608"/>
      <c r="F17" s="608"/>
      <c r="G17" s="608"/>
      <c r="H17" s="608"/>
      <c r="I17" s="608"/>
      <c r="J17" s="608"/>
      <c r="K17" s="608"/>
      <c r="L17" s="608"/>
      <c r="M17" s="608"/>
      <c r="N17" s="608"/>
      <c r="O17" s="608"/>
      <c r="P17" s="608"/>
      <c r="Q17" s="609"/>
      <c r="R17" s="610">
        <v>225686</v>
      </c>
      <c r="S17" s="611"/>
      <c r="T17" s="611"/>
      <c r="U17" s="611"/>
      <c r="V17" s="611"/>
      <c r="W17" s="611"/>
      <c r="X17" s="611"/>
      <c r="Y17" s="612"/>
      <c r="Z17" s="613">
        <v>0.6</v>
      </c>
      <c r="AA17" s="613"/>
      <c r="AB17" s="613"/>
      <c r="AC17" s="613"/>
      <c r="AD17" s="614">
        <v>225686</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4922508</v>
      </c>
      <c r="CS17" s="611"/>
      <c r="CT17" s="611"/>
      <c r="CU17" s="611"/>
      <c r="CV17" s="611"/>
      <c r="CW17" s="611"/>
      <c r="CX17" s="611"/>
      <c r="CY17" s="612"/>
      <c r="CZ17" s="613">
        <v>12.7</v>
      </c>
      <c r="DA17" s="613"/>
      <c r="DB17" s="613"/>
      <c r="DC17" s="613"/>
      <c r="DD17" s="619" t="s">
        <v>122</v>
      </c>
      <c r="DE17" s="611"/>
      <c r="DF17" s="611"/>
      <c r="DG17" s="611"/>
      <c r="DH17" s="611"/>
      <c r="DI17" s="611"/>
      <c r="DJ17" s="611"/>
      <c r="DK17" s="611"/>
      <c r="DL17" s="611"/>
      <c r="DM17" s="611"/>
      <c r="DN17" s="611"/>
      <c r="DO17" s="611"/>
      <c r="DP17" s="612"/>
      <c r="DQ17" s="619">
        <v>4862035</v>
      </c>
      <c r="DR17" s="611"/>
      <c r="DS17" s="611"/>
      <c r="DT17" s="611"/>
      <c r="DU17" s="611"/>
      <c r="DV17" s="611"/>
      <c r="DW17" s="611"/>
      <c r="DX17" s="611"/>
      <c r="DY17" s="611"/>
      <c r="DZ17" s="611"/>
      <c r="EA17" s="611"/>
      <c r="EB17" s="611"/>
      <c r="EC17" s="620"/>
    </row>
    <row r="18" spans="2:133" ht="11.25" customHeight="1" x14ac:dyDescent="0.25">
      <c r="B18" s="607" t="s">
        <v>256</v>
      </c>
      <c r="C18" s="608"/>
      <c r="D18" s="608"/>
      <c r="E18" s="608"/>
      <c r="F18" s="608"/>
      <c r="G18" s="608"/>
      <c r="H18" s="608"/>
      <c r="I18" s="608"/>
      <c r="J18" s="608"/>
      <c r="K18" s="608"/>
      <c r="L18" s="608"/>
      <c r="M18" s="608"/>
      <c r="N18" s="608"/>
      <c r="O18" s="608"/>
      <c r="P18" s="608"/>
      <c r="Q18" s="609"/>
      <c r="R18" s="610">
        <v>26474</v>
      </c>
      <c r="S18" s="611"/>
      <c r="T18" s="611"/>
      <c r="U18" s="611"/>
      <c r="V18" s="611"/>
      <c r="W18" s="611"/>
      <c r="X18" s="611"/>
      <c r="Y18" s="612"/>
      <c r="Z18" s="613">
        <v>0.1</v>
      </c>
      <c r="AA18" s="613"/>
      <c r="AB18" s="613"/>
      <c r="AC18" s="613"/>
      <c r="AD18" s="614">
        <v>26474</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5">
      <c r="B19" s="607" t="s">
        <v>259</v>
      </c>
      <c r="C19" s="608"/>
      <c r="D19" s="608"/>
      <c r="E19" s="608"/>
      <c r="F19" s="608"/>
      <c r="G19" s="608"/>
      <c r="H19" s="608"/>
      <c r="I19" s="608"/>
      <c r="J19" s="608"/>
      <c r="K19" s="608"/>
      <c r="L19" s="608"/>
      <c r="M19" s="608"/>
      <c r="N19" s="608"/>
      <c r="O19" s="608"/>
      <c r="P19" s="608"/>
      <c r="Q19" s="609"/>
      <c r="R19" s="610">
        <v>196642</v>
      </c>
      <c r="S19" s="611"/>
      <c r="T19" s="611"/>
      <c r="U19" s="611"/>
      <c r="V19" s="611"/>
      <c r="W19" s="611"/>
      <c r="X19" s="611"/>
      <c r="Y19" s="612"/>
      <c r="Z19" s="613">
        <v>0.5</v>
      </c>
      <c r="AA19" s="613"/>
      <c r="AB19" s="613"/>
      <c r="AC19" s="613"/>
      <c r="AD19" s="614">
        <v>196642</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200228</v>
      </c>
      <c r="BH19" s="611"/>
      <c r="BI19" s="611"/>
      <c r="BJ19" s="611"/>
      <c r="BK19" s="611"/>
      <c r="BL19" s="611"/>
      <c r="BM19" s="611"/>
      <c r="BN19" s="612"/>
      <c r="BO19" s="613">
        <v>3.4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5">
      <c r="B20" s="623" t="s">
        <v>262</v>
      </c>
      <c r="C20" s="624"/>
      <c r="D20" s="624"/>
      <c r="E20" s="624"/>
      <c r="F20" s="624"/>
      <c r="G20" s="624"/>
      <c r="H20" s="624"/>
      <c r="I20" s="624"/>
      <c r="J20" s="624"/>
      <c r="K20" s="624"/>
      <c r="L20" s="624"/>
      <c r="M20" s="624"/>
      <c r="N20" s="624"/>
      <c r="O20" s="624"/>
      <c r="P20" s="624"/>
      <c r="Q20" s="625"/>
      <c r="R20" s="610">
        <v>2570</v>
      </c>
      <c r="S20" s="611"/>
      <c r="T20" s="611"/>
      <c r="U20" s="611"/>
      <c r="V20" s="611"/>
      <c r="W20" s="611"/>
      <c r="X20" s="611"/>
      <c r="Y20" s="612"/>
      <c r="Z20" s="613">
        <v>0</v>
      </c>
      <c r="AA20" s="613"/>
      <c r="AB20" s="613"/>
      <c r="AC20" s="613"/>
      <c r="AD20" s="614">
        <v>2570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200228</v>
      </c>
      <c r="BH20" s="611"/>
      <c r="BI20" s="611"/>
      <c r="BJ20" s="611"/>
      <c r="BK20" s="611"/>
      <c r="BL20" s="611"/>
      <c r="BM20" s="611"/>
      <c r="BN20" s="612"/>
      <c r="BO20" s="613">
        <v>3.4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38650025</v>
      </c>
      <c r="CS20" s="611"/>
      <c r="CT20" s="611"/>
      <c r="CU20" s="611"/>
      <c r="CV20" s="611"/>
      <c r="CW20" s="611"/>
      <c r="CX20" s="611"/>
      <c r="CY20" s="612"/>
      <c r="CZ20" s="613">
        <v>100</v>
      </c>
      <c r="DA20" s="613"/>
      <c r="DB20" s="613"/>
      <c r="DC20" s="613"/>
      <c r="DD20" s="619">
        <v>4092060</v>
      </c>
      <c r="DE20" s="611"/>
      <c r="DF20" s="611"/>
      <c r="DG20" s="611"/>
      <c r="DH20" s="611"/>
      <c r="DI20" s="611"/>
      <c r="DJ20" s="611"/>
      <c r="DK20" s="611"/>
      <c r="DL20" s="611"/>
      <c r="DM20" s="611"/>
      <c r="DN20" s="611"/>
      <c r="DO20" s="611"/>
      <c r="DP20" s="612"/>
      <c r="DQ20" s="619">
        <v>25342497</v>
      </c>
      <c r="DR20" s="611"/>
      <c r="DS20" s="611"/>
      <c r="DT20" s="611"/>
      <c r="DU20" s="611"/>
      <c r="DV20" s="611"/>
      <c r="DW20" s="611"/>
      <c r="DX20" s="611"/>
      <c r="DY20" s="611"/>
      <c r="DZ20" s="611"/>
      <c r="EA20" s="611"/>
      <c r="EB20" s="611"/>
      <c r="EC20" s="620"/>
    </row>
    <row r="21" spans="2:133" ht="11.25" customHeight="1" x14ac:dyDescent="0.25">
      <c r="B21" s="607" t="s">
        <v>265</v>
      </c>
      <c r="C21" s="608"/>
      <c r="D21" s="608"/>
      <c r="E21" s="608"/>
      <c r="F21" s="608"/>
      <c r="G21" s="608"/>
      <c r="H21" s="608"/>
      <c r="I21" s="608"/>
      <c r="J21" s="608"/>
      <c r="K21" s="608"/>
      <c r="L21" s="608"/>
      <c r="M21" s="608"/>
      <c r="N21" s="608"/>
      <c r="O21" s="608"/>
      <c r="P21" s="608"/>
      <c r="Q21" s="609"/>
      <c r="R21" s="610">
        <v>15077001</v>
      </c>
      <c r="S21" s="611"/>
      <c r="T21" s="611"/>
      <c r="U21" s="611"/>
      <c r="V21" s="611"/>
      <c r="W21" s="611"/>
      <c r="X21" s="611"/>
      <c r="Y21" s="612"/>
      <c r="Z21" s="613">
        <v>37.200000000000003</v>
      </c>
      <c r="AA21" s="613"/>
      <c r="AB21" s="613"/>
      <c r="AC21" s="613"/>
      <c r="AD21" s="614">
        <v>12444771</v>
      </c>
      <c r="AE21" s="614"/>
      <c r="AF21" s="614"/>
      <c r="AG21" s="614"/>
      <c r="AH21" s="614"/>
      <c r="AI21" s="614"/>
      <c r="AJ21" s="614"/>
      <c r="AK21" s="614"/>
      <c r="AL21" s="615">
        <v>61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75625</v>
      </c>
      <c r="BH21" s="611"/>
      <c r="BI21" s="611"/>
      <c r="BJ21" s="611"/>
      <c r="BK21" s="611"/>
      <c r="BL21" s="611"/>
      <c r="BM21" s="611"/>
      <c r="BN21" s="612"/>
      <c r="BO21" s="613">
        <v>1.3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5">
      <c r="B22" s="607" t="s">
        <v>267</v>
      </c>
      <c r="C22" s="608"/>
      <c r="D22" s="608"/>
      <c r="E22" s="608"/>
      <c r="F22" s="608"/>
      <c r="G22" s="608"/>
      <c r="H22" s="608"/>
      <c r="I22" s="608"/>
      <c r="J22" s="608"/>
      <c r="K22" s="608"/>
      <c r="L22" s="608"/>
      <c r="M22" s="608"/>
      <c r="N22" s="608"/>
      <c r="O22" s="608"/>
      <c r="P22" s="608"/>
      <c r="Q22" s="609"/>
      <c r="R22" s="610">
        <v>12444771</v>
      </c>
      <c r="S22" s="611"/>
      <c r="T22" s="611"/>
      <c r="U22" s="611"/>
      <c r="V22" s="611"/>
      <c r="W22" s="611"/>
      <c r="X22" s="611"/>
      <c r="Y22" s="612"/>
      <c r="Z22" s="613">
        <v>30.7</v>
      </c>
      <c r="AA22" s="613"/>
      <c r="AB22" s="613"/>
      <c r="AC22" s="613"/>
      <c r="AD22" s="614">
        <v>12444771</v>
      </c>
      <c r="AE22" s="614"/>
      <c r="AF22" s="614"/>
      <c r="AG22" s="614"/>
      <c r="AH22" s="614"/>
      <c r="AI22" s="614"/>
      <c r="AJ22" s="614"/>
      <c r="AK22" s="614"/>
      <c r="AL22" s="615">
        <v>61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5">
      <c r="B23" s="607" t="s">
        <v>270</v>
      </c>
      <c r="C23" s="608"/>
      <c r="D23" s="608"/>
      <c r="E23" s="608"/>
      <c r="F23" s="608"/>
      <c r="G23" s="608"/>
      <c r="H23" s="608"/>
      <c r="I23" s="608"/>
      <c r="J23" s="608"/>
      <c r="K23" s="608"/>
      <c r="L23" s="608"/>
      <c r="M23" s="608"/>
      <c r="N23" s="608"/>
      <c r="O23" s="608"/>
      <c r="P23" s="608"/>
      <c r="Q23" s="609"/>
      <c r="R23" s="610">
        <v>2631900</v>
      </c>
      <c r="S23" s="611"/>
      <c r="T23" s="611"/>
      <c r="U23" s="611"/>
      <c r="V23" s="611"/>
      <c r="W23" s="611"/>
      <c r="X23" s="611"/>
      <c r="Y23" s="612"/>
      <c r="Z23" s="613">
        <v>6.5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124603</v>
      </c>
      <c r="BH23" s="611"/>
      <c r="BI23" s="611"/>
      <c r="BJ23" s="611"/>
      <c r="BK23" s="611"/>
      <c r="BL23" s="611"/>
      <c r="BM23" s="611"/>
      <c r="BN23" s="612"/>
      <c r="BO23" s="613">
        <v>2.1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5">
      <c r="B24" s="607" t="s">
        <v>277</v>
      </c>
      <c r="C24" s="608"/>
      <c r="D24" s="608"/>
      <c r="E24" s="608"/>
      <c r="F24" s="608"/>
      <c r="G24" s="608"/>
      <c r="H24" s="608"/>
      <c r="I24" s="608"/>
      <c r="J24" s="608"/>
      <c r="K24" s="608"/>
      <c r="L24" s="608"/>
      <c r="M24" s="608"/>
      <c r="N24" s="608"/>
      <c r="O24" s="608"/>
      <c r="P24" s="608"/>
      <c r="Q24" s="609"/>
      <c r="R24" s="610">
        <v>330</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14976035</v>
      </c>
      <c r="CS24" s="600"/>
      <c r="CT24" s="600"/>
      <c r="CU24" s="600"/>
      <c r="CV24" s="600"/>
      <c r="CW24" s="600"/>
      <c r="CX24" s="600"/>
      <c r="CY24" s="601"/>
      <c r="CZ24" s="604">
        <v>38.700000000000003</v>
      </c>
      <c r="DA24" s="605"/>
      <c r="DB24" s="605"/>
      <c r="DC24" s="621"/>
      <c r="DD24" s="645">
        <v>10944972</v>
      </c>
      <c r="DE24" s="600"/>
      <c r="DF24" s="600"/>
      <c r="DG24" s="600"/>
      <c r="DH24" s="600"/>
      <c r="DI24" s="600"/>
      <c r="DJ24" s="600"/>
      <c r="DK24" s="601"/>
      <c r="DL24" s="645">
        <v>10160755</v>
      </c>
      <c r="DM24" s="600"/>
      <c r="DN24" s="600"/>
      <c r="DO24" s="600"/>
      <c r="DP24" s="600"/>
      <c r="DQ24" s="600"/>
      <c r="DR24" s="600"/>
      <c r="DS24" s="600"/>
      <c r="DT24" s="600"/>
      <c r="DU24" s="600"/>
      <c r="DV24" s="601"/>
      <c r="DW24" s="604">
        <v>49.7</v>
      </c>
      <c r="DX24" s="605"/>
      <c r="DY24" s="605"/>
      <c r="DZ24" s="605"/>
      <c r="EA24" s="605"/>
      <c r="EB24" s="605"/>
      <c r="EC24" s="606"/>
    </row>
    <row r="25" spans="2:133" ht="11.25" customHeight="1" x14ac:dyDescent="0.25">
      <c r="B25" s="607" t="s">
        <v>280</v>
      </c>
      <c r="C25" s="608"/>
      <c r="D25" s="608"/>
      <c r="E25" s="608"/>
      <c r="F25" s="608"/>
      <c r="G25" s="608"/>
      <c r="H25" s="608"/>
      <c r="I25" s="608"/>
      <c r="J25" s="608"/>
      <c r="K25" s="608"/>
      <c r="L25" s="608"/>
      <c r="M25" s="608"/>
      <c r="N25" s="608"/>
      <c r="O25" s="608"/>
      <c r="P25" s="608"/>
      <c r="Q25" s="609"/>
      <c r="R25" s="610">
        <v>23077749</v>
      </c>
      <c r="S25" s="611"/>
      <c r="T25" s="611"/>
      <c r="U25" s="611"/>
      <c r="V25" s="611"/>
      <c r="W25" s="611"/>
      <c r="X25" s="611"/>
      <c r="Y25" s="612"/>
      <c r="Z25" s="613">
        <v>56.9</v>
      </c>
      <c r="AA25" s="613"/>
      <c r="AB25" s="613"/>
      <c r="AC25" s="613"/>
      <c r="AD25" s="614">
        <v>20320916</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4210622</v>
      </c>
      <c r="CS25" s="642"/>
      <c r="CT25" s="642"/>
      <c r="CU25" s="642"/>
      <c r="CV25" s="642"/>
      <c r="CW25" s="642"/>
      <c r="CX25" s="642"/>
      <c r="CY25" s="643"/>
      <c r="CZ25" s="615">
        <v>10.9</v>
      </c>
      <c r="DA25" s="640"/>
      <c r="DB25" s="640"/>
      <c r="DC25" s="644"/>
      <c r="DD25" s="619">
        <v>3950043</v>
      </c>
      <c r="DE25" s="642"/>
      <c r="DF25" s="642"/>
      <c r="DG25" s="642"/>
      <c r="DH25" s="642"/>
      <c r="DI25" s="642"/>
      <c r="DJ25" s="642"/>
      <c r="DK25" s="643"/>
      <c r="DL25" s="619">
        <v>3927361</v>
      </c>
      <c r="DM25" s="642"/>
      <c r="DN25" s="642"/>
      <c r="DO25" s="642"/>
      <c r="DP25" s="642"/>
      <c r="DQ25" s="642"/>
      <c r="DR25" s="642"/>
      <c r="DS25" s="642"/>
      <c r="DT25" s="642"/>
      <c r="DU25" s="642"/>
      <c r="DV25" s="643"/>
      <c r="DW25" s="615">
        <v>19.2</v>
      </c>
      <c r="DX25" s="640"/>
      <c r="DY25" s="640"/>
      <c r="DZ25" s="640"/>
      <c r="EA25" s="640"/>
      <c r="EB25" s="640"/>
      <c r="EC25" s="641"/>
    </row>
    <row r="26" spans="2:133" ht="11.25" customHeight="1" x14ac:dyDescent="0.25">
      <c r="B26" s="607" t="s">
        <v>283</v>
      </c>
      <c r="C26" s="608"/>
      <c r="D26" s="608"/>
      <c r="E26" s="608"/>
      <c r="F26" s="608"/>
      <c r="G26" s="608"/>
      <c r="H26" s="608"/>
      <c r="I26" s="608"/>
      <c r="J26" s="608"/>
      <c r="K26" s="608"/>
      <c r="L26" s="608"/>
      <c r="M26" s="608"/>
      <c r="N26" s="608"/>
      <c r="O26" s="608"/>
      <c r="P26" s="608"/>
      <c r="Q26" s="609"/>
      <c r="R26" s="610">
        <v>3749</v>
      </c>
      <c r="S26" s="611"/>
      <c r="T26" s="611"/>
      <c r="U26" s="611"/>
      <c r="V26" s="611"/>
      <c r="W26" s="611"/>
      <c r="X26" s="611"/>
      <c r="Y26" s="612"/>
      <c r="Z26" s="613">
        <v>0</v>
      </c>
      <c r="AA26" s="613"/>
      <c r="AB26" s="613"/>
      <c r="AC26" s="613"/>
      <c r="AD26" s="614">
        <v>3749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2515400</v>
      </c>
      <c r="CS26" s="611"/>
      <c r="CT26" s="611"/>
      <c r="CU26" s="611"/>
      <c r="CV26" s="611"/>
      <c r="CW26" s="611"/>
      <c r="CX26" s="611"/>
      <c r="CY26" s="612"/>
      <c r="CZ26" s="615">
        <v>6.5</v>
      </c>
      <c r="DA26" s="640"/>
      <c r="DB26" s="640"/>
      <c r="DC26" s="644"/>
      <c r="DD26" s="619">
        <v>2383290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5">
      <c r="B27" s="607" t="s">
        <v>286</v>
      </c>
      <c r="C27" s="608"/>
      <c r="D27" s="608"/>
      <c r="E27" s="608"/>
      <c r="F27" s="608"/>
      <c r="G27" s="608"/>
      <c r="H27" s="608"/>
      <c r="I27" s="608"/>
      <c r="J27" s="608"/>
      <c r="K27" s="608"/>
      <c r="L27" s="608"/>
      <c r="M27" s="608"/>
      <c r="N27" s="608"/>
      <c r="O27" s="608"/>
      <c r="P27" s="608"/>
      <c r="Q27" s="609"/>
      <c r="R27" s="610">
        <v>115635</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5880911</v>
      </c>
      <c r="BH27" s="611"/>
      <c r="BI27" s="611"/>
      <c r="BJ27" s="611"/>
      <c r="BK27" s="611"/>
      <c r="BL27" s="611"/>
      <c r="BM27" s="611"/>
      <c r="BN27" s="612"/>
      <c r="BO27" s="613">
        <v>100</v>
      </c>
      <c r="BP27" s="613"/>
      <c r="BQ27" s="613"/>
      <c r="BR27" s="613"/>
      <c r="BS27" s="614">
        <v>53248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5842905</v>
      </c>
      <c r="CS27" s="642"/>
      <c r="CT27" s="642"/>
      <c r="CU27" s="642"/>
      <c r="CV27" s="642"/>
      <c r="CW27" s="642"/>
      <c r="CX27" s="642"/>
      <c r="CY27" s="643"/>
      <c r="CZ27" s="615">
        <v>15.1</v>
      </c>
      <c r="DA27" s="640"/>
      <c r="DB27" s="640"/>
      <c r="DC27" s="644"/>
      <c r="DD27" s="619">
        <v>2132894</v>
      </c>
      <c r="DE27" s="642"/>
      <c r="DF27" s="642"/>
      <c r="DG27" s="642"/>
      <c r="DH27" s="642"/>
      <c r="DI27" s="642"/>
      <c r="DJ27" s="642"/>
      <c r="DK27" s="643"/>
      <c r="DL27" s="619">
        <v>1371359</v>
      </c>
      <c r="DM27" s="642"/>
      <c r="DN27" s="642"/>
      <c r="DO27" s="642"/>
      <c r="DP27" s="642"/>
      <c r="DQ27" s="642"/>
      <c r="DR27" s="642"/>
      <c r="DS27" s="642"/>
      <c r="DT27" s="642"/>
      <c r="DU27" s="642"/>
      <c r="DV27" s="643"/>
      <c r="DW27" s="615">
        <v>6.7</v>
      </c>
      <c r="DX27" s="640"/>
      <c r="DY27" s="640"/>
      <c r="DZ27" s="640"/>
      <c r="EA27" s="640"/>
      <c r="EB27" s="640"/>
      <c r="EC27" s="641"/>
    </row>
    <row r="28" spans="2:133" ht="11.25" customHeight="1" x14ac:dyDescent="0.25">
      <c r="B28" s="607" t="s">
        <v>289</v>
      </c>
      <c r="C28" s="608"/>
      <c r="D28" s="608"/>
      <c r="E28" s="608"/>
      <c r="F28" s="608"/>
      <c r="G28" s="608"/>
      <c r="H28" s="608"/>
      <c r="I28" s="608"/>
      <c r="J28" s="608"/>
      <c r="K28" s="608"/>
      <c r="L28" s="608"/>
      <c r="M28" s="608"/>
      <c r="N28" s="608"/>
      <c r="O28" s="608"/>
      <c r="P28" s="608"/>
      <c r="Q28" s="609"/>
      <c r="R28" s="610">
        <v>193858</v>
      </c>
      <c r="S28" s="611"/>
      <c r="T28" s="611"/>
      <c r="U28" s="611"/>
      <c r="V28" s="611"/>
      <c r="W28" s="611"/>
      <c r="X28" s="611"/>
      <c r="Y28" s="612"/>
      <c r="Z28" s="613">
        <v>0.5</v>
      </c>
      <c r="AA28" s="613"/>
      <c r="AB28" s="613"/>
      <c r="AC28" s="613"/>
      <c r="AD28" s="614">
        <v>34162</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4922508</v>
      </c>
      <c r="CS28" s="611"/>
      <c r="CT28" s="611"/>
      <c r="CU28" s="611"/>
      <c r="CV28" s="611"/>
      <c r="CW28" s="611"/>
      <c r="CX28" s="611"/>
      <c r="CY28" s="612"/>
      <c r="CZ28" s="615">
        <v>12.7</v>
      </c>
      <c r="DA28" s="640"/>
      <c r="DB28" s="640"/>
      <c r="DC28" s="644"/>
      <c r="DD28" s="619">
        <v>4862035</v>
      </c>
      <c r="DE28" s="611"/>
      <c r="DF28" s="611"/>
      <c r="DG28" s="611"/>
      <c r="DH28" s="611"/>
      <c r="DI28" s="611"/>
      <c r="DJ28" s="611"/>
      <c r="DK28" s="612"/>
      <c r="DL28" s="619">
        <v>4862035</v>
      </c>
      <c r="DM28" s="611"/>
      <c r="DN28" s="611"/>
      <c r="DO28" s="611"/>
      <c r="DP28" s="611"/>
      <c r="DQ28" s="611"/>
      <c r="DR28" s="611"/>
      <c r="DS28" s="611"/>
      <c r="DT28" s="611"/>
      <c r="DU28" s="611"/>
      <c r="DV28" s="612"/>
      <c r="DW28" s="615">
        <v>23.8</v>
      </c>
      <c r="DX28" s="640"/>
      <c r="DY28" s="640"/>
      <c r="DZ28" s="640"/>
      <c r="EA28" s="640"/>
      <c r="EB28" s="640"/>
      <c r="EC28" s="641"/>
    </row>
    <row r="29" spans="2:133" ht="11.25" customHeight="1" x14ac:dyDescent="0.25">
      <c r="B29" s="607" t="s">
        <v>291</v>
      </c>
      <c r="C29" s="608"/>
      <c r="D29" s="608"/>
      <c r="E29" s="608"/>
      <c r="F29" s="608"/>
      <c r="G29" s="608"/>
      <c r="H29" s="608"/>
      <c r="I29" s="608"/>
      <c r="J29" s="608"/>
      <c r="K29" s="608"/>
      <c r="L29" s="608"/>
      <c r="M29" s="608"/>
      <c r="N29" s="608"/>
      <c r="O29" s="608"/>
      <c r="P29" s="608"/>
      <c r="Q29" s="609"/>
      <c r="R29" s="610">
        <v>199363</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4922312</v>
      </c>
      <c r="CS29" s="642"/>
      <c r="CT29" s="642"/>
      <c r="CU29" s="642"/>
      <c r="CV29" s="642"/>
      <c r="CW29" s="642"/>
      <c r="CX29" s="642"/>
      <c r="CY29" s="643"/>
      <c r="CZ29" s="615">
        <v>12.7</v>
      </c>
      <c r="DA29" s="640"/>
      <c r="DB29" s="640"/>
      <c r="DC29" s="644"/>
      <c r="DD29" s="619">
        <v>4861839</v>
      </c>
      <c r="DE29" s="642"/>
      <c r="DF29" s="642"/>
      <c r="DG29" s="642"/>
      <c r="DH29" s="642"/>
      <c r="DI29" s="642"/>
      <c r="DJ29" s="642"/>
      <c r="DK29" s="643"/>
      <c r="DL29" s="619">
        <v>4861839</v>
      </c>
      <c r="DM29" s="642"/>
      <c r="DN29" s="642"/>
      <c r="DO29" s="642"/>
      <c r="DP29" s="642"/>
      <c r="DQ29" s="642"/>
      <c r="DR29" s="642"/>
      <c r="DS29" s="642"/>
      <c r="DT29" s="642"/>
      <c r="DU29" s="642"/>
      <c r="DV29" s="643"/>
      <c r="DW29" s="615">
        <v>23.8</v>
      </c>
      <c r="DX29" s="640"/>
      <c r="DY29" s="640"/>
      <c r="DZ29" s="640"/>
      <c r="EA29" s="640"/>
      <c r="EB29" s="640"/>
      <c r="EC29" s="641"/>
    </row>
    <row r="30" spans="2:133" ht="11.25" customHeight="1" x14ac:dyDescent="0.25">
      <c r="B30" s="607" t="s">
        <v>293</v>
      </c>
      <c r="C30" s="608"/>
      <c r="D30" s="608"/>
      <c r="E30" s="608"/>
      <c r="F30" s="608"/>
      <c r="G30" s="608"/>
      <c r="H30" s="608"/>
      <c r="I30" s="608"/>
      <c r="J30" s="608"/>
      <c r="K30" s="608"/>
      <c r="L30" s="608"/>
      <c r="M30" s="608"/>
      <c r="N30" s="608"/>
      <c r="O30" s="608"/>
      <c r="P30" s="608"/>
      <c r="Q30" s="609"/>
      <c r="R30" s="610">
        <v>5954990</v>
      </c>
      <c r="S30" s="611"/>
      <c r="T30" s="611"/>
      <c r="U30" s="611"/>
      <c r="V30" s="611"/>
      <c r="W30" s="611"/>
      <c r="X30" s="611"/>
      <c r="Y30" s="612"/>
      <c r="Z30" s="613">
        <v>14.7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4789949</v>
      </c>
      <c r="CS30" s="611"/>
      <c r="CT30" s="611"/>
      <c r="CU30" s="611"/>
      <c r="CV30" s="611"/>
      <c r="CW30" s="611"/>
      <c r="CX30" s="611"/>
      <c r="CY30" s="612"/>
      <c r="CZ30" s="615">
        <v>12.4</v>
      </c>
      <c r="DA30" s="640"/>
      <c r="DB30" s="640"/>
      <c r="DC30" s="644"/>
      <c r="DD30" s="619">
        <v>4734126</v>
      </c>
      <c r="DE30" s="611"/>
      <c r="DF30" s="611"/>
      <c r="DG30" s="611"/>
      <c r="DH30" s="611"/>
      <c r="DI30" s="611"/>
      <c r="DJ30" s="611"/>
      <c r="DK30" s="612"/>
      <c r="DL30" s="619">
        <v>4734126</v>
      </c>
      <c r="DM30" s="611"/>
      <c r="DN30" s="611"/>
      <c r="DO30" s="611"/>
      <c r="DP30" s="611"/>
      <c r="DQ30" s="611"/>
      <c r="DR30" s="611"/>
      <c r="DS30" s="611"/>
      <c r="DT30" s="611"/>
      <c r="DU30" s="611"/>
      <c r="DV30" s="612"/>
      <c r="DW30" s="615">
        <v>23.2</v>
      </c>
      <c r="DX30" s="640"/>
      <c r="DY30" s="640"/>
      <c r="DZ30" s="640"/>
      <c r="EA30" s="640"/>
      <c r="EB30" s="640"/>
      <c r="EC30" s="641"/>
    </row>
    <row r="31" spans="2:133" ht="11.25" customHeight="1" x14ac:dyDescent="0.2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v>
      </c>
      <c r="BN31" s="654"/>
      <c r="BO31" s="654"/>
      <c r="BP31" s="654"/>
      <c r="BQ31" s="655"/>
      <c r="BR31" s="666">
        <v>99.6</v>
      </c>
      <c r="BS31" s="654"/>
      <c r="BT31" s="654"/>
      <c r="BU31" s="654"/>
      <c r="BV31" s="654"/>
      <c r="BW31" s="654"/>
      <c r="BX31" s="605">
        <v>97.7</v>
      </c>
      <c r="BY31" s="654"/>
      <c r="BZ31" s="654"/>
      <c r="CA31" s="654"/>
      <c r="CB31" s="655"/>
      <c r="CD31" s="648"/>
      <c r="CE31" s="649"/>
      <c r="CF31" s="607" t="s">
        <v>300</v>
      </c>
      <c r="CG31" s="608"/>
      <c r="CH31" s="608"/>
      <c r="CI31" s="608"/>
      <c r="CJ31" s="608"/>
      <c r="CK31" s="608"/>
      <c r="CL31" s="608"/>
      <c r="CM31" s="608"/>
      <c r="CN31" s="608"/>
      <c r="CO31" s="608"/>
      <c r="CP31" s="608"/>
      <c r="CQ31" s="609"/>
      <c r="CR31" s="610">
        <v>132363</v>
      </c>
      <c r="CS31" s="642"/>
      <c r="CT31" s="642"/>
      <c r="CU31" s="642"/>
      <c r="CV31" s="642"/>
      <c r="CW31" s="642"/>
      <c r="CX31" s="642"/>
      <c r="CY31" s="643"/>
      <c r="CZ31" s="615">
        <v>0.3</v>
      </c>
      <c r="DA31" s="640"/>
      <c r="DB31" s="640"/>
      <c r="DC31" s="644"/>
      <c r="DD31" s="619">
        <v>127713</v>
      </c>
      <c r="DE31" s="642"/>
      <c r="DF31" s="642"/>
      <c r="DG31" s="642"/>
      <c r="DH31" s="642"/>
      <c r="DI31" s="642"/>
      <c r="DJ31" s="642"/>
      <c r="DK31" s="643"/>
      <c r="DL31" s="619">
        <v>127713</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5">
      <c r="B32" s="607" t="s">
        <v>301</v>
      </c>
      <c r="C32" s="608"/>
      <c r="D32" s="608"/>
      <c r="E32" s="608"/>
      <c r="F32" s="608"/>
      <c r="G32" s="608"/>
      <c r="H32" s="608"/>
      <c r="I32" s="608"/>
      <c r="J32" s="608"/>
      <c r="K32" s="608"/>
      <c r="L32" s="608"/>
      <c r="M32" s="608"/>
      <c r="N32" s="608"/>
      <c r="O32" s="608"/>
      <c r="P32" s="608"/>
      <c r="Q32" s="609"/>
      <c r="R32" s="610">
        <v>2623308</v>
      </c>
      <c r="S32" s="611"/>
      <c r="T32" s="611"/>
      <c r="U32" s="611"/>
      <c r="V32" s="611"/>
      <c r="W32" s="611"/>
      <c r="X32" s="611"/>
      <c r="Y32" s="612"/>
      <c r="Z32" s="613">
        <v>6.5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99.8</v>
      </c>
      <c r="BH32" s="642"/>
      <c r="BI32" s="642"/>
      <c r="BJ32" s="642"/>
      <c r="BK32" s="642"/>
      <c r="BL32" s="642"/>
      <c r="BM32" s="616">
        <v>99.4</v>
      </c>
      <c r="BN32" s="642"/>
      <c r="BO32" s="642"/>
      <c r="BP32" s="642"/>
      <c r="BQ32" s="665"/>
      <c r="BR32" s="667">
        <v>99.8</v>
      </c>
      <c r="BS32" s="642"/>
      <c r="BT32" s="642"/>
      <c r="BU32" s="642"/>
      <c r="BV32" s="642"/>
      <c r="BW32" s="642"/>
      <c r="BX32" s="616">
        <v>99.4</v>
      </c>
      <c r="BY32" s="642"/>
      <c r="BZ32" s="642"/>
      <c r="CA32" s="642"/>
      <c r="CB32" s="665"/>
      <c r="CD32" s="650"/>
      <c r="CE32" s="651"/>
      <c r="CF32" s="607" t="s">
        <v>304</v>
      </c>
      <c r="CG32" s="608"/>
      <c r="CH32" s="608"/>
      <c r="CI32" s="608"/>
      <c r="CJ32" s="608"/>
      <c r="CK32" s="608"/>
      <c r="CL32" s="608"/>
      <c r="CM32" s="608"/>
      <c r="CN32" s="608"/>
      <c r="CO32" s="608"/>
      <c r="CP32" s="608"/>
      <c r="CQ32" s="609"/>
      <c r="CR32" s="610">
        <v>196</v>
      </c>
      <c r="CS32" s="611"/>
      <c r="CT32" s="611"/>
      <c r="CU32" s="611"/>
      <c r="CV32" s="611"/>
      <c r="CW32" s="611"/>
      <c r="CX32" s="611"/>
      <c r="CY32" s="612"/>
      <c r="CZ32" s="615">
        <v>0</v>
      </c>
      <c r="DA32" s="640"/>
      <c r="DB32" s="640"/>
      <c r="DC32" s="644"/>
      <c r="DD32" s="619">
        <v>196</v>
      </c>
      <c r="DE32" s="611"/>
      <c r="DF32" s="611"/>
      <c r="DG32" s="611"/>
      <c r="DH32" s="611"/>
      <c r="DI32" s="611"/>
      <c r="DJ32" s="611"/>
      <c r="DK32" s="612"/>
      <c r="DL32" s="619">
        <v>196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5">
      <c r="B33" s="607" t="s">
        <v>305</v>
      </c>
      <c r="C33" s="608"/>
      <c r="D33" s="608"/>
      <c r="E33" s="608"/>
      <c r="F33" s="608"/>
      <c r="G33" s="608"/>
      <c r="H33" s="608"/>
      <c r="I33" s="608"/>
      <c r="J33" s="608"/>
      <c r="K33" s="608"/>
      <c r="L33" s="608"/>
      <c r="M33" s="608"/>
      <c r="N33" s="608"/>
      <c r="O33" s="608"/>
      <c r="P33" s="608"/>
      <c r="Q33" s="609"/>
      <c r="R33" s="610">
        <v>81472</v>
      </c>
      <c r="S33" s="611"/>
      <c r="T33" s="611"/>
      <c r="U33" s="611"/>
      <c r="V33" s="611"/>
      <c r="W33" s="611"/>
      <c r="X33" s="611"/>
      <c r="Y33" s="612"/>
      <c r="Z33" s="613">
        <v>0.2</v>
      </c>
      <c r="AA33" s="613"/>
      <c r="AB33" s="613"/>
      <c r="AC33" s="613"/>
      <c r="AD33" s="614">
        <v>26097</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96.8</v>
      </c>
      <c r="BN33" s="669"/>
      <c r="BO33" s="669"/>
      <c r="BP33" s="669"/>
      <c r="BQ33" s="671"/>
      <c r="BR33" s="668">
        <v>99.5</v>
      </c>
      <c r="BS33" s="669"/>
      <c r="BT33" s="669"/>
      <c r="BU33" s="669"/>
      <c r="BV33" s="669"/>
      <c r="BW33" s="669"/>
      <c r="BX33" s="670">
        <v>96.2</v>
      </c>
      <c r="BY33" s="669"/>
      <c r="BZ33" s="669"/>
      <c r="CA33" s="669"/>
      <c r="CB33" s="671"/>
      <c r="CD33" s="607" t="s">
        <v>307</v>
      </c>
      <c r="CE33" s="608"/>
      <c r="CF33" s="608"/>
      <c r="CG33" s="608"/>
      <c r="CH33" s="608"/>
      <c r="CI33" s="608"/>
      <c r="CJ33" s="608"/>
      <c r="CK33" s="608"/>
      <c r="CL33" s="608"/>
      <c r="CM33" s="608"/>
      <c r="CN33" s="608"/>
      <c r="CO33" s="608"/>
      <c r="CP33" s="608"/>
      <c r="CQ33" s="609"/>
      <c r="CR33" s="610">
        <v>19506276</v>
      </c>
      <c r="CS33" s="642"/>
      <c r="CT33" s="642"/>
      <c r="CU33" s="642"/>
      <c r="CV33" s="642"/>
      <c r="CW33" s="642"/>
      <c r="CX33" s="642"/>
      <c r="CY33" s="643"/>
      <c r="CZ33" s="615">
        <v>50.5</v>
      </c>
      <c r="DA33" s="640"/>
      <c r="DB33" s="640"/>
      <c r="DC33" s="644"/>
      <c r="DD33" s="619">
        <v>13707118</v>
      </c>
      <c r="DE33" s="642"/>
      <c r="DF33" s="642"/>
      <c r="DG33" s="642"/>
      <c r="DH33" s="642"/>
      <c r="DI33" s="642"/>
      <c r="DJ33" s="642"/>
      <c r="DK33" s="643"/>
      <c r="DL33" s="619">
        <v>8965576</v>
      </c>
      <c r="DM33" s="642"/>
      <c r="DN33" s="642"/>
      <c r="DO33" s="642"/>
      <c r="DP33" s="642"/>
      <c r="DQ33" s="642"/>
      <c r="DR33" s="642"/>
      <c r="DS33" s="642"/>
      <c r="DT33" s="642"/>
      <c r="DU33" s="642"/>
      <c r="DV33" s="643"/>
      <c r="DW33" s="615">
        <v>43.9</v>
      </c>
      <c r="DX33" s="640"/>
      <c r="DY33" s="640"/>
      <c r="DZ33" s="640"/>
      <c r="EA33" s="640"/>
      <c r="EB33" s="640"/>
      <c r="EC33" s="641"/>
    </row>
    <row r="34" spans="2:133" ht="11.25" customHeight="1" x14ac:dyDescent="0.25">
      <c r="B34" s="607" t="s">
        <v>308</v>
      </c>
      <c r="C34" s="608"/>
      <c r="D34" s="608"/>
      <c r="E34" s="608"/>
      <c r="F34" s="608"/>
      <c r="G34" s="608"/>
      <c r="H34" s="608"/>
      <c r="I34" s="608"/>
      <c r="J34" s="608"/>
      <c r="K34" s="608"/>
      <c r="L34" s="608"/>
      <c r="M34" s="608"/>
      <c r="N34" s="608"/>
      <c r="O34" s="608"/>
      <c r="P34" s="608"/>
      <c r="Q34" s="609"/>
      <c r="R34" s="610">
        <v>1305631</v>
      </c>
      <c r="S34" s="611"/>
      <c r="T34" s="611"/>
      <c r="U34" s="611"/>
      <c r="V34" s="611"/>
      <c r="W34" s="611"/>
      <c r="X34" s="611"/>
      <c r="Y34" s="612"/>
      <c r="Z34" s="613">
        <v>3.2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5768298</v>
      </c>
      <c r="CS34" s="611"/>
      <c r="CT34" s="611"/>
      <c r="CU34" s="611"/>
      <c r="CV34" s="611"/>
      <c r="CW34" s="611"/>
      <c r="CX34" s="611"/>
      <c r="CY34" s="612"/>
      <c r="CZ34" s="615">
        <v>14.9</v>
      </c>
      <c r="DA34" s="640"/>
      <c r="DB34" s="640"/>
      <c r="DC34" s="644"/>
      <c r="DD34" s="619">
        <v>3411156</v>
      </c>
      <c r="DE34" s="611"/>
      <c r="DF34" s="611"/>
      <c r="DG34" s="611"/>
      <c r="DH34" s="611"/>
      <c r="DI34" s="611"/>
      <c r="DJ34" s="611"/>
      <c r="DK34" s="612"/>
      <c r="DL34" s="619">
        <v>2913718</v>
      </c>
      <c r="DM34" s="611"/>
      <c r="DN34" s="611"/>
      <c r="DO34" s="611"/>
      <c r="DP34" s="611"/>
      <c r="DQ34" s="611"/>
      <c r="DR34" s="611"/>
      <c r="DS34" s="611"/>
      <c r="DT34" s="611"/>
      <c r="DU34" s="611"/>
      <c r="DV34" s="612"/>
      <c r="DW34" s="615">
        <v>14.3</v>
      </c>
      <c r="DX34" s="640"/>
      <c r="DY34" s="640"/>
      <c r="DZ34" s="640"/>
      <c r="EA34" s="640"/>
      <c r="EB34" s="640"/>
      <c r="EC34" s="641"/>
    </row>
    <row r="35" spans="2:133" ht="11.25" customHeight="1" x14ac:dyDescent="0.25">
      <c r="B35" s="607" t="s">
        <v>310</v>
      </c>
      <c r="C35" s="608"/>
      <c r="D35" s="608"/>
      <c r="E35" s="608"/>
      <c r="F35" s="608"/>
      <c r="G35" s="608"/>
      <c r="H35" s="608"/>
      <c r="I35" s="608"/>
      <c r="J35" s="608"/>
      <c r="K35" s="608"/>
      <c r="L35" s="608"/>
      <c r="M35" s="608"/>
      <c r="N35" s="608"/>
      <c r="O35" s="608"/>
      <c r="P35" s="608"/>
      <c r="Q35" s="609"/>
      <c r="R35" s="610">
        <v>1756082</v>
      </c>
      <c r="S35" s="611"/>
      <c r="T35" s="611"/>
      <c r="U35" s="611"/>
      <c r="V35" s="611"/>
      <c r="W35" s="611"/>
      <c r="X35" s="611"/>
      <c r="Y35" s="612"/>
      <c r="Z35" s="613">
        <v>4.3</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3775772</v>
      </c>
      <c r="CS35" s="642"/>
      <c r="CT35" s="642"/>
      <c r="CU35" s="642"/>
      <c r="CV35" s="642"/>
      <c r="CW35" s="642"/>
      <c r="CX35" s="642"/>
      <c r="CY35" s="643"/>
      <c r="CZ35" s="615">
        <v>9.8000000000000007</v>
      </c>
      <c r="DA35" s="640"/>
      <c r="DB35" s="640"/>
      <c r="DC35" s="644"/>
      <c r="DD35" s="619">
        <v>2585221</v>
      </c>
      <c r="DE35" s="642"/>
      <c r="DF35" s="642"/>
      <c r="DG35" s="642"/>
      <c r="DH35" s="642"/>
      <c r="DI35" s="642"/>
      <c r="DJ35" s="642"/>
      <c r="DK35" s="643"/>
      <c r="DL35" s="619">
        <v>887480</v>
      </c>
      <c r="DM35" s="642"/>
      <c r="DN35" s="642"/>
      <c r="DO35" s="642"/>
      <c r="DP35" s="642"/>
      <c r="DQ35" s="642"/>
      <c r="DR35" s="642"/>
      <c r="DS35" s="642"/>
      <c r="DT35" s="642"/>
      <c r="DU35" s="642"/>
      <c r="DV35" s="643"/>
      <c r="DW35" s="615">
        <v>4.3</v>
      </c>
      <c r="DX35" s="640"/>
      <c r="DY35" s="640"/>
      <c r="DZ35" s="640"/>
      <c r="EA35" s="640"/>
      <c r="EB35" s="640"/>
      <c r="EC35" s="641"/>
    </row>
    <row r="36" spans="2:133" ht="11.25" customHeight="1" x14ac:dyDescent="0.25">
      <c r="B36" s="607" t="s">
        <v>314</v>
      </c>
      <c r="C36" s="608"/>
      <c r="D36" s="608"/>
      <c r="E36" s="608"/>
      <c r="F36" s="608"/>
      <c r="G36" s="608"/>
      <c r="H36" s="608"/>
      <c r="I36" s="608"/>
      <c r="J36" s="608"/>
      <c r="K36" s="608"/>
      <c r="L36" s="608"/>
      <c r="M36" s="608"/>
      <c r="N36" s="608"/>
      <c r="O36" s="608"/>
      <c r="P36" s="608"/>
      <c r="Q36" s="609"/>
      <c r="R36" s="610">
        <v>2018416</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4414192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192945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4998982</v>
      </c>
      <c r="CS36" s="611"/>
      <c r="CT36" s="611"/>
      <c r="CU36" s="611"/>
      <c r="CV36" s="611"/>
      <c r="CW36" s="611"/>
      <c r="CX36" s="611"/>
      <c r="CY36" s="612"/>
      <c r="CZ36" s="615">
        <v>12.9</v>
      </c>
      <c r="DA36" s="640"/>
      <c r="DB36" s="640"/>
      <c r="DC36" s="644"/>
      <c r="DD36" s="619">
        <v>3965930</v>
      </c>
      <c r="DE36" s="611"/>
      <c r="DF36" s="611"/>
      <c r="DG36" s="611"/>
      <c r="DH36" s="611"/>
      <c r="DI36" s="611"/>
      <c r="DJ36" s="611"/>
      <c r="DK36" s="612"/>
      <c r="DL36" s="619">
        <v>3039711</v>
      </c>
      <c r="DM36" s="611"/>
      <c r="DN36" s="611"/>
      <c r="DO36" s="611"/>
      <c r="DP36" s="611"/>
      <c r="DQ36" s="611"/>
      <c r="DR36" s="611"/>
      <c r="DS36" s="611"/>
      <c r="DT36" s="611"/>
      <c r="DU36" s="611"/>
      <c r="DV36" s="612"/>
      <c r="DW36" s="615">
        <v>14.9</v>
      </c>
      <c r="DX36" s="640"/>
      <c r="DY36" s="640"/>
      <c r="DZ36" s="640"/>
      <c r="EA36" s="640"/>
      <c r="EB36" s="640"/>
      <c r="EC36" s="641"/>
    </row>
    <row r="37" spans="2:133" ht="11.25" customHeight="1" x14ac:dyDescent="0.25">
      <c r="B37" s="607" t="s">
        <v>318</v>
      </c>
      <c r="C37" s="608"/>
      <c r="D37" s="608"/>
      <c r="E37" s="608"/>
      <c r="F37" s="608"/>
      <c r="G37" s="608"/>
      <c r="H37" s="608"/>
      <c r="I37" s="608"/>
      <c r="J37" s="608"/>
      <c r="K37" s="608"/>
      <c r="L37" s="608"/>
      <c r="M37" s="608"/>
      <c r="N37" s="608"/>
      <c r="O37" s="608"/>
      <c r="P37" s="608"/>
      <c r="Q37" s="609"/>
      <c r="R37" s="610">
        <v>1086516</v>
      </c>
      <c r="S37" s="611"/>
      <c r="T37" s="611"/>
      <c r="U37" s="611"/>
      <c r="V37" s="611"/>
      <c r="W37" s="611"/>
      <c r="X37" s="611"/>
      <c r="Y37" s="612"/>
      <c r="Z37" s="613">
        <v>2.7</v>
      </c>
      <c r="AA37" s="613"/>
      <c r="AB37" s="613"/>
      <c r="AC37" s="613"/>
      <c r="AD37" s="614">
        <v>1363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1292736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185251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1354921</v>
      </c>
      <c r="CS37" s="642"/>
      <c r="CT37" s="642"/>
      <c r="CU37" s="642"/>
      <c r="CV37" s="642"/>
      <c r="CW37" s="642"/>
      <c r="CX37" s="642"/>
      <c r="CY37" s="643"/>
      <c r="CZ37" s="615">
        <v>3.5</v>
      </c>
      <c r="DA37" s="640"/>
      <c r="DB37" s="640"/>
      <c r="DC37" s="644"/>
      <c r="DD37" s="619">
        <v>1345121</v>
      </c>
      <c r="DE37" s="642"/>
      <c r="DF37" s="642"/>
      <c r="DG37" s="642"/>
      <c r="DH37" s="642"/>
      <c r="DI37" s="642"/>
      <c r="DJ37" s="642"/>
      <c r="DK37" s="643"/>
      <c r="DL37" s="619">
        <v>1336603</v>
      </c>
      <c r="DM37" s="642"/>
      <c r="DN37" s="642"/>
      <c r="DO37" s="642"/>
      <c r="DP37" s="642"/>
      <c r="DQ37" s="642"/>
      <c r="DR37" s="642"/>
      <c r="DS37" s="642"/>
      <c r="DT37" s="642"/>
      <c r="DU37" s="642"/>
      <c r="DV37" s="643"/>
      <c r="DW37" s="615">
        <v>6.5</v>
      </c>
      <c r="DX37" s="640"/>
      <c r="DY37" s="640"/>
      <c r="DZ37" s="640"/>
      <c r="EA37" s="640"/>
      <c r="EB37" s="640"/>
      <c r="EC37" s="641"/>
    </row>
    <row r="38" spans="2:133" ht="11.25" customHeight="1" x14ac:dyDescent="0.25">
      <c r="B38" s="607" t="s">
        <v>322</v>
      </c>
      <c r="C38" s="608"/>
      <c r="D38" s="608"/>
      <c r="E38" s="608"/>
      <c r="F38" s="608"/>
      <c r="G38" s="608"/>
      <c r="H38" s="608"/>
      <c r="I38" s="608"/>
      <c r="J38" s="608"/>
      <c r="K38" s="608"/>
      <c r="L38" s="608"/>
      <c r="M38" s="608"/>
      <c r="N38" s="608"/>
      <c r="O38" s="608"/>
      <c r="P38" s="608"/>
      <c r="Q38" s="609"/>
      <c r="R38" s="610">
        <v>2155700</v>
      </c>
      <c r="S38" s="611"/>
      <c r="T38" s="611"/>
      <c r="U38" s="611"/>
      <c r="V38" s="611"/>
      <c r="W38" s="611"/>
      <c r="X38" s="611"/>
      <c r="Y38" s="612"/>
      <c r="Z38" s="613">
        <v>5.3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515159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6055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2584340</v>
      </c>
      <c r="CS38" s="611"/>
      <c r="CT38" s="611"/>
      <c r="CU38" s="611"/>
      <c r="CV38" s="611"/>
      <c r="CW38" s="611"/>
      <c r="CX38" s="611"/>
      <c r="CY38" s="612"/>
      <c r="CZ38" s="615">
        <v>6.7</v>
      </c>
      <c r="DA38" s="640"/>
      <c r="DB38" s="640"/>
      <c r="DC38" s="644"/>
      <c r="DD38" s="619">
        <v>2188871</v>
      </c>
      <c r="DE38" s="611"/>
      <c r="DF38" s="611"/>
      <c r="DG38" s="611"/>
      <c r="DH38" s="611"/>
      <c r="DI38" s="611"/>
      <c r="DJ38" s="611"/>
      <c r="DK38" s="612"/>
      <c r="DL38" s="619">
        <v>2124667</v>
      </c>
      <c r="DM38" s="611"/>
      <c r="DN38" s="611"/>
      <c r="DO38" s="611"/>
      <c r="DP38" s="611"/>
      <c r="DQ38" s="611"/>
      <c r="DR38" s="611"/>
      <c r="DS38" s="611"/>
      <c r="DT38" s="611"/>
      <c r="DU38" s="611"/>
      <c r="DV38" s="612"/>
      <c r="DW38" s="615">
        <v>10.4</v>
      </c>
      <c r="DX38" s="640"/>
      <c r="DY38" s="640"/>
      <c r="DZ38" s="640"/>
      <c r="EA38" s="640"/>
      <c r="EB38" s="640"/>
      <c r="EC38" s="641"/>
    </row>
    <row r="39" spans="2:133" ht="11.25" customHeight="1" x14ac:dyDescent="0.2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21957</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8868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2018466</v>
      </c>
      <c r="CS39" s="642"/>
      <c r="CT39" s="642"/>
      <c r="CU39" s="642"/>
      <c r="CV39" s="642"/>
      <c r="CW39" s="642"/>
      <c r="CX39" s="642"/>
      <c r="CY39" s="643"/>
      <c r="CZ39" s="615">
        <v>5.2</v>
      </c>
      <c r="DA39" s="640"/>
      <c r="DB39" s="640"/>
      <c r="DC39" s="644"/>
      <c r="DD39" s="619">
        <v>1435440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5">
      <c r="B40" s="607" t="s">
        <v>330</v>
      </c>
      <c r="C40" s="608"/>
      <c r="D40" s="608"/>
      <c r="E40" s="608"/>
      <c r="F40" s="608"/>
      <c r="G40" s="608"/>
      <c r="H40" s="608"/>
      <c r="I40" s="608"/>
      <c r="J40" s="608"/>
      <c r="K40" s="608"/>
      <c r="L40" s="608"/>
      <c r="M40" s="608"/>
      <c r="N40" s="608"/>
      <c r="O40" s="608"/>
      <c r="P40" s="608"/>
      <c r="Q40" s="609"/>
      <c r="R40" s="610">
        <v>47500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85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360418</v>
      </c>
      <c r="CS40" s="611"/>
      <c r="CT40" s="611"/>
      <c r="CU40" s="611"/>
      <c r="CV40" s="611"/>
      <c r="CW40" s="611"/>
      <c r="CX40" s="611"/>
      <c r="CY40" s="612"/>
      <c r="CZ40" s="615">
        <v>0.9</v>
      </c>
      <c r="DA40" s="640"/>
      <c r="DB40" s="640"/>
      <c r="DC40" s="644"/>
      <c r="DD40" s="619">
        <v>120500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5">
      <c r="B41" s="631" t="s">
        <v>335</v>
      </c>
      <c r="C41" s="632"/>
      <c r="D41" s="632"/>
      <c r="E41" s="632"/>
      <c r="F41" s="632"/>
      <c r="G41" s="632"/>
      <c r="H41" s="632"/>
      <c r="I41" s="632"/>
      <c r="J41" s="632"/>
      <c r="K41" s="632"/>
      <c r="L41" s="632"/>
      <c r="M41" s="632"/>
      <c r="N41" s="632"/>
      <c r="O41" s="632"/>
      <c r="P41" s="632"/>
      <c r="Q41" s="633"/>
      <c r="R41" s="682">
        <v>40572469</v>
      </c>
      <c r="S41" s="683"/>
      <c r="T41" s="683"/>
      <c r="U41" s="683"/>
      <c r="V41" s="683"/>
      <c r="W41" s="683"/>
      <c r="X41" s="683"/>
      <c r="Y41" s="687"/>
      <c r="Z41" s="688">
        <v>100</v>
      </c>
      <c r="AA41" s="688"/>
      <c r="AB41" s="688"/>
      <c r="AC41" s="688"/>
      <c r="AD41" s="689">
        <v>20386287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465690</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5">
      <c r="AQ42" s="679" t="s">
        <v>339</v>
      </c>
      <c r="AR42" s="680"/>
      <c r="AS42" s="680"/>
      <c r="AT42" s="680"/>
      <c r="AU42" s="680"/>
      <c r="AV42" s="680"/>
      <c r="AW42" s="680"/>
      <c r="AX42" s="680"/>
      <c r="AY42" s="681"/>
      <c r="AZ42" s="682">
        <v>2118650</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391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4167714</v>
      </c>
      <c r="CS42" s="642"/>
      <c r="CT42" s="642"/>
      <c r="CU42" s="642"/>
      <c r="CV42" s="642"/>
      <c r="CW42" s="642"/>
      <c r="CX42" s="642"/>
      <c r="CY42" s="643"/>
      <c r="CZ42" s="615">
        <v>10.8</v>
      </c>
      <c r="DA42" s="640"/>
      <c r="DB42" s="640"/>
      <c r="DC42" s="644"/>
      <c r="DD42" s="619">
        <v>690407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5">
      <c r="B43" s="196" t="s">
        <v>342</v>
      </c>
      <c r="CD43" s="607" t="s">
        <v>343</v>
      </c>
      <c r="CE43" s="608"/>
      <c r="CF43" s="608"/>
      <c r="CG43" s="608"/>
      <c r="CH43" s="608"/>
      <c r="CI43" s="608"/>
      <c r="CJ43" s="608"/>
      <c r="CK43" s="608"/>
      <c r="CL43" s="608"/>
      <c r="CM43" s="608"/>
      <c r="CN43" s="608"/>
      <c r="CO43" s="608"/>
      <c r="CP43" s="608"/>
      <c r="CQ43" s="609"/>
      <c r="CR43" s="610">
        <v>178556</v>
      </c>
      <c r="CS43" s="642"/>
      <c r="CT43" s="642"/>
      <c r="CU43" s="642"/>
      <c r="CV43" s="642"/>
      <c r="CW43" s="642"/>
      <c r="CX43" s="642"/>
      <c r="CY43" s="643"/>
      <c r="CZ43" s="615">
        <v>0.5</v>
      </c>
      <c r="DA43" s="640"/>
      <c r="DB43" s="640"/>
      <c r="DC43" s="644"/>
      <c r="DD43" s="619">
        <v>154202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4092060</v>
      </c>
      <c r="CS44" s="611"/>
      <c r="CT44" s="611"/>
      <c r="CU44" s="611"/>
      <c r="CV44" s="611"/>
      <c r="CW44" s="611"/>
      <c r="CX44" s="611"/>
      <c r="CY44" s="612"/>
      <c r="CZ44" s="615">
        <v>10.6</v>
      </c>
      <c r="DA44" s="616"/>
      <c r="DB44" s="616"/>
      <c r="DC44" s="622"/>
      <c r="DD44" s="619">
        <v>654196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2382600</v>
      </c>
      <c r="CS45" s="642"/>
      <c r="CT45" s="642"/>
      <c r="CU45" s="642"/>
      <c r="CV45" s="642"/>
      <c r="CW45" s="642"/>
      <c r="CX45" s="642"/>
      <c r="CY45" s="643"/>
      <c r="CZ45" s="615">
        <v>6.2</v>
      </c>
      <c r="DA45" s="640"/>
      <c r="DB45" s="640"/>
      <c r="DC45" s="644"/>
      <c r="DD45" s="619">
        <v>31162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5">
      <c r="B46" s="207"/>
      <c r="CD46" s="648"/>
      <c r="CE46" s="649"/>
      <c r="CF46" s="607" t="s">
        <v>348</v>
      </c>
      <c r="CG46" s="608"/>
      <c r="CH46" s="608"/>
      <c r="CI46" s="608"/>
      <c r="CJ46" s="608"/>
      <c r="CK46" s="608"/>
      <c r="CL46" s="608"/>
      <c r="CM46" s="608"/>
      <c r="CN46" s="608"/>
      <c r="CO46" s="608"/>
      <c r="CP46" s="608"/>
      <c r="CQ46" s="609"/>
      <c r="CR46" s="610">
        <v>1606529</v>
      </c>
      <c r="CS46" s="611"/>
      <c r="CT46" s="611"/>
      <c r="CU46" s="611"/>
      <c r="CV46" s="611"/>
      <c r="CW46" s="611"/>
      <c r="CX46" s="611"/>
      <c r="CY46" s="612"/>
      <c r="CZ46" s="615">
        <v>4.2</v>
      </c>
      <c r="DA46" s="616"/>
      <c r="DB46" s="616"/>
      <c r="DC46" s="622"/>
      <c r="DD46" s="619">
        <v>617143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5">
      <c r="B47" s="207"/>
      <c r="CD47" s="648"/>
      <c r="CE47" s="649"/>
      <c r="CF47" s="607" t="s">
        <v>349</v>
      </c>
      <c r="CG47" s="608"/>
      <c r="CH47" s="608"/>
      <c r="CI47" s="608"/>
      <c r="CJ47" s="608"/>
      <c r="CK47" s="608"/>
      <c r="CL47" s="608"/>
      <c r="CM47" s="608"/>
      <c r="CN47" s="608"/>
      <c r="CO47" s="608"/>
      <c r="CP47" s="608"/>
      <c r="CQ47" s="609"/>
      <c r="CR47" s="610">
        <v>75654</v>
      </c>
      <c r="CS47" s="642"/>
      <c r="CT47" s="642"/>
      <c r="CU47" s="642"/>
      <c r="CV47" s="642"/>
      <c r="CW47" s="642"/>
      <c r="CX47" s="642"/>
      <c r="CY47" s="643"/>
      <c r="CZ47" s="615">
        <v>0.2</v>
      </c>
      <c r="DA47" s="640"/>
      <c r="DB47" s="640"/>
      <c r="DC47" s="644"/>
      <c r="DD47" s="619">
        <v>36211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5" x14ac:dyDescent="0.2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5">
      <c r="B49" s="207"/>
      <c r="CD49" s="631" t="s">
        <v>351</v>
      </c>
      <c r="CE49" s="632"/>
      <c r="CF49" s="632"/>
      <c r="CG49" s="632"/>
      <c r="CH49" s="632"/>
      <c r="CI49" s="632"/>
      <c r="CJ49" s="632"/>
      <c r="CK49" s="632"/>
      <c r="CL49" s="632"/>
      <c r="CM49" s="632"/>
      <c r="CN49" s="632"/>
      <c r="CO49" s="632"/>
      <c r="CP49" s="632"/>
      <c r="CQ49" s="633"/>
      <c r="CR49" s="682">
        <v>38650025</v>
      </c>
      <c r="CS49" s="669"/>
      <c r="CT49" s="669"/>
      <c r="CU49" s="669"/>
      <c r="CV49" s="669"/>
      <c r="CW49" s="669"/>
      <c r="CX49" s="669"/>
      <c r="CY49" s="698"/>
      <c r="CZ49" s="690">
        <v>100</v>
      </c>
      <c r="DA49" s="699"/>
      <c r="DB49" s="699"/>
      <c r="DC49" s="700"/>
      <c r="DD49" s="701">
        <v>25342497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X5qyScOJcgR1skD5Ix7musT2FbtYrbRCmjvNds16z6o2x1O2iq4xHj1+NRlMBjOid1ZMrywmnSt19kfvB/wEA==" saltValue="2nPj/6wlS7/Yzy12nerF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3">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5">
      <c r="A7" s="218">
        <v>1</v>
      </c>
      <c r="B7" s="736" t="s">
        <v>374</v>
      </c>
      <c r="C7" s="737"/>
      <c r="D7" s="737"/>
      <c r="E7" s="737"/>
      <c r="F7" s="737"/>
      <c r="G7" s="737"/>
      <c r="H7" s="737"/>
      <c r="I7" s="737"/>
      <c r="J7" s="737"/>
      <c r="K7" s="737"/>
      <c r="L7" s="737"/>
      <c r="M7" s="737"/>
      <c r="N7" s="737"/>
      <c r="O7" s="737"/>
      <c r="P7" s="738"/>
      <c r="Q7" s="739">
        <v>40860</v>
      </c>
      <c r="R7" s="740"/>
      <c r="S7" s="740"/>
      <c r="T7" s="740"/>
      <c r="U7" s="740"/>
      <c r="V7" s="740">
        <v>38938</v>
      </c>
      <c r="W7" s="740"/>
      <c r="X7" s="740"/>
      <c r="Y7" s="740"/>
      <c r="Z7" s="740"/>
      <c r="AA7" s="740">
        <v>1922</v>
      </c>
      <c r="AB7" s="740"/>
      <c r="AC7" s="740"/>
      <c r="AD7" s="740"/>
      <c r="AE7" s="741"/>
      <c r="AF7" s="742">
        <v>1812</v>
      </c>
      <c r="AG7" s="743"/>
      <c r="AH7" s="743"/>
      <c r="AI7" s="743"/>
      <c r="AJ7" s="744"/>
      <c r="AK7" s="745">
        <v>1756</v>
      </c>
      <c r="AL7" s="746"/>
      <c r="AM7" s="746"/>
      <c r="AN7" s="746"/>
      <c r="AO7" s="746"/>
      <c r="AP7" s="746">
        <v>41995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552</v>
      </c>
      <c r="BT7" s="734"/>
      <c r="BU7" s="734"/>
      <c r="BV7" s="734"/>
      <c r="BW7" s="734"/>
      <c r="BX7" s="734"/>
      <c r="BY7" s="734"/>
      <c r="BZ7" s="734"/>
      <c r="CA7" s="734"/>
      <c r="CB7" s="734"/>
      <c r="CC7" s="734"/>
      <c r="CD7" s="734"/>
      <c r="CE7" s="734"/>
      <c r="CF7" s="734"/>
      <c r="CG7" s="749"/>
      <c r="CH7" s="730">
        <v>0</v>
      </c>
      <c r="CI7" s="731"/>
      <c r="CJ7" s="731"/>
      <c r="CK7" s="731"/>
      <c r="CL7" s="732"/>
      <c r="CM7" s="730">
        <v>7</v>
      </c>
      <c r="CN7" s="731"/>
      <c r="CO7" s="731"/>
      <c r="CP7" s="731"/>
      <c r="CQ7" s="732"/>
      <c r="CR7" s="730">
        <v>3</v>
      </c>
      <c r="CS7" s="731"/>
      <c r="CT7" s="731"/>
      <c r="CU7" s="731"/>
      <c r="CV7" s="732"/>
      <c r="CW7" s="730" t="s">
        <v>561</v>
      </c>
      <c r="CX7" s="731"/>
      <c r="CY7" s="731"/>
      <c r="CZ7" s="731"/>
      <c r="DA7" s="732"/>
      <c r="DB7" s="730" t="s">
        <v>561</v>
      </c>
      <c r="DC7" s="731"/>
      <c r="DD7" s="731"/>
      <c r="DE7" s="731"/>
      <c r="DF7" s="732"/>
      <c r="DG7" s="730" t="s">
        <v>561</v>
      </c>
      <c r="DH7" s="731"/>
      <c r="DI7" s="731"/>
      <c r="DJ7" s="731"/>
      <c r="DK7" s="732"/>
      <c r="DL7" s="730" t="s">
        <v>561</v>
      </c>
      <c r="DM7" s="731"/>
      <c r="DN7" s="731"/>
      <c r="DO7" s="731"/>
      <c r="DP7" s="732"/>
      <c r="DQ7" s="730" t="s">
        <v>561</v>
      </c>
      <c r="DR7" s="731"/>
      <c r="DS7" s="731"/>
      <c r="DT7" s="731"/>
      <c r="DU7" s="732"/>
      <c r="DV7" s="733"/>
      <c r="DW7" s="734"/>
      <c r="DX7" s="734"/>
      <c r="DY7" s="734"/>
      <c r="DZ7" s="735"/>
      <c r="EA7" s="216"/>
    </row>
    <row r="8" spans="1:131" s="217" customFormat="1" ht="26.25" customHeight="1" x14ac:dyDescent="0.2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553</v>
      </c>
      <c r="BT8" s="761"/>
      <c r="BU8" s="761"/>
      <c r="BV8" s="761"/>
      <c r="BW8" s="761"/>
      <c r="BX8" s="761"/>
      <c r="BY8" s="761"/>
      <c r="BZ8" s="761"/>
      <c r="CA8" s="761"/>
      <c r="CB8" s="761"/>
      <c r="CC8" s="761"/>
      <c r="CD8" s="761"/>
      <c r="CE8" s="761"/>
      <c r="CF8" s="761"/>
      <c r="CG8" s="762"/>
      <c r="CH8" s="763">
        <v>63</v>
      </c>
      <c r="CI8" s="764"/>
      <c r="CJ8" s="764"/>
      <c r="CK8" s="764"/>
      <c r="CL8" s="765"/>
      <c r="CM8" s="763">
        <v>396</v>
      </c>
      <c r="CN8" s="764"/>
      <c r="CO8" s="764"/>
      <c r="CP8" s="764"/>
      <c r="CQ8" s="765"/>
      <c r="CR8" s="763">
        <v>31</v>
      </c>
      <c r="CS8" s="764"/>
      <c r="CT8" s="764"/>
      <c r="CU8" s="764"/>
      <c r="CV8" s="765"/>
      <c r="CW8" s="763">
        <v>0</v>
      </c>
      <c r="CX8" s="764"/>
      <c r="CY8" s="764"/>
      <c r="CZ8" s="764"/>
      <c r="DA8" s="765"/>
      <c r="DB8" s="763" t="s">
        <v>561</v>
      </c>
      <c r="DC8" s="764"/>
      <c r="DD8" s="764"/>
      <c r="DE8" s="764"/>
      <c r="DF8" s="765"/>
      <c r="DG8" s="763" t="s">
        <v>561</v>
      </c>
      <c r="DH8" s="764"/>
      <c r="DI8" s="764"/>
      <c r="DJ8" s="764"/>
      <c r="DK8" s="765"/>
      <c r="DL8" s="763" t="s">
        <v>561</v>
      </c>
      <c r="DM8" s="764"/>
      <c r="DN8" s="764"/>
      <c r="DO8" s="764"/>
      <c r="DP8" s="765"/>
      <c r="DQ8" s="763" t="s">
        <v>561</v>
      </c>
      <c r="DR8" s="764"/>
      <c r="DS8" s="764"/>
      <c r="DT8" s="764"/>
      <c r="DU8" s="765"/>
      <c r="DV8" s="760"/>
      <c r="DW8" s="761"/>
      <c r="DX8" s="761"/>
      <c r="DY8" s="761"/>
      <c r="DZ8" s="766"/>
      <c r="EA8" s="216"/>
    </row>
    <row r="9" spans="1:131" s="217" customFormat="1" ht="26.25" customHeight="1" x14ac:dyDescent="0.2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554</v>
      </c>
      <c r="BT9" s="761"/>
      <c r="BU9" s="761"/>
      <c r="BV9" s="761"/>
      <c r="BW9" s="761"/>
      <c r="BX9" s="761"/>
      <c r="BY9" s="761"/>
      <c r="BZ9" s="761"/>
      <c r="CA9" s="761"/>
      <c r="CB9" s="761"/>
      <c r="CC9" s="761"/>
      <c r="CD9" s="761"/>
      <c r="CE9" s="761"/>
      <c r="CF9" s="761"/>
      <c r="CG9" s="762"/>
      <c r="CH9" s="763">
        <v>3</v>
      </c>
      <c r="CI9" s="764"/>
      <c r="CJ9" s="764"/>
      <c r="CK9" s="764"/>
      <c r="CL9" s="765"/>
      <c r="CM9" s="763">
        <v>57</v>
      </c>
      <c r="CN9" s="764"/>
      <c r="CO9" s="764"/>
      <c r="CP9" s="764"/>
      <c r="CQ9" s="765"/>
      <c r="CR9" s="763">
        <v>20</v>
      </c>
      <c r="CS9" s="764"/>
      <c r="CT9" s="764"/>
      <c r="CU9" s="764"/>
      <c r="CV9" s="765"/>
      <c r="CW9" s="763" t="s">
        <v>561</v>
      </c>
      <c r="CX9" s="764"/>
      <c r="CY9" s="764"/>
      <c r="CZ9" s="764"/>
      <c r="DA9" s="765"/>
      <c r="DB9" s="763" t="s">
        <v>561</v>
      </c>
      <c r="DC9" s="764"/>
      <c r="DD9" s="764"/>
      <c r="DE9" s="764"/>
      <c r="DF9" s="765"/>
      <c r="DG9" s="763" t="s">
        <v>561</v>
      </c>
      <c r="DH9" s="764"/>
      <c r="DI9" s="764"/>
      <c r="DJ9" s="764"/>
      <c r="DK9" s="765"/>
      <c r="DL9" s="763" t="s">
        <v>561</v>
      </c>
      <c r="DM9" s="764"/>
      <c r="DN9" s="764"/>
      <c r="DO9" s="764"/>
      <c r="DP9" s="765"/>
      <c r="DQ9" s="763" t="s">
        <v>561</v>
      </c>
      <c r="DR9" s="764"/>
      <c r="DS9" s="764"/>
      <c r="DT9" s="764"/>
      <c r="DU9" s="765"/>
      <c r="DV9" s="760"/>
      <c r="DW9" s="761"/>
      <c r="DX9" s="761"/>
      <c r="DY9" s="761"/>
      <c r="DZ9" s="766"/>
      <c r="EA9" s="216"/>
    </row>
    <row r="10" spans="1:131" s="217" customFormat="1" ht="26.25" customHeight="1" x14ac:dyDescent="0.2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555</v>
      </c>
      <c r="BT10" s="761"/>
      <c r="BU10" s="761"/>
      <c r="BV10" s="761"/>
      <c r="BW10" s="761"/>
      <c r="BX10" s="761"/>
      <c r="BY10" s="761"/>
      <c r="BZ10" s="761"/>
      <c r="CA10" s="761"/>
      <c r="CB10" s="761"/>
      <c r="CC10" s="761"/>
      <c r="CD10" s="761"/>
      <c r="CE10" s="761"/>
      <c r="CF10" s="761"/>
      <c r="CG10" s="762"/>
      <c r="CH10" s="763">
        <v>-2</v>
      </c>
      <c r="CI10" s="764"/>
      <c r="CJ10" s="764"/>
      <c r="CK10" s="764"/>
      <c r="CL10" s="765"/>
      <c r="CM10" s="763">
        <v>871</v>
      </c>
      <c r="CN10" s="764"/>
      <c r="CO10" s="764"/>
      <c r="CP10" s="764"/>
      <c r="CQ10" s="765"/>
      <c r="CR10" s="763">
        <v>407</v>
      </c>
      <c r="CS10" s="764"/>
      <c r="CT10" s="764"/>
      <c r="CU10" s="764"/>
      <c r="CV10" s="765"/>
      <c r="CW10" s="763">
        <v>14</v>
      </c>
      <c r="CX10" s="764"/>
      <c r="CY10" s="764"/>
      <c r="CZ10" s="764"/>
      <c r="DA10" s="765"/>
      <c r="DB10" s="763">
        <v>28</v>
      </c>
      <c r="DC10" s="764"/>
      <c r="DD10" s="764"/>
      <c r="DE10" s="764"/>
      <c r="DF10" s="765"/>
      <c r="DG10" s="763" t="s">
        <v>561</v>
      </c>
      <c r="DH10" s="764"/>
      <c r="DI10" s="764"/>
      <c r="DJ10" s="764"/>
      <c r="DK10" s="765"/>
      <c r="DL10" s="763" t="s">
        <v>561</v>
      </c>
      <c r="DM10" s="764"/>
      <c r="DN10" s="764"/>
      <c r="DO10" s="764"/>
      <c r="DP10" s="765"/>
      <c r="DQ10" s="763" t="s">
        <v>561</v>
      </c>
      <c r="DR10" s="764"/>
      <c r="DS10" s="764"/>
      <c r="DT10" s="764"/>
      <c r="DU10" s="765"/>
      <c r="DV10" s="760"/>
      <c r="DW10" s="761"/>
      <c r="DX10" s="761"/>
      <c r="DY10" s="761"/>
      <c r="DZ10" s="766"/>
      <c r="EA10" s="216"/>
    </row>
    <row r="11" spans="1:131" s="217" customFormat="1" ht="26.25" customHeight="1" x14ac:dyDescent="0.2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556</v>
      </c>
      <c r="BT11" s="761"/>
      <c r="BU11" s="761"/>
      <c r="BV11" s="761"/>
      <c r="BW11" s="761"/>
      <c r="BX11" s="761"/>
      <c r="BY11" s="761"/>
      <c r="BZ11" s="761"/>
      <c r="CA11" s="761"/>
      <c r="CB11" s="761"/>
      <c r="CC11" s="761"/>
      <c r="CD11" s="761"/>
      <c r="CE11" s="761"/>
      <c r="CF11" s="761"/>
      <c r="CG11" s="762"/>
      <c r="CH11" s="763">
        <v>-39</v>
      </c>
      <c r="CI11" s="764"/>
      <c r="CJ11" s="764"/>
      <c r="CK11" s="764"/>
      <c r="CL11" s="765"/>
      <c r="CM11" s="763">
        <v>64</v>
      </c>
      <c r="CN11" s="764"/>
      <c r="CO11" s="764"/>
      <c r="CP11" s="764"/>
      <c r="CQ11" s="765"/>
      <c r="CR11" s="763">
        <v>17</v>
      </c>
      <c r="CS11" s="764"/>
      <c r="CT11" s="764"/>
      <c r="CU11" s="764"/>
      <c r="CV11" s="765"/>
      <c r="CW11" s="763" t="s">
        <v>561</v>
      </c>
      <c r="CX11" s="764"/>
      <c r="CY11" s="764"/>
      <c r="CZ11" s="764"/>
      <c r="DA11" s="765"/>
      <c r="DB11" s="763" t="s">
        <v>561</v>
      </c>
      <c r="DC11" s="764"/>
      <c r="DD11" s="764"/>
      <c r="DE11" s="764"/>
      <c r="DF11" s="765"/>
      <c r="DG11" s="763" t="s">
        <v>561</v>
      </c>
      <c r="DH11" s="764"/>
      <c r="DI11" s="764"/>
      <c r="DJ11" s="764"/>
      <c r="DK11" s="765"/>
      <c r="DL11" s="763" t="s">
        <v>561</v>
      </c>
      <c r="DM11" s="764"/>
      <c r="DN11" s="764"/>
      <c r="DO11" s="764"/>
      <c r="DP11" s="765"/>
      <c r="DQ11" s="763" t="s">
        <v>561</v>
      </c>
      <c r="DR11" s="764"/>
      <c r="DS11" s="764"/>
      <c r="DT11" s="764"/>
      <c r="DU11" s="765"/>
      <c r="DV11" s="760"/>
      <c r="DW11" s="761"/>
      <c r="DX11" s="761"/>
      <c r="DY11" s="761"/>
      <c r="DZ11" s="766"/>
      <c r="EA11" s="216"/>
    </row>
    <row r="12" spans="1:131" s="217" customFormat="1" ht="26.25" customHeight="1" x14ac:dyDescent="0.2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557</v>
      </c>
      <c r="BT12" s="761"/>
      <c r="BU12" s="761"/>
      <c r="BV12" s="761"/>
      <c r="BW12" s="761"/>
      <c r="BX12" s="761"/>
      <c r="BY12" s="761"/>
      <c r="BZ12" s="761"/>
      <c r="CA12" s="761"/>
      <c r="CB12" s="761"/>
      <c r="CC12" s="761"/>
      <c r="CD12" s="761"/>
      <c r="CE12" s="761"/>
      <c r="CF12" s="761"/>
      <c r="CG12" s="762"/>
      <c r="CH12" s="763">
        <v>4</v>
      </c>
      <c r="CI12" s="764"/>
      <c r="CJ12" s="764"/>
      <c r="CK12" s="764"/>
      <c r="CL12" s="765"/>
      <c r="CM12" s="763">
        <v>65</v>
      </c>
      <c r="CN12" s="764"/>
      <c r="CO12" s="764"/>
      <c r="CP12" s="764"/>
      <c r="CQ12" s="765"/>
      <c r="CR12" s="763">
        <v>30</v>
      </c>
      <c r="CS12" s="764"/>
      <c r="CT12" s="764"/>
      <c r="CU12" s="764"/>
      <c r="CV12" s="765"/>
      <c r="CW12" s="763" t="s">
        <v>561</v>
      </c>
      <c r="CX12" s="764"/>
      <c r="CY12" s="764"/>
      <c r="CZ12" s="764"/>
      <c r="DA12" s="765"/>
      <c r="DB12" s="763" t="s">
        <v>561</v>
      </c>
      <c r="DC12" s="764"/>
      <c r="DD12" s="764"/>
      <c r="DE12" s="764"/>
      <c r="DF12" s="765"/>
      <c r="DG12" s="763" t="s">
        <v>561</v>
      </c>
      <c r="DH12" s="764"/>
      <c r="DI12" s="764"/>
      <c r="DJ12" s="764"/>
      <c r="DK12" s="765"/>
      <c r="DL12" s="763" t="s">
        <v>561</v>
      </c>
      <c r="DM12" s="764"/>
      <c r="DN12" s="764"/>
      <c r="DO12" s="764"/>
      <c r="DP12" s="765"/>
      <c r="DQ12" s="763" t="s">
        <v>561</v>
      </c>
      <c r="DR12" s="764"/>
      <c r="DS12" s="764"/>
      <c r="DT12" s="764"/>
      <c r="DU12" s="765"/>
      <c r="DV12" s="760"/>
      <c r="DW12" s="761"/>
      <c r="DX12" s="761"/>
      <c r="DY12" s="761"/>
      <c r="DZ12" s="766"/>
      <c r="EA12" s="216"/>
    </row>
    <row r="13" spans="1:131" s="217" customFormat="1" ht="26.25" customHeight="1" x14ac:dyDescent="0.2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558</v>
      </c>
      <c r="BT13" s="761"/>
      <c r="BU13" s="761"/>
      <c r="BV13" s="761"/>
      <c r="BW13" s="761"/>
      <c r="BX13" s="761"/>
      <c r="BY13" s="761"/>
      <c r="BZ13" s="761"/>
      <c r="CA13" s="761"/>
      <c r="CB13" s="761"/>
      <c r="CC13" s="761"/>
      <c r="CD13" s="761"/>
      <c r="CE13" s="761"/>
      <c r="CF13" s="761"/>
      <c r="CG13" s="762"/>
      <c r="CH13" s="763">
        <v>-2</v>
      </c>
      <c r="CI13" s="764"/>
      <c r="CJ13" s="764"/>
      <c r="CK13" s="764"/>
      <c r="CL13" s="765"/>
      <c r="CM13" s="763">
        <v>43</v>
      </c>
      <c r="CN13" s="764"/>
      <c r="CO13" s="764"/>
      <c r="CP13" s="764"/>
      <c r="CQ13" s="765"/>
      <c r="CR13" s="763">
        <v>43</v>
      </c>
      <c r="CS13" s="764"/>
      <c r="CT13" s="764"/>
      <c r="CU13" s="764"/>
      <c r="CV13" s="765"/>
      <c r="CW13" s="763">
        <v>0</v>
      </c>
      <c r="CX13" s="764"/>
      <c r="CY13" s="764"/>
      <c r="CZ13" s="764"/>
      <c r="DA13" s="765"/>
      <c r="DB13" s="763" t="s">
        <v>561</v>
      </c>
      <c r="DC13" s="764"/>
      <c r="DD13" s="764"/>
      <c r="DE13" s="764"/>
      <c r="DF13" s="765"/>
      <c r="DG13" s="763" t="s">
        <v>561</v>
      </c>
      <c r="DH13" s="764"/>
      <c r="DI13" s="764"/>
      <c r="DJ13" s="764"/>
      <c r="DK13" s="765"/>
      <c r="DL13" s="763" t="s">
        <v>561</v>
      </c>
      <c r="DM13" s="764"/>
      <c r="DN13" s="764"/>
      <c r="DO13" s="764"/>
      <c r="DP13" s="765"/>
      <c r="DQ13" s="763" t="s">
        <v>561</v>
      </c>
      <c r="DR13" s="764"/>
      <c r="DS13" s="764"/>
      <c r="DT13" s="764"/>
      <c r="DU13" s="765"/>
      <c r="DV13" s="760"/>
      <c r="DW13" s="761"/>
      <c r="DX13" s="761"/>
      <c r="DY13" s="761"/>
      <c r="DZ13" s="766"/>
      <c r="EA13" s="216"/>
    </row>
    <row r="14" spans="1:131" s="217" customFormat="1" ht="26.25" customHeight="1" x14ac:dyDescent="0.2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559</v>
      </c>
      <c r="BT14" s="761"/>
      <c r="BU14" s="761"/>
      <c r="BV14" s="761"/>
      <c r="BW14" s="761"/>
      <c r="BX14" s="761"/>
      <c r="BY14" s="761"/>
      <c r="BZ14" s="761"/>
      <c r="CA14" s="761"/>
      <c r="CB14" s="761"/>
      <c r="CC14" s="761"/>
      <c r="CD14" s="761"/>
      <c r="CE14" s="761"/>
      <c r="CF14" s="761"/>
      <c r="CG14" s="762"/>
      <c r="CH14" s="763">
        <v>3</v>
      </c>
      <c r="CI14" s="764"/>
      <c r="CJ14" s="764"/>
      <c r="CK14" s="764"/>
      <c r="CL14" s="765"/>
      <c r="CM14" s="763">
        <v>24</v>
      </c>
      <c r="CN14" s="764"/>
      <c r="CO14" s="764"/>
      <c r="CP14" s="764"/>
      <c r="CQ14" s="765"/>
      <c r="CR14" s="763">
        <v>23</v>
      </c>
      <c r="CS14" s="764"/>
      <c r="CT14" s="764"/>
      <c r="CU14" s="764"/>
      <c r="CV14" s="765"/>
      <c r="CW14" s="763" t="s">
        <v>561</v>
      </c>
      <c r="CX14" s="764"/>
      <c r="CY14" s="764"/>
      <c r="CZ14" s="764"/>
      <c r="DA14" s="765"/>
      <c r="DB14" s="763" t="s">
        <v>561</v>
      </c>
      <c r="DC14" s="764"/>
      <c r="DD14" s="764"/>
      <c r="DE14" s="764"/>
      <c r="DF14" s="765"/>
      <c r="DG14" s="763" t="s">
        <v>561</v>
      </c>
      <c r="DH14" s="764"/>
      <c r="DI14" s="764"/>
      <c r="DJ14" s="764"/>
      <c r="DK14" s="765"/>
      <c r="DL14" s="763" t="s">
        <v>561</v>
      </c>
      <c r="DM14" s="764"/>
      <c r="DN14" s="764"/>
      <c r="DO14" s="764"/>
      <c r="DP14" s="765"/>
      <c r="DQ14" s="763" t="s">
        <v>561</v>
      </c>
      <c r="DR14" s="764"/>
      <c r="DS14" s="764"/>
      <c r="DT14" s="764"/>
      <c r="DU14" s="765"/>
      <c r="DV14" s="760"/>
      <c r="DW14" s="761"/>
      <c r="DX14" s="761"/>
      <c r="DY14" s="761"/>
      <c r="DZ14" s="766"/>
      <c r="EA14" s="216"/>
    </row>
    <row r="15" spans="1:131" s="217" customFormat="1" ht="26.25" customHeight="1" x14ac:dyDescent="0.2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560</v>
      </c>
      <c r="BT15" s="761"/>
      <c r="BU15" s="761"/>
      <c r="BV15" s="761"/>
      <c r="BW15" s="761"/>
      <c r="BX15" s="761"/>
      <c r="BY15" s="761"/>
      <c r="BZ15" s="761"/>
      <c r="CA15" s="761"/>
      <c r="CB15" s="761"/>
      <c r="CC15" s="761"/>
      <c r="CD15" s="761"/>
      <c r="CE15" s="761"/>
      <c r="CF15" s="761"/>
      <c r="CG15" s="762"/>
      <c r="CH15" s="763">
        <v>17</v>
      </c>
      <c r="CI15" s="764"/>
      <c r="CJ15" s="764"/>
      <c r="CK15" s="764"/>
      <c r="CL15" s="765"/>
      <c r="CM15" s="763">
        <v>457</v>
      </c>
      <c r="CN15" s="764"/>
      <c r="CO15" s="764"/>
      <c r="CP15" s="764"/>
      <c r="CQ15" s="765"/>
      <c r="CR15" s="763">
        <v>11</v>
      </c>
      <c r="CS15" s="764"/>
      <c r="CT15" s="764"/>
      <c r="CU15" s="764"/>
      <c r="CV15" s="765"/>
      <c r="CW15" s="763">
        <v>52</v>
      </c>
      <c r="CX15" s="764"/>
      <c r="CY15" s="764"/>
      <c r="CZ15" s="764"/>
      <c r="DA15" s="765"/>
      <c r="DB15" s="763" t="s">
        <v>561</v>
      </c>
      <c r="DC15" s="764"/>
      <c r="DD15" s="764"/>
      <c r="DE15" s="764"/>
      <c r="DF15" s="765"/>
      <c r="DG15" s="763" t="s">
        <v>561</v>
      </c>
      <c r="DH15" s="764"/>
      <c r="DI15" s="764"/>
      <c r="DJ15" s="764"/>
      <c r="DK15" s="765"/>
      <c r="DL15" s="763" t="s">
        <v>561</v>
      </c>
      <c r="DM15" s="764"/>
      <c r="DN15" s="764"/>
      <c r="DO15" s="764"/>
      <c r="DP15" s="765"/>
      <c r="DQ15" s="763" t="s">
        <v>561</v>
      </c>
      <c r="DR15" s="764"/>
      <c r="DS15" s="764"/>
      <c r="DT15" s="764"/>
      <c r="DU15" s="765"/>
      <c r="DV15" s="760"/>
      <c r="DW15" s="761"/>
      <c r="DX15" s="761"/>
      <c r="DY15" s="761"/>
      <c r="DZ15" s="766"/>
      <c r="EA15" s="216"/>
    </row>
    <row r="16" spans="1:131" s="217" customFormat="1" ht="26.25" customHeight="1" x14ac:dyDescent="0.2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3">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3">
      <c r="A23" s="222" t="s">
        <v>376</v>
      </c>
      <c r="B23" s="776" t="s">
        <v>377</v>
      </c>
      <c r="C23" s="777"/>
      <c r="D23" s="777"/>
      <c r="E23" s="777"/>
      <c r="F23" s="777"/>
      <c r="G23" s="777"/>
      <c r="H23" s="777"/>
      <c r="I23" s="777"/>
      <c r="J23" s="777"/>
      <c r="K23" s="777"/>
      <c r="L23" s="777"/>
      <c r="M23" s="777"/>
      <c r="N23" s="777"/>
      <c r="O23" s="777"/>
      <c r="P23" s="778"/>
      <c r="Q23" s="779">
        <v>40572</v>
      </c>
      <c r="R23" s="780"/>
      <c r="S23" s="780"/>
      <c r="T23" s="780"/>
      <c r="U23" s="780"/>
      <c r="V23" s="780">
        <v>38650</v>
      </c>
      <c r="W23" s="780"/>
      <c r="X23" s="780"/>
      <c r="Y23" s="780"/>
      <c r="Z23" s="780"/>
      <c r="AA23" s="780">
        <v>1922</v>
      </c>
      <c r="AB23" s="780"/>
      <c r="AC23" s="780"/>
      <c r="AD23" s="780"/>
      <c r="AE23" s="781"/>
      <c r="AF23" s="782">
        <v>1812</v>
      </c>
      <c r="AG23" s="780"/>
      <c r="AH23" s="780"/>
      <c r="AI23" s="780"/>
      <c r="AJ23" s="783"/>
      <c r="AK23" s="784"/>
      <c r="AL23" s="785"/>
      <c r="AM23" s="785"/>
      <c r="AN23" s="785"/>
      <c r="AO23" s="785"/>
      <c r="AP23" s="780">
        <v>41995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3">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3">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5">
      <c r="A28" s="224">
        <v>1</v>
      </c>
      <c r="B28" s="736" t="s">
        <v>388</v>
      </c>
      <c r="C28" s="737"/>
      <c r="D28" s="737"/>
      <c r="E28" s="737"/>
      <c r="F28" s="737"/>
      <c r="G28" s="737"/>
      <c r="H28" s="737"/>
      <c r="I28" s="737"/>
      <c r="J28" s="737"/>
      <c r="K28" s="737"/>
      <c r="L28" s="737"/>
      <c r="M28" s="737"/>
      <c r="N28" s="737"/>
      <c r="O28" s="737"/>
      <c r="P28" s="738"/>
      <c r="Q28" s="809">
        <v>5019</v>
      </c>
      <c r="R28" s="810"/>
      <c r="S28" s="810"/>
      <c r="T28" s="810"/>
      <c r="U28" s="810"/>
      <c r="V28" s="810">
        <v>4827</v>
      </c>
      <c r="W28" s="810"/>
      <c r="X28" s="810"/>
      <c r="Y28" s="810"/>
      <c r="Z28" s="810"/>
      <c r="AA28" s="810">
        <v>193</v>
      </c>
      <c r="AB28" s="810"/>
      <c r="AC28" s="810"/>
      <c r="AD28" s="810"/>
      <c r="AE28" s="811"/>
      <c r="AF28" s="812">
        <v>193</v>
      </c>
      <c r="AG28" s="810"/>
      <c r="AH28" s="810"/>
      <c r="AI28" s="810"/>
      <c r="AJ28" s="813"/>
      <c r="AK28" s="814">
        <v>411</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5">
      <c r="A29" s="224">
        <v>2</v>
      </c>
      <c r="B29" s="767" t="s">
        <v>389</v>
      </c>
      <c r="C29" s="768"/>
      <c r="D29" s="768"/>
      <c r="E29" s="768"/>
      <c r="F29" s="768"/>
      <c r="G29" s="768"/>
      <c r="H29" s="768"/>
      <c r="I29" s="768"/>
      <c r="J29" s="768"/>
      <c r="K29" s="768"/>
      <c r="L29" s="768"/>
      <c r="M29" s="768"/>
      <c r="N29" s="768"/>
      <c r="O29" s="768"/>
      <c r="P29" s="769"/>
      <c r="Q29" s="770">
        <v>371</v>
      </c>
      <c r="R29" s="771"/>
      <c r="S29" s="771"/>
      <c r="T29" s="771"/>
      <c r="U29" s="771"/>
      <c r="V29" s="771">
        <v>342</v>
      </c>
      <c r="W29" s="771"/>
      <c r="X29" s="771"/>
      <c r="Y29" s="771"/>
      <c r="Z29" s="771"/>
      <c r="AA29" s="771">
        <v>29</v>
      </c>
      <c r="AB29" s="771"/>
      <c r="AC29" s="771"/>
      <c r="AD29" s="771"/>
      <c r="AE29" s="772"/>
      <c r="AF29" s="773">
        <v>28</v>
      </c>
      <c r="AG29" s="774"/>
      <c r="AH29" s="774"/>
      <c r="AI29" s="774"/>
      <c r="AJ29" s="775"/>
      <c r="AK29" s="821">
        <v>55</v>
      </c>
      <c r="AL29" s="817"/>
      <c r="AM29" s="817"/>
      <c r="AN29" s="817"/>
      <c r="AO29" s="817"/>
      <c r="AP29" s="817">
        <v>155</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5">
      <c r="A30" s="224">
        <v>3</v>
      </c>
      <c r="B30" s="767" t="s">
        <v>390</v>
      </c>
      <c r="C30" s="768"/>
      <c r="D30" s="768"/>
      <c r="E30" s="768"/>
      <c r="F30" s="768"/>
      <c r="G30" s="768"/>
      <c r="H30" s="768"/>
      <c r="I30" s="768"/>
      <c r="J30" s="768"/>
      <c r="K30" s="768"/>
      <c r="L30" s="768"/>
      <c r="M30" s="768"/>
      <c r="N30" s="768"/>
      <c r="O30" s="768"/>
      <c r="P30" s="769"/>
      <c r="Q30" s="770">
        <v>7933</v>
      </c>
      <c r="R30" s="771"/>
      <c r="S30" s="771"/>
      <c r="T30" s="771"/>
      <c r="U30" s="771"/>
      <c r="V30" s="771">
        <v>7676</v>
      </c>
      <c r="W30" s="771"/>
      <c r="X30" s="771"/>
      <c r="Y30" s="771"/>
      <c r="Z30" s="771"/>
      <c r="AA30" s="771">
        <v>257</v>
      </c>
      <c r="AB30" s="771"/>
      <c r="AC30" s="771"/>
      <c r="AD30" s="771"/>
      <c r="AE30" s="772"/>
      <c r="AF30" s="773">
        <v>257</v>
      </c>
      <c r="AG30" s="774"/>
      <c r="AH30" s="774"/>
      <c r="AI30" s="774"/>
      <c r="AJ30" s="775"/>
      <c r="AK30" s="821">
        <v>1209</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5">
      <c r="A31" s="224">
        <v>4</v>
      </c>
      <c r="B31" s="767" t="s">
        <v>391</v>
      </c>
      <c r="C31" s="768"/>
      <c r="D31" s="768"/>
      <c r="E31" s="768"/>
      <c r="F31" s="768"/>
      <c r="G31" s="768"/>
      <c r="H31" s="768"/>
      <c r="I31" s="768"/>
      <c r="J31" s="768"/>
      <c r="K31" s="768"/>
      <c r="L31" s="768"/>
      <c r="M31" s="768"/>
      <c r="N31" s="768"/>
      <c r="O31" s="768"/>
      <c r="P31" s="769"/>
      <c r="Q31" s="770">
        <v>851</v>
      </c>
      <c r="R31" s="771"/>
      <c r="S31" s="771"/>
      <c r="T31" s="771"/>
      <c r="U31" s="771"/>
      <c r="V31" s="771">
        <v>834</v>
      </c>
      <c r="W31" s="771"/>
      <c r="X31" s="771"/>
      <c r="Y31" s="771"/>
      <c r="Z31" s="771"/>
      <c r="AA31" s="771">
        <v>17</v>
      </c>
      <c r="AB31" s="771"/>
      <c r="AC31" s="771"/>
      <c r="AD31" s="771"/>
      <c r="AE31" s="772"/>
      <c r="AF31" s="773">
        <v>17</v>
      </c>
      <c r="AG31" s="774"/>
      <c r="AH31" s="774"/>
      <c r="AI31" s="774"/>
      <c r="AJ31" s="775"/>
      <c r="AK31" s="821">
        <v>227</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5">
      <c r="A32" s="224">
        <v>5</v>
      </c>
      <c r="B32" s="767" t="s">
        <v>392</v>
      </c>
      <c r="C32" s="768"/>
      <c r="D32" s="768"/>
      <c r="E32" s="768"/>
      <c r="F32" s="768"/>
      <c r="G32" s="768"/>
      <c r="H32" s="768"/>
      <c r="I32" s="768"/>
      <c r="J32" s="768"/>
      <c r="K32" s="768"/>
      <c r="L32" s="768"/>
      <c r="M32" s="768"/>
      <c r="N32" s="768"/>
      <c r="O32" s="768"/>
      <c r="P32" s="769"/>
      <c r="Q32" s="770">
        <v>58</v>
      </c>
      <c r="R32" s="771"/>
      <c r="S32" s="771"/>
      <c r="T32" s="771"/>
      <c r="U32" s="771"/>
      <c r="V32" s="771">
        <v>46</v>
      </c>
      <c r="W32" s="771"/>
      <c r="X32" s="771"/>
      <c r="Y32" s="771"/>
      <c r="Z32" s="771"/>
      <c r="AA32" s="771">
        <v>12</v>
      </c>
      <c r="AB32" s="771"/>
      <c r="AC32" s="771"/>
      <c r="AD32" s="771"/>
      <c r="AE32" s="772"/>
      <c r="AF32" s="773">
        <v>12</v>
      </c>
      <c r="AG32" s="774"/>
      <c r="AH32" s="774"/>
      <c r="AI32" s="774"/>
      <c r="AJ32" s="775"/>
      <c r="AK32" s="821" t="s">
        <v>551</v>
      </c>
      <c r="AL32" s="817"/>
      <c r="AM32" s="817"/>
      <c r="AN32" s="817"/>
      <c r="AO32" s="817"/>
      <c r="AP32" s="817" t="s">
        <v>551</v>
      </c>
      <c r="AQ32" s="817"/>
      <c r="AR32" s="817"/>
      <c r="AS32" s="817"/>
      <c r="AT32" s="817"/>
      <c r="AU32" s="817" t="s">
        <v>551</v>
      </c>
      <c r="AV32" s="817"/>
      <c r="AW32" s="817"/>
      <c r="AX32" s="817"/>
      <c r="AY32" s="817"/>
      <c r="AZ32" s="818" t="s">
        <v>551</v>
      </c>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5">
      <c r="A33" s="224">
        <v>6</v>
      </c>
      <c r="B33" s="767" t="s">
        <v>393</v>
      </c>
      <c r="C33" s="768"/>
      <c r="D33" s="768"/>
      <c r="E33" s="768"/>
      <c r="F33" s="768"/>
      <c r="G33" s="768"/>
      <c r="H33" s="768"/>
      <c r="I33" s="768"/>
      <c r="J33" s="768"/>
      <c r="K33" s="768"/>
      <c r="L33" s="768"/>
      <c r="M33" s="768"/>
      <c r="N33" s="768"/>
      <c r="O33" s="768"/>
      <c r="P33" s="769"/>
      <c r="Q33" s="770">
        <v>793</v>
      </c>
      <c r="R33" s="771"/>
      <c r="S33" s="771"/>
      <c r="T33" s="771"/>
      <c r="U33" s="771"/>
      <c r="V33" s="771">
        <v>682</v>
      </c>
      <c r="W33" s="771"/>
      <c r="X33" s="771"/>
      <c r="Y33" s="771"/>
      <c r="Z33" s="771"/>
      <c r="AA33" s="771">
        <v>111</v>
      </c>
      <c r="AB33" s="771"/>
      <c r="AC33" s="771"/>
      <c r="AD33" s="771"/>
      <c r="AE33" s="772"/>
      <c r="AF33" s="773">
        <v>1348</v>
      </c>
      <c r="AG33" s="774"/>
      <c r="AH33" s="774"/>
      <c r="AI33" s="774"/>
      <c r="AJ33" s="775"/>
      <c r="AK33" s="821">
        <v>22</v>
      </c>
      <c r="AL33" s="817"/>
      <c r="AM33" s="817"/>
      <c r="AN33" s="817"/>
      <c r="AO33" s="817"/>
      <c r="AP33" s="817">
        <v>2972</v>
      </c>
      <c r="AQ33" s="817"/>
      <c r="AR33" s="817"/>
      <c r="AS33" s="817"/>
      <c r="AT33" s="817"/>
      <c r="AU33" s="817">
        <v>90</v>
      </c>
      <c r="AV33" s="817"/>
      <c r="AW33" s="817"/>
      <c r="AX33" s="817"/>
      <c r="AY33" s="817"/>
      <c r="AZ33" s="818" t="s">
        <v>551</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5">
      <c r="A34" s="224">
        <v>7</v>
      </c>
      <c r="B34" s="767" t="s">
        <v>395</v>
      </c>
      <c r="C34" s="768"/>
      <c r="D34" s="768"/>
      <c r="E34" s="768"/>
      <c r="F34" s="768"/>
      <c r="G34" s="768"/>
      <c r="H34" s="768"/>
      <c r="I34" s="768"/>
      <c r="J34" s="768"/>
      <c r="K34" s="768"/>
      <c r="L34" s="768"/>
      <c r="M34" s="768"/>
      <c r="N34" s="768"/>
      <c r="O34" s="768"/>
      <c r="P34" s="769"/>
      <c r="Q34" s="770">
        <v>936</v>
      </c>
      <c r="R34" s="771"/>
      <c r="S34" s="771"/>
      <c r="T34" s="771"/>
      <c r="U34" s="771"/>
      <c r="V34" s="771">
        <v>866</v>
      </c>
      <c r="W34" s="771"/>
      <c r="X34" s="771"/>
      <c r="Y34" s="771"/>
      <c r="Z34" s="771"/>
      <c r="AA34" s="771">
        <v>70</v>
      </c>
      <c r="AB34" s="771"/>
      <c r="AC34" s="771"/>
      <c r="AD34" s="771"/>
      <c r="AE34" s="772"/>
      <c r="AF34" s="773">
        <v>1137</v>
      </c>
      <c r="AG34" s="774"/>
      <c r="AH34" s="774"/>
      <c r="AI34" s="774"/>
      <c r="AJ34" s="775"/>
      <c r="AK34" s="821">
        <v>515</v>
      </c>
      <c r="AL34" s="817"/>
      <c r="AM34" s="817"/>
      <c r="AN34" s="817"/>
      <c r="AO34" s="817"/>
      <c r="AP34" s="817">
        <v>4601</v>
      </c>
      <c r="AQ34" s="817"/>
      <c r="AR34" s="817"/>
      <c r="AS34" s="817"/>
      <c r="AT34" s="817"/>
      <c r="AU34" s="817">
        <v>2753</v>
      </c>
      <c r="AV34" s="817"/>
      <c r="AW34" s="817"/>
      <c r="AX34" s="817"/>
      <c r="AY34" s="817"/>
      <c r="AZ34" s="818" t="s">
        <v>551</v>
      </c>
      <c r="BA34" s="818"/>
      <c r="BB34" s="818"/>
      <c r="BC34" s="818"/>
      <c r="BD34" s="818"/>
      <c r="BE34" s="819" t="s">
        <v>394</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5">
      <c r="A35" s="224">
        <v>8</v>
      </c>
      <c r="B35" s="767" t="s">
        <v>396</v>
      </c>
      <c r="C35" s="768"/>
      <c r="D35" s="768"/>
      <c r="E35" s="768"/>
      <c r="F35" s="768"/>
      <c r="G35" s="768"/>
      <c r="H35" s="768"/>
      <c r="I35" s="768"/>
      <c r="J35" s="768"/>
      <c r="K35" s="768"/>
      <c r="L35" s="768"/>
      <c r="M35" s="768"/>
      <c r="N35" s="768"/>
      <c r="O35" s="768"/>
      <c r="P35" s="769"/>
      <c r="Q35" s="770">
        <v>2824</v>
      </c>
      <c r="R35" s="771"/>
      <c r="S35" s="771"/>
      <c r="T35" s="771"/>
      <c r="U35" s="771"/>
      <c r="V35" s="771">
        <v>2504</v>
      </c>
      <c r="W35" s="771"/>
      <c r="X35" s="771"/>
      <c r="Y35" s="771"/>
      <c r="Z35" s="771"/>
      <c r="AA35" s="771">
        <v>320</v>
      </c>
      <c r="AB35" s="771"/>
      <c r="AC35" s="771"/>
      <c r="AD35" s="771"/>
      <c r="AE35" s="772"/>
      <c r="AF35" s="773">
        <v>544</v>
      </c>
      <c r="AG35" s="774"/>
      <c r="AH35" s="774"/>
      <c r="AI35" s="774"/>
      <c r="AJ35" s="775"/>
      <c r="AK35" s="821">
        <v>1286</v>
      </c>
      <c r="AL35" s="817"/>
      <c r="AM35" s="817"/>
      <c r="AN35" s="817"/>
      <c r="AO35" s="817"/>
      <c r="AP35" s="817">
        <v>12213</v>
      </c>
      <c r="AQ35" s="817"/>
      <c r="AR35" s="817"/>
      <c r="AS35" s="817"/>
      <c r="AT35" s="817"/>
      <c r="AU35" s="817">
        <v>7562</v>
      </c>
      <c r="AV35" s="817"/>
      <c r="AW35" s="817"/>
      <c r="AX35" s="817"/>
      <c r="AY35" s="817"/>
      <c r="AZ35" s="818" t="s">
        <v>551</v>
      </c>
      <c r="BA35" s="818"/>
      <c r="BB35" s="818"/>
      <c r="BC35" s="818"/>
      <c r="BD35" s="818"/>
      <c r="BE35" s="819" t="s">
        <v>394</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5">
      <c r="A36" s="224">
        <v>9</v>
      </c>
      <c r="B36" s="767" t="s">
        <v>397</v>
      </c>
      <c r="C36" s="768"/>
      <c r="D36" s="768"/>
      <c r="E36" s="768"/>
      <c r="F36" s="768"/>
      <c r="G36" s="768"/>
      <c r="H36" s="768"/>
      <c r="I36" s="768"/>
      <c r="J36" s="768"/>
      <c r="K36" s="768"/>
      <c r="L36" s="768"/>
      <c r="M36" s="768"/>
      <c r="N36" s="768"/>
      <c r="O36" s="768"/>
      <c r="P36" s="769"/>
      <c r="Q36" s="770">
        <v>25</v>
      </c>
      <c r="R36" s="771"/>
      <c r="S36" s="771"/>
      <c r="T36" s="771"/>
      <c r="U36" s="771"/>
      <c r="V36" s="771">
        <v>19</v>
      </c>
      <c r="W36" s="771"/>
      <c r="X36" s="771"/>
      <c r="Y36" s="771"/>
      <c r="Z36" s="771"/>
      <c r="AA36" s="771">
        <v>6</v>
      </c>
      <c r="AB36" s="771"/>
      <c r="AC36" s="771"/>
      <c r="AD36" s="771"/>
      <c r="AE36" s="772"/>
      <c r="AF36" s="773">
        <v>6</v>
      </c>
      <c r="AG36" s="774"/>
      <c r="AH36" s="774"/>
      <c r="AI36" s="774"/>
      <c r="AJ36" s="775"/>
      <c r="AK36" s="821" t="s">
        <v>551</v>
      </c>
      <c r="AL36" s="817"/>
      <c r="AM36" s="817"/>
      <c r="AN36" s="817"/>
      <c r="AO36" s="817"/>
      <c r="AP36" s="817">
        <v>44</v>
      </c>
      <c r="AQ36" s="817"/>
      <c r="AR36" s="817"/>
      <c r="AS36" s="817"/>
      <c r="AT36" s="817"/>
      <c r="AU36" s="817" t="s">
        <v>551</v>
      </c>
      <c r="AV36" s="817"/>
      <c r="AW36" s="817"/>
      <c r="AX36" s="817"/>
      <c r="AY36" s="817"/>
      <c r="AZ36" s="818" t="s">
        <v>551</v>
      </c>
      <c r="BA36" s="818"/>
      <c r="BB36" s="818"/>
      <c r="BC36" s="818"/>
      <c r="BD36" s="818"/>
      <c r="BE36" s="819" t="s">
        <v>398</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3">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3">
      <c r="A63" s="222" t="s">
        <v>376</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3542</v>
      </c>
      <c r="AG63" s="831"/>
      <c r="AH63" s="831"/>
      <c r="AI63" s="831"/>
      <c r="AJ63" s="832"/>
      <c r="AK63" s="833"/>
      <c r="AL63" s="828"/>
      <c r="AM63" s="828"/>
      <c r="AN63" s="828"/>
      <c r="AO63" s="828"/>
      <c r="AP63" s="831">
        <f>SUM(AP28:AT62)</f>
        <v>19985</v>
      </c>
      <c r="AQ63" s="831"/>
      <c r="AR63" s="831"/>
      <c r="AS63" s="831"/>
      <c r="AT63" s="831"/>
      <c r="AU63" s="831">
        <f>SUM(AU28:AY62)</f>
        <v>10405</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3">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5">
      <c r="A66" s="714" t="s">
        <v>402</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403</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3">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5">
      <c r="A68" s="218">
        <v>1</v>
      </c>
      <c r="B68" s="856" t="s">
        <v>567</v>
      </c>
      <c r="C68" s="857"/>
      <c r="D68" s="857"/>
      <c r="E68" s="857"/>
      <c r="F68" s="857"/>
      <c r="G68" s="857"/>
      <c r="H68" s="857"/>
      <c r="I68" s="857"/>
      <c r="J68" s="857"/>
      <c r="K68" s="857"/>
      <c r="L68" s="857"/>
      <c r="M68" s="857"/>
      <c r="N68" s="857"/>
      <c r="O68" s="857"/>
      <c r="P68" s="858"/>
      <c r="Q68" s="859">
        <v>352</v>
      </c>
      <c r="R68" s="853"/>
      <c r="S68" s="853"/>
      <c r="T68" s="853"/>
      <c r="U68" s="853"/>
      <c r="V68" s="853">
        <v>326</v>
      </c>
      <c r="W68" s="853"/>
      <c r="X68" s="853"/>
      <c r="Y68" s="853"/>
      <c r="Z68" s="853"/>
      <c r="AA68" s="853">
        <v>26</v>
      </c>
      <c r="AB68" s="853"/>
      <c r="AC68" s="853"/>
      <c r="AD68" s="853"/>
      <c r="AE68" s="853"/>
      <c r="AF68" s="853">
        <v>26</v>
      </c>
      <c r="AG68" s="853"/>
      <c r="AH68" s="853"/>
      <c r="AI68" s="853"/>
      <c r="AJ68" s="853"/>
      <c r="AK68" s="853">
        <v>28</v>
      </c>
      <c r="AL68" s="853"/>
      <c r="AM68" s="853"/>
      <c r="AN68" s="853"/>
      <c r="AO68" s="853"/>
      <c r="AP68" s="853">
        <v>34</v>
      </c>
      <c r="AQ68" s="853"/>
      <c r="AR68" s="853"/>
      <c r="AS68" s="853"/>
      <c r="AT68" s="853"/>
      <c r="AU68" s="853" t="s">
        <v>579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5">
      <c r="A69" s="220">
        <v>2</v>
      </c>
      <c r="B69" s="860" t="s">
        <v>568</v>
      </c>
      <c r="C69" s="861"/>
      <c r="D69" s="861"/>
      <c r="E69" s="861"/>
      <c r="F69" s="861"/>
      <c r="G69" s="861"/>
      <c r="H69" s="861"/>
      <c r="I69" s="861"/>
      <c r="J69" s="861"/>
      <c r="K69" s="861"/>
      <c r="L69" s="861"/>
      <c r="M69" s="861"/>
      <c r="N69" s="861"/>
      <c r="O69" s="861"/>
      <c r="P69" s="862"/>
      <c r="Q69" s="863">
        <v>402</v>
      </c>
      <c r="R69" s="817"/>
      <c r="S69" s="817"/>
      <c r="T69" s="817"/>
      <c r="U69" s="817"/>
      <c r="V69" s="817">
        <v>389</v>
      </c>
      <c r="W69" s="817"/>
      <c r="X69" s="817"/>
      <c r="Y69" s="817"/>
      <c r="Z69" s="817"/>
      <c r="AA69" s="817">
        <v>13</v>
      </c>
      <c r="AB69" s="817"/>
      <c r="AC69" s="817"/>
      <c r="AD69" s="817"/>
      <c r="AE69" s="817"/>
      <c r="AF69" s="817">
        <v>13</v>
      </c>
      <c r="AG69" s="817"/>
      <c r="AH69" s="817"/>
      <c r="AI69" s="817"/>
      <c r="AJ69" s="817"/>
      <c r="AK69" s="817" t="s">
        <v>491</v>
      </c>
      <c r="AL69" s="817"/>
      <c r="AM69" s="817"/>
      <c r="AN69" s="817"/>
      <c r="AO69" s="817"/>
      <c r="AP69" s="817">
        <v>402</v>
      </c>
      <c r="AQ69" s="817"/>
      <c r="AR69" s="817"/>
      <c r="AS69" s="817"/>
      <c r="AT69" s="817"/>
      <c r="AU69" s="817">
        <v>88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5">
      <c r="A70" s="220">
        <v>3</v>
      </c>
      <c r="B70" s="860" t="s">
        <v>569</v>
      </c>
      <c r="C70" s="861"/>
      <c r="D70" s="861"/>
      <c r="E70" s="861"/>
      <c r="F70" s="861"/>
      <c r="G70" s="861"/>
      <c r="H70" s="861"/>
      <c r="I70" s="861"/>
      <c r="J70" s="861"/>
      <c r="K70" s="861"/>
      <c r="L70" s="861"/>
      <c r="M70" s="861"/>
      <c r="N70" s="861"/>
      <c r="O70" s="861"/>
      <c r="P70" s="862"/>
      <c r="Q70" s="863">
        <v>1747</v>
      </c>
      <c r="R70" s="817"/>
      <c r="S70" s="817"/>
      <c r="T70" s="817"/>
      <c r="U70" s="817"/>
      <c r="V70" s="817">
        <v>1684</v>
      </c>
      <c r="W70" s="817"/>
      <c r="X70" s="817"/>
      <c r="Y70" s="817"/>
      <c r="Z70" s="817"/>
      <c r="AA70" s="817">
        <v>63</v>
      </c>
      <c r="AB70" s="817"/>
      <c r="AC70" s="817"/>
      <c r="AD70" s="817"/>
      <c r="AE70" s="817"/>
      <c r="AF70" s="817">
        <v>63</v>
      </c>
      <c r="AG70" s="817"/>
      <c r="AH70" s="817"/>
      <c r="AI70" s="817"/>
      <c r="AJ70" s="817"/>
      <c r="AK70" s="817" t="s">
        <v>491</v>
      </c>
      <c r="AL70" s="817"/>
      <c r="AM70" s="817"/>
      <c r="AN70" s="817"/>
      <c r="AO70" s="817"/>
      <c r="AP70" s="817">
        <v>1656</v>
      </c>
      <c r="AQ70" s="817"/>
      <c r="AR70" s="817"/>
      <c r="AS70" s="817"/>
      <c r="AT70" s="817"/>
      <c r="AU70" s="817">
        <v>1306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5">
      <c r="A71" s="220">
        <v>4</v>
      </c>
      <c r="B71" s="860" t="s">
        <v>570</v>
      </c>
      <c r="C71" s="861"/>
      <c r="D71" s="861"/>
      <c r="E71" s="861"/>
      <c r="F71" s="861"/>
      <c r="G71" s="861"/>
      <c r="H71" s="861"/>
      <c r="I71" s="861"/>
      <c r="J71" s="861"/>
      <c r="K71" s="861"/>
      <c r="L71" s="861"/>
      <c r="M71" s="861"/>
      <c r="N71" s="861"/>
      <c r="O71" s="861"/>
      <c r="P71" s="862"/>
      <c r="Q71" s="863">
        <v>41</v>
      </c>
      <c r="R71" s="817"/>
      <c r="S71" s="817"/>
      <c r="T71" s="817"/>
      <c r="U71" s="817"/>
      <c r="V71" s="817">
        <v>39</v>
      </c>
      <c r="W71" s="817"/>
      <c r="X71" s="817"/>
      <c r="Y71" s="817"/>
      <c r="Z71" s="817"/>
      <c r="AA71" s="817">
        <v>2</v>
      </c>
      <c r="AB71" s="817"/>
      <c r="AC71" s="817"/>
      <c r="AD71" s="817"/>
      <c r="AE71" s="817"/>
      <c r="AF71" s="817">
        <v>2</v>
      </c>
      <c r="AG71" s="817"/>
      <c r="AH71" s="817"/>
      <c r="AI71" s="817"/>
      <c r="AJ71" s="817"/>
      <c r="AK71" s="817" t="s">
        <v>491</v>
      </c>
      <c r="AL71" s="817"/>
      <c r="AM71" s="817"/>
      <c r="AN71" s="817"/>
      <c r="AO71" s="817"/>
      <c r="AP71" s="817" t="s">
        <v>491</v>
      </c>
      <c r="AQ71" s="817"/>
      <c r="AR71" s="817"/>
      <c r="AS71" s="817"/>
      <c r="AT71" s="817"/>
      <c r="AU71" s="817" t="s">
        <v>579</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5">
      <c r="A72" s="220">
        <v>5</v>
      </c>
      <c r="B72" s="860" t="s">
        <v>571</v>
      </c>
      <c r="C72" s="861"/>
      <c r="D72" s="861"/>
      <c r="E72" s="861"/>
      <c r="F72" s="861"/>
      <c r="G72" s="861"/>
      <c r="H72" s="861"/>
      <c r="I72" s="861"/>
      <c r="J72" s="861"/>
      <c r="K72" s="861"/>
      <c r="L72" s="861"/>
      <c r="M72" s="861"/>
      <c r="N72" s="861"/>
      <c r="O72" s="861"/>
      <c r="P72" s="862"/>
      <c r="Q72" s="863">
        <v>483</v>
      </c>
      <c r="R72" s="817"/>
      <c r="S72" s="817"/>
      <c r="T72" s="817"/>
      <c r="U72" s="817"/>
      <c r="V72" s="817">
        <v>397</v>
      </c>
      <c r="W72" s="817"/>
      <c r="X72" s="817"/>
      <c r="Y72" s="817"/>
      <c r="Z72" s="817"/>
      <c r="AA72" s="817">
        <v>87</v>
      </c>
      <c r="AB72" s="817"/>
      <c r="AC72" s="817"/>
      <c r="AD72" s="817"/>
      <c r="AE72" s="817"/>
      <c r="AF72" s="817">
        <v>87</v>
      </c>
      <c r="AG72" s="817"/>
      <c r="AH72" s="817"/>
      <c r="AI72" s="817"/>
      <c r="AJ72" s="817"/>
      <c r="AK72" s="817">
        <v>93</v>
      </c>
      <c r="AL72" s="817"/>
      <c r="AM72" s="817"/>
      <c r="AN72" s="817"/>
      <c r="AO72" s="817"/>
      <c r="AP72" s="817" t="s">
        <v>491</v>
      </c>
      <c r="AQ72" s="817"/>
      <c r="AR72" s="817"/>
      <c r="AS72" s="817"/>
      <c r="AT72" s="817"/>
      <c r="AU72" s="817" t="s">
        <v>579</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5">
      <c r="A73" s="220">
        <v>6</v>
      </c>
      <c r="B73" s="860" t="s">
        <v>572</v>
      </c>
      <c r="C73" s="861"/>
      <c r="D73" s="861"/>
      <c r="E73" s="861"/>
      <c r="F73" s="861"/>
      <c r="G73" s="861"/>
      <c r="H73" s="861"/>
      <c r="I73" s="861"/>
      <c r="J73" s="861"/>
      <c r="K73" s="861"/>
      <c r="L73" s="861"/>
      <c r="M73" s="861"/>
      <c r="N73" s="861"/>
      <c r="O73" s="861"/>
      <c r="P73" s="862"/>
      <c r="Q73" s="863">
        <v>5552</v>
      </c>
      <c r="R73" s="817"/>
      <c r="S73" s="817"/>
      <c r="T73" s="817"/>
      <c r="U73" s="817"/>
      <c r="V73" s="817">
        <v>4641</v>
      </c>
      <c r="W73" s="817"/>
      <c r="X73" s="817"/>
      <c r="Y73" s="817"/>
      <c r="Z73" s="817"/>
      <c r="AA73" s="817">
        <v>912</v>
      </c>
      <c r="AB73" s="817"/>
      <c r="AC73" s="817"/>
      <c r="AD73" s="817"/>
      <c r="AE73" s="817"/>
      <c r="AF73" s="817">
        <v>912</v>
      </c>
      <c r="AG73" s="817"/>
      <c r="AH73" s="817"/>
      <c r="AI73" s="817"/>
      <c r="AJ73" s="817"/>
      <c r="AK73" s="817">
        <v>0</v>
      </c>
      <c r="AL73" s="817"/>
      <c r="AM73" s="817"/>
      <c r="AN73" s="817"/>
      <c r="AO73" s="817"/>
      <c r="AP73" s="817" t="s">
        <v>491</v>
      </c>
      <c r="AQ73" s="817"/>
      <c r="AR73" s="817"/>
      <c r="AS73" s="817"/>
      <c r="AT73" s="817"/>
      <c r="AU73" s="817" t="s">
        <v>579</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5">
      <c r="A74" s="220">
        <v>7</v>
      </c>
      <c r="B74" s="860" t="s">
        <v>573</v>
      </c>
      <c r="C74" s="861"/>
      <c r="D74" s="861"/>
      <c r="E74" s="861"/>
      <c r="F74" s="861"/>
      <c r="G74" s="861"/>
      <c r="H74" s="861"/>
      <c r="I74" s="861"/>
      <c r="J74" s="861"/>
      <c r="K74" s="861"/>
      <c r="L74" s="861"/>
      <c r="M74" s="861"/>
      <c r="N74" s="861"/>
      <c r="O74" s="861"/>
      <c r="P74" s="862"/>
      <c r="Q74" s="863">
        <v>1491</v>
      </c>
      <c r="R74" s="817"/>
      <c r="S74" s="817"/>
      <c r="T74" s="817"/>
      <c r="U74" s="817"/>
      <c r="V74" s="817">
        <v>1487</v>
      </c>
      <c r="W74" s="817"/>
      <c r="X74" s="817"/>
      <c r="Y74" s="817"/>
      <c r="Z74" s="817"/>
      <c r="AA74" s="817">
        <v>3</v>
      </c>
      <c r="AB74" s="817"/>
      <c r="AC74" s="817"/>
      <c r="AD74" s="817"/>
      <c r="AE74" s="817"/>
      <c r="AF74" s="817">
        <v>3</v>
      </c>
      <c r="AG74" s="817"/>
      <c r="AH74" s="817"/>
      <c r="AI74" s="817"/>
      <c r="AJ74" s="817"/>
      <c r="AK74" s="817">
        <v>41</v>
      </c>
      <c r="AL74" s="817"/>
      <c r="AM74" s="817"/>
      <c r="AN74" s="817"/>
      <c r="AO74" s="817"/>
      <c r="AP74" s="817" t="s">
        <v>491</v>
      </c>
      <c r="AQ74" s="817"/>
      <c r="AR74" s="817"/>
      <c r="AS74" s="817"/>
      <c r="AT74" s="817"/>
      <c r="AU74" s="817" t="s">
        <v>579</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5">
      <c r="A75" s="220">
        <v>8</v>
      </c>
      <c r="B75" s="860" t="s">
        <v>574</v>
      </c>
      <c r="C75" s="861"/>
      <c r="D75" s="861"/>
      <c r="E75" s="861"/>
      <c r="F75" s="861"/>
      <c r="G75" s="861"/>
      <c r="H75" s="861"/>
      <c r="I75" s="861"/>
      <c r="J75" s="861"/>
      <c r="K75" s="861"/>
      <c r="L75" s="861"/>
      <c r="M75" s="861"/>
      <c r="N75" s="861"/>
      <c r="O75" s="861"/>
      <c r="P75" s="862"/>
      <c r="Q75" s="864">
        <v>8</v>
      </c>
      <c r="R75" s="865"/>
      <c r="S75" s="865"/>
      <c r="T75" s="865"/>
      <c r="U75" s="821"/>
      <c r="V75" s="866">
        <v>7</v>
      </c>
      <c r="W75" s="865"/>
      <c r="X75" s="865"/>
      <c r="Y75" s="865"/>
      <c r="Z75" s="821"/>
      <c r="AA75" s="866">
        <v>0</v>
      </c>
      <c r="AB75" s="865"/>
      <c r="AC75" s="865"/>
      <c r="AD75" s="865"/>
      <c r="AE75" s="821"/>
      <c r="AF75" s="866">
        <v>0</v>
      </c>
      <c r="AG75" s="865"/>
      <c r="AH75" s="865"/>
      <c r="AI75" s="865"/>
      <c r="AJ75" s="821"/>
      <c r="AK75" s="866">
        <v>5</v>
      </c>
      <c r="AL75" s="865"/>
      <c r="AM75" s="865"/>
      <c r="AN75" s="865"/>
      <c r="AO75" s="821"/>
      <c r="AP75" s="866" t="s">
        <v>491</v>
      </c>
      <c r="AQ75" s="865"/>
      <c r="AR75" s="865"/>
      <c r="AS75" s="865"/>
      <c r="AT75" s="821"/>
      <c r="AU75" s="866" t="s">
        <v>579</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5">
      <c r="A76" s="220">
        <v>9</v>
      </c>
      <c r="B76" s="860" t="s">
        <v>575</v>
      </c>
      <c r="C76" s="861"/>
      <c r="D76" s="861"/>
      <c r="E76" s="861"/>
      <c r="F76" s="861"/>
      <c r="G76" s="861"/>
      <c r="H76" s="861"/>
      <c r="I76" s="861"/>
      <c r="J76" s="861"/>
      <c r="K76" s="861"/>
      <c r="L76" s="861"/>
      <c r="M76" s="861"/>
      <c r="N76" s="861"/>
      <c r="O76" s="861"/>
      <c r="P76" s="862"/>
      <c r="Q76" s="864">
        <v>33</v>
      </c>
      <c r="R76" s="865"/>
      <c r="S76" s="865"/>
      <c r="T76" s="865"/>
      <c r="U76" s="821"/>
      <c r="V76" s="866">
        <v>17</v>
      </c>
      <c r="W76" s="865"/>
      <c r="X76" s="865"/>
      <c r="Y76" s="865"/>
      <c r="Z76" s="821"/>
      <c r="AA76" s="866">
        <v>17</v>
      </c>
      <c r="AB76" s="865"/>
      <c r="AC76" s="865"/>
      <c r="AD76" s="865"/>
      <c r="AE76" s="821"/>
      <c r="AF76" s="866">
        <v>17</v>
      </c>
      <c r="AG76" s="865"/>
      <c r="AH76" s="865"/>
      <c r="AI76" s="865"/>
      <c r="AJ76" s="821"/>
      <c r="AK76" s="866">
        <v>23</v>
      </c>
      <c r="AL76" s="865"/>
      <c r="AM76" s="865"/>
      <c r="AN76" s="865"/>
      <c r="AO76" s="821"/>
      <c r="AP76" s="866" t="s">
        <v>491</v>
      </c>
      <c r="AQ76" s="865"/>
      <c r="AR76" s="865"/>
      <c r="AS76" s="865"/>
      <c r="AT76" s="821"/>
      <c r="AU76" s="866" t="s">
        <v>579</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5">
      <c r="A77" s="220">
        <v>10</v>
      </c>
      <c r="B77" s="860" t="s">
        <v>576</v>
      </c>
      <c r="C77" s="861"/>
      <c r="D77" s="861"/>
      <c r="E77" s="861"/>
      <c r="F77" s="861"/>
      <c r="G77" s="861"/>
      <c r="H77" s="861"/>
      <c r="I77" s="861"/>
      <c r="J77" s="861"/>
      <c r="K77" s="861"/>
      <c r="L77" s="861"/>
      <c r="M77" s="861"/>
      <c r="N77" s="861"/>
      <c r="O77" s="861"/>
      <c r="P77" s="862"/>
      <c r="Q77" s="864">
        <v>772</v>
      </c>
      <c r="R77" s="865"/>
      <c r="S77" s="865"/>
      <c r="T77" s="865"/>
      <c r="U77" s="821"/>
      <c r="V77" s="866">
        <v>728</v>
      </c>
      <c r="W77" s="865"/>
      <c r="X77" s="865"/>
      <c r="Y77" s="865"/>
      <c r="Z77" s="821"/>
      <c r="AA77" s="866">
        <v>44</v>
      </c>
      <c r="AB77" s="865"/>
      <c r="AC77" s="865"/>
      <c r="AD77" s="865"/>
      <c r="AE77" s="821"/>
      <c r="AF77" s="866">
        <v>44</v>
      </c>
      <c r="AG77" s="865"/>
      <c r="AH77" s="865"/>
      <c r="AI77" s="865"/>
      <c r="AJ77" s="821"/>
      <c r="AK77" s="866">
        <v>315</v>
      </c>
      <c r="AL77" s="865"/>
      <c r="AM77" s="865"/>
      <c r="AN77" s="865"/>
      <c r="AO77" s="821"/>
      <c r="AP77" s="866" t="s">
        <v>491</v>
      </c>
      <c r="AQ77" s="865"/>
      <c r="AR77" s="865"/>
      <c r="AS77" s="865"/>
      <c r="AT77" s="821"/>
      <c r="AU77" s="866" t="s">
        <v>579</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5">
      <c r="A78" s="220">
        <v>11</v>
      </c>
      <c r="B78" s="860" t="s">
        <v>577</v>
      </c>
      <c r="C78" s="861"/>
      <c r="D78" s="861"/>
      <c r="E78" s="861"/>
      <c r="F78" s="861"/>
      <c r="G78" s="861"/>
      <c r="H78" s="861"/>
      <c r="I78" s="861"/>
      <c r="J78" s="861"/>
      <c r="K78" s="861"/>
      <c r="L78" s="861"/>
      <c r="M78" s="861"/>
      <c r="N78" s="861"/>
      <c r="O78" s="861"/>
      <c r="P78" s="862"/>
      <c r="Q78" s="863">
        <v>1876</v>
      </c>
      <c r="R78" s="817"/>
      <c r="S78" s="817"/>
      <c r="T78" s="817"/>
      <c r="U78" s="817"/>
      <c r="V78" s="817">
        <v>1810</v>
      </c>
      <c r="W78" s="817"/>
      <c r="X78" s="817"/>
      <c r="Y78" s="817"/>
      <c r="Z78" s="817"/>
      <c r="AA78" s="817">
        <v>66</v>
      </c>
      <c r="AB78" s="817"/>
      <c r="AC78" s="817"/>
      <c r="AD78" s="817"/>
      <c r="AE78" s="817"/>
      <c r="AF78" s="817">
        <v>66</v>
      </c>
      <c r="AG78" s="817"/>
      <c r="AH78" s="817"/>
      <c r="AI78" s="817"/>
      <c r="AJ78" s="817"/>
      <c r="AK78" s="817" t="s">
        <v>491</v>
      </c>
      <c r="AL78" s="817"/>
      <c r="AM78" s="817"/>
      <c r="AN78" s="817"/>
      <c r="AO78" s="817"/>
      <c r="AP78" s="817" t="s">
        <v>491</v>
      </c>
      <c r="AQ78" s="817"/>
      <c r="AR78" s="817"/>
      <c r="AS78" s="817"/>
      <c r="AT78" s="817"/>
      <c r="AU78" s="817" t="s">
        <v>579</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5">
      <c r="A79" s="220">
        <v>12</v>
      </c>
      <c r="B79" s="860" t="s">
        <v>578</v>
      </c>
      <c r="C79" s="861"/>
      <c r="D79" s="861"/>
      <c r="E79" s="861"/>
      <c r="F79" s="861"/>
      <c r="G79" s="861"/>
      <c r="H79" s="861"/>
      <c r="I79" s="861"/>
      <c r="J79" s="861"/>
      <c r="K79" s="861"/>
      <c r="L79" s="861"/>
      <c r="M79" s="861"/>
      <c r="N79" s="861"/>
      <c r="O79" s="861"/>
      <c r="P79" s="862"/>
      <c r="Q79" s="863">
        <v>297869</v>
      </c>
      <c r="R79" s="817"/>
      <c r="S79" s="817"/>
      <c r="T79" s="817"/>
      <c r="U79" s="817"/>
      <c r="V79" s="817">
        <v>293113</v>
      </c>
      <c r="W79" s="817"/>
      <c r="X79" s="817"/>
      <c r="Y79" s="817"/>
      <c r="Z79" s="817"/>
      <c r="AA79" s="817">
        <v>4756</v>
      </c>
      <c r="AB79" s="817"/>
      <c r="AC79" s="817"/>
      <c r="AD79" s="817"/>
      <c r="AE79" s="817"/>
      <c r="AF79" s="817">
        <v>4756</v>
      </c>
      <c r="AG79" s="817"/>
      <c r="AH79" s="817"/>
      <c r="AI79" s="817"/>
      <c r="AJ79" s="817"/>
      <c r="AK79" s="817">
        <v>1710</v>
      </c>
      <c r="AL79" s="817"/>
      <c r="AM79" s="817"/>
      <c r="AN79" s="817"/>
      <c r="AO79" s="817"/>
      <c r="AP79" s="817" t="s">
        <v>491</v>
      </c>
      <c r="AQ79" s="817"/>
      <c r="AR79" s="817"/>
      <c r="AS79" s="817"/>
      <c r="AT79" s="817"/>
      <c r="AU79" s="817" t="s">
        <v>579</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3">
      <c r="A88" s="222" t="s">
        <v>376</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SUM(AF68:AJ87)</f>
        <v>5989</v>
      </c>
      <c r="AG88" s="831"/>
      <c r="AH88" s="831"/>
      <c r="AI88" s="831"/>
      <c r="AJ88" s="831"/>
      <c r="AK88" s="828"/>
      <c r="AL88" s="828"/>
      <c r="AM88" s="828"/>
      <c r="AN88" s="828"/>
      <c r="AO88" s="828"/>
      <c r="AP88" s="831">
        <f t="shared" ref="AP88" si="0">SUM(AP68:AT87)</f>
        <v>2092</v>
      </c>
      <c r="AQ88" s="831"/>
      <c r="AR88" s="831"/>
      <c r="AS88" s="831"/>
      <c r="AT88" s="831"/>
      <c r="AU88" s="831">
        <f t="shared" ref="AU88" si="1">SUM(AU68:AY87)</f>
        <v>1394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SUM(CR7:CV88)</f>
        <v>585</v>
      </c>
      <c r="CS102" s="839"/>
      <c r="CT102" s="839"/>
      <c r="CU102" s="839"/>
      <c r="CV102" s="878"/>
      <c r="CW102" s="877">
        <f t="shared" ref="CW102" si="2">SUM(CW7:DA88)</f>
        <v>66</v>
      </c>
      <c r="CX102" s="839"/>
      <c r="CY102" s="839"/>
      <c r="CZ102" s="839"/>
      <c r="DA102" s="878"/>
      <c r="DB102" s="877">
        <f t="shared" ref="DB102" si="3">SUM(DB7:DF88)</f>
        <v>28</v>
      </c>
      <c r="DC102" s="839"/>
      <c r="DD102" s="839"/>
      <c r="DE102" s="839"/>
      <c r="DF102" s="878"/>
      <c r="DG102" s="877" t="s">
        <v>580</v>
      </c>
      <c r="DH102" s="839"/>
      <c r="DI102" s="839"/>
      <c r="DJ102" s="839"/>
      <c r="DK102" s="878"/>
      <c r="DL102" s="877" t="s">
        <v>580</v>
      </c>
      <c r="DM102" s="839"/>
      <c r="DN102" s="839"/>
      <c r="DO102" s="839"/>
      <c r="DP102" s="878"/>
      <c r="DQ102" s="877" t="s">
        <v>580</v>
      </c>
      <c r="DR102" s="839"/>
      <c r="DS102" s="839"/>
      <c r="DT102" s="839"/>
      <c r="DU102" s="878"/>
      <c r="DV102" s="776"/>
      <c r="DW102" s="777"/>
      <c r="DX102" s="777"/>
      <c r="DY102" s="777"/>
      <c r="DZ102" s="901"/>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2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5276534</v>
      </c>
      <c r="AB110" s="887"/>
      <c r="AC110" s="887"/>
      <c r="AD110" s="887"/>
      <c r="AE110" s="888"/>
      <c r="AF110" s="889">
        <v>5270214</v>
      </c>
      <c r="AG110" s="887"/>
      <c r="AH110" s="887"/>
      <c r="AI110" s="887"/>
      <c r="AJ110" s="888"/>
      <c r="AK110" s="889">
        <v>5164913</v>
      </c>
      <c r="AL110" s="887"/>
      <c r="AM110" s="887"/>
      <c r="AN110" s="887"/>
      <c r="AO110" s="888"/>
      <c r="AP110" s="890">
        <v>32.6</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47050232</v>
      </c>
      <c r="BR110" s="918"/>
      <c r="BS110" s="918"/>
      <c r="BT110" s="918"/>
      <c r="BU110" s="918"/>
      <c r="BV110" s="918">
        <v>44627541</v>
      </c>
      <c r="BW110" s="918"/>
      <c r="BX110" s="918"/>
      <c r="BY110" s="918"/>
      <c r="BZ110" s="918"/>
      <c r="CA110" s="918">
        <v>41995116</v>
      </c>
      <c r="CB110" s="918"/>
      <c r="CC110" s="918"/>
      <c r="CD110" s="918"/>
      <c r="CE110" s="918"/>
      <c r="CF110" s="931">
        <v>265.5</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536335</v>
      </c>
      <c r="BR111" s="913"/>
      <c r="BS111" s="913"/>
      <c r="BT111" s="913"/>
      <c r="BU111" s="913"/>
      <c r="BV111" s="913">
        <v>428223</v>
      </c>
      <c r="BW111" s="913"/>
      <c r="BX111" s="913"/>
      <c r="BY111" s="913"/>
      <c r="BZ111" s="913"/>
      <c r="CA111" s="913">
        <v>329347</v>
      </c>
      <c r="CB111" s="913"/>
      <c r="CC111" s="913"/>
      <c r="CD111" s="913"/>
      <c r="CE111" s="913"/>
      <c r="CF111" s="907">
        <v>2.1</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3333</v>
      </c>
      <c r="AB112" s="946"/>
      <c r="AC112" s="946"/>
      <c r="AD112" s="946"/>
      <c r="AE112" s="947"/>
      <c r="AF112" s="948">
        <v>3333</v>
      </c>
      <c r="AG112" s="946"/>
      <c r="AH112" s="946"/>
      <c r="AI112" s="946"/>
      <c r="AJ112" s="947"/>
      <c r="AK112" s="948">
        <v>3333</v>
      </c>
      <c r="AL112" s="946"/>
      <c r="AM112" s="946"/>
      <c r="AN112" s="946"/>
      <c r="AO112" s="947"/>
      <c r="AP112" s="949">
        <v>0</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11983601</v>
      </c>
      <c r="BR112" s="913"/>
      <c r="BS112" s="913"/>
      <c r="BT112" s="913"/>
      <c r="BU112" s="913"/>
      <c r="BV112" s="913">
        <v>11504066</v>
      </c>
      <c r="BW112" s="913"/>
      <c r="BX112" s="913"/>
      <c r="BY112" s="913"/>
      <c r="BZ112" s="913"/>
      <c r="CA112" s="913">
        <v>10404884</v>
      </c>
      <c r="CB112" s="913"/>
      <c r="CC112" s="913"/>
      <c r="CD112" s="913"/>
      <c r="CE112" s="913"/>
      <c r="CF112" s="907">
        <v>65.8</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1142852</v>
      </c>
      <c r="AB113" s="925"/>
      <c r="AC113" s="925"/>
      <c r="AD113" s="925"/>
      <c r="AE113" s="926"/>
      <c r="AF113" s="927">
        <v>1205384</v>
      </c>
      <c r="AG113" s="925"/>
      <c r="AH113" s="925"/>
      <c r="AI113" s="925"/>
      <c r="AJ113" s="926"/>
      <c r="AK113" s="927">
        <v>1164319</v>
      </c>
      <c r="AL113" s="925"/>
      <c r="AM113" s="925"/>
      <c r="AN113" s="925"/>
      <c r="AO113" s="926"/>
      <c r="AP113" s="928">
        <v>7.4</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1795487</v>
      </c>
      <c r="BR113" s="913"/>
      <c r="BS113" s="913"/>
      <c r="BT113" s="913"/>
      <c r="BU113" s="913"/>
      <c r="BV113" s="913">
        <v>1631128</v>
      </c>
      <c r="BW113" s="913"/>
      <c r="BX113" s="913"/>
      <c r="BY113" s="913"/>
      <c r="BZ113" s="913"/>
      <c r="CA113" s="913">
        <v>1394032</v>
      </c>
      <c r="CB113" s="913"/>
      <c r="CC113" s="913"/>
      <c r="CD113" s="913"/>
      <c r="CE113" s="913"/>
      <c r="CF113" s="907">
        <v>8.8000000000000007</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317047</v>
      </c>
      <c r="AB114" s="946"/>
      <c r="AC114" s="946"/>
      <c r="AD114" s="946"/>
      <c r="AE114" s="947"/>
      <c r="AF114" s="948">
        <v>238703</v>
      </c>
      <c r="AG114" s="946"/>
      <c r="AH114" s="946"/>
      <c r="AI114" s="946"/>
      <c r="AJ114" s="947"/>
      <c r="AK114" s="948">
        <v>241082</v>
      </c>
      <c r="AL114" s="946"/>
      <c r="AM114" s="946"/>
      <c r="AN114" s="946"/>
      <c r="AO114" s="947"/>
      <c r="AP114" s="949">
        <v>1.5</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3032466</v>
      </c>
      <c r="BR114" s="913"/>
      <c r="BS114" s="913"/>
      <c r="BT114" s="913"/>
      <c r="BU114" s="913"/>
      <c r="BV114" s="913">
        <v>3096238</v>
      </c>
      <c r="BW114" s="913"/>
      <c r="BX114" s="913"/>
      <c r="BY114" s="913"/>
      <c r="BZ114" s="913"/>
      <c r="CA114" s="913">
        <v>2990064</v>
      </c>
      <c r="CB114" s="913"/>
      <c r="CC114" s="913"/>
      <c r="CD114" s="913"/>
      <c r="CE114" s="913"/>
      <c r="CF114" s="907">
        <v>18.899999999999999</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67033</v>
      </c>
      <c r="AB115" s="925"/>
      <c r="AC115" s="925"/>
      <c r="AD115" s="925"/>
      <c r="AE115" s="926"/>
      <c r="AF115" s="927">
        <v>66523</v>
      </c>
      <c r="AG115" s="925"/>
      <c r="AH115" s="925"/>
      <c r="AI115" s="925"/>
      <c r="AJ115" s="926"/>
      <c r="AK115" s="927">
        <v>66017</v>
      </c>
      <c r="AL115" s="925"/>
      <c r="AM115" s="925"/>
      <c r="AN115" s="925"/>
      <c r="AO115" s="926"/>
      <c r="AP115" s="928">
        <v>0.4</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v>29700</v>
      </c>
      <c r="BR115" s="913"/>
      <c r="BS115" s="913"/>
      <c r="BT115" s="913"/>
      <c r="BU115" s="913"/>
      <c r="BV115" s="913">
        <v>27500</v>
      </c>
      <c r="BW115" s="913"/>
      <c r="BX115" s="913"/>
      <c r="BY115" s="913"/>
      <c r="BZ115" s="913"/>
      <c r="CA115" s="913">
        <v>26660</v>
      </c>
      <c r="CB115" s="913"/>
      <c r="CC115" s="913"/>
      <c r="CD115" s="913"/>
      <c r="CE115" s="913"/>
      <c r="CF115" s="907">
        <v>0.2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14</v>
      </c>
      <c r="AB116" s="946"/>
      <c r="AC116" s="946"/>
      <c r="AD116" s="946"/>
      <c r="AE116" s="947"/>
      <c r="AF116" s="948">
        <v>210</v>
      </c>
      <c r="AG116" s="946"/>
      <c r="AH116" s="946"/>
      <c r="AI116" s="946"/>
      <c r="AJ116" s="947"/>
      <c r="AK116" s="948">
        <v>177</v>
      </c>
      <c r="AL116" s="946"/>
      <c r="AM116" s="946"/>
      <c r="AN116" s="946"/>
      <c r="AO116" s="947"/>
      <c r="AP116" s="949">
        <v>0</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69054</v>
      </c>
      <c r="DH116" s="946"/>
      <c r="DI116" s="946"/>
      <c r="DJ116" s="946"/>
      <c r="DK116" s="947"/>
      <c r="DL116" s="948">
        <v>39195</v>
      </c>
      <c r="DM116" s="946"/>
      <c r="DN116" s="946"/>
      <c r="DO116" s="946"/>
      <c r="DP116" s="947"/>
      <c r="DQ116" s="948">
        <v>4459</v>
      </c>
      <c r="DR116" s="946"/>
      <c r="DS116" s="946"/>
      <c r="DT116" s="946"/>
      <c r="DU116" s="947"/>
      <c r="DV116" s="949">
        <v>0</v>
      </c>
      <c r="DW116" s="950"/>
      <c r="DX116" s="950"/>
      <c r="DY116" s="950"/>
      <c r="DZ116" s="951"/>
    </row>
    <row r="117" spans="1:130" s="212" customFormat="1" ht="26.25" customHeight="1" x14ac:dyDescent="0.2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6806813</v>
      </c>
      <c r="AB117" s="966"/>
      <c r="AC117" s="966"/>
      <c r="AD117" s="966"/>
      <c r="AE117" s="967"/>
      <c r="AF117" s="968">
        <v>6784367</v>
      </c>
      <c r="AG117" s="966"/>
      <c r="AH117" s="966"/>
      <c r="AI117" s="966"/>
      <c r="AJ117" s="967"/>
      <c r="AK117" s="968">
        <v>6639841</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445</v>
      </c>
      <c r="BP119" s="992"/>
      <c r="BQ119" s="986">
        <v>64427821</v>
      </c>
      <c r="BR119" s="987"/>
      <c r="BS119" s="987"/>
      <c r="BT119" s="987"/>
      <c r="BU119" s="987"/>
      <c r="BV119" s="987">
        <v>61314696</v>
      </c>
      <c r="BW119" s="987"/>
      <c r="BX119" s="987"/>
      <c r="BY119" s="987"/>
      <c r="BZ119" s="987"/>
      <c r="CA119" s="987">
        <v>57140103</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467281</v>
      </c>
      <c r="DH119" s="973"/>
      <c r="DI119" s="973"/>
      <c r="DJ119" s="973"/>
      <c r="DK119" s="974"/>
      <c r="DL119" s="972">
        <v>389028</v>
      </c>
      <c r="DM119" s="973"/>
      <c r="DN119" s="973"/>
      <c r="DO119" s="973"/>
      <c r="DP119" s="974"/>
      <c r="DQ119" s="972">
        <v>324888</v>
      </c>
      <c r="DR119" s="973"/>
      <c r="DS119" s="973"/>
      <c r="DT119" s="973"/>
      <c r="DU119" s="974"/>
      <c r="DV119" s="975">
        <v>2.1</v>
      </c>
      <c r="DW119" s="976"/>
      <c r="DX119" s="976"/>
      <c r="DY119" s="976"/>
      <c r="DZ119" s="977"/>
    </row>
    <row r="120" spans="1:130" s="212" customFormat="1" ht="26.25" customHeight="1" x14ac:dyDescent="0.2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6222952</v>
      </c>
      <c r="BR120" s="918"/>
      <c r="BS120" s="918"/>
      <c r="BT120" s="918"/>
      <c r="BU120" s="918"/>
      <c r="BV120" s="918">
        <v>6807487</v>
      </c>
      <c r="BW120" s="918"/>
      <c r="BX120" s="918"/>
      <c r="BY120" s="918"/>
      <c r="BZ120" s="918"/>
      <c r="CA120" s="918">
        <v>7478689</v>
      </c>
      <c r="CB120" s="918"/>
      <c r="CC120" s="918"/>
      <c r="CD120" s="918"/>
      <c r="CE120" s="918"/>
      <c r="CF120" s="931">
        <v>47.3</v>
      </c>
      <c r="CG120" s="932"/>
      <c r="CH120" s="932"/>
      <c r="CI120" s="932"/>
      <c r="CJ120" s="932"/>
      <c r="CK120" s="993" t="s">
        <v>449</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8905808</v>
      </c>
      <c r="DH120" s="918"/>
      <c r="DI120" s="918"/>
      <c r="DJ120" s="918"/>
      <c r="DK120" s="918"/>
      <c r="DL120" s="918">
        <v>8333615</v>
      </c>
      <c r="DM120" s="918"/>
      <c r="DN120" s="918"/>
      <c r="DO120" s="918"/>
      <c r="DP120" s="918"/>
      <c r="DQ120" s="918">
        <v>7561784</v>
      </c>
      <c r="DR120" s="918"/>
      <c r="DS120" s="918"/>
      <c r="DT120" s="918"/>
      <c r="DU120" s="918"/>
      <c r="DV120" s="919">
        <v>47.8</v>
      </c>
      <c r="DW120" s="919"/>
      <c r="DX120" s="919"/>
      <c r="DY120" s="919"/>
      <c r="DZ120" s="920"/>
    </row>
    <row r="121" spans="1:130" s="212" customFormat="1" ht="26.25" customHeight="1" x14ac:dyDescent="0.2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1180119</v>
      </c>
      <c r="BR121" s="913"/>
      <c r="BS121" s="913"/>
      <c r="BT121" s="913"/>
      <c r="BU121" s="913"/>
      <c r="BV121" s="913">
        <v>1098512</v>
      </c>
      <c r="BW121" s="913"/>
      <c r="BX121" s="913"/>
      <c r="BY121" s="913"/>
      <c r="BZ121" s="913"/>
      <c r="CA121" s="913">
        <v>1007857</v>
      </c>
      <c r="CB121" s="913"/>
      <c r="CC121" s="913"/>
      <c r="CD121" s="913"/>
      <c r="CE121" s="913"/>
      <c r="CF121" s="907">
        <v>6.4</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2988965</v>
      </c>
      <c r="DH121" s="913"/>
      <c r="DI121" s="913"/>
      <c r="DJ121" s="913"/>
      <c r="DK121" s="913"/>
      <c r="DL121" s="913">
        <v>3048296</v>
      </c>
      <c r="DM121" s="913"/>
      <c r="DN121" s="913"/>
      <c r="DO121" s="913"/>
      <c r="DP121" s="913"/>
      <c r="DQ121" s="913">
        <v>2752796</v>
      </c>
      <c r="DR121" s="913"/>
      <c r="DS121" s="913"/>
      <c r="DT121" s="913"/>
      <c r="DU121" s="913"/>
      <c r="DV121" s="914">
        <v>17.399999999999999</v>
      </c>
      <c r="DW121" s="914"/>
      <c r="DX121" s="914"/>
      <c r="DY121" s="914"/>
      <c r="DZ121" s="915"/>
    </row>
    <row r="122" spans="1:130" s="212" customFormat="1" ht="26.25" customHeight="1" x14ac:dyDescent="0.2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41366451</v>
      </c>
      <c r="BR122" s="987"/>
      <c r="BS122" s="987"/>
      <c r="BT122" s="987"/>
      <c r="BU122" s="987"/>
      <c r="BV122" s="987">
        <v>39013477</v>
      </c>
      <c r="BW122" s="987"/>
      <c r="BX122" s="987"/>
      <c r="BY122" s="987"/>
      <c r="BZ122" s="987"/>
      <c r="CA122" s="987">
        <v>36995508</v>
      </c>
      <c r="CB122" s="987"/>
      <c r="CC122" s="987"/>
      <c r="CD122" s="987"/>
      <c r="CE122" s="987"/>
      <c r="CF122" s="1004">
        <v>233.8</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88828</v>
      </c>
      <c r="DH122" s="913"/>
      <c r="DI122" s="913"/>
      <c r="DJ122" s="913"/>
      <c r="DK122" s="913"/>
      <c r="DL122" s="913">
        <v>122155</v>
      </c>
      <c r="DM122" s="913"/>
      <c r="DN122" s="913"/>
      <c r="DO122" s="913"/>
      <c r="DP122" s="913"/>
      <c r="DQ122" s="913">
        <v>90304</v>
      </c>
      <c r="DR122" s="913"/>
      <c r="DS122" s="913"/>
      <c r="DT122" s="913"/>
      <c r="DU122" s="913"/>
      <c r="DV122" s="914">
        <v>0.6</v>
      </c>
      <c r="DW122" s="914"/>
      <c r="DX122" s="914"/>
      <c r="DY122" s="914"/>
      <c r="DZ122" s="915"/>
    </row>
    <row r="123" spans="1:130" s="212" customFormat="1" ht="26.25" customHeight="1" x14ac:dyDescent="0.2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30240</v>
      </c>
      <c r="AB123" s="946"/>
      <c r="AC123" s="946"/>
      <c r="AD123" s="946"/>
      <c r="AE123" s="947"/>
      <c r="AF123" s="948">
        <v>29858</v>
      </c>
      <c r="AG123" s="946"/>
      <c r="AH123" s="946"/>
      <c r="AI123" s="946"/>
      <c r="AJ123" s="947"/>
      <c r="AK123" s="948">
        <v>29474</v>
      </c>
      <c r="AL123" s="946"/>
      <c r="AM123" s="946"/>
      <c r="AN123" s="946"/>
      <c r="AO123" s="947"/>
      <c r="AP123" s="949">
        <v>0.2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453</v>
      </c>
      <c r="BP123" s="992"/>
      <c r="BQ123" s="1050">
        <v>48769522</v>
      </c>
      <c r="BR123" s="1051"/>
      <c r="BS123" s="1051"/>
      <c r="BT123" s="1051"/>
      <c r="BU123" s="1051"/>
      <c r="BV123" s="1051">
        <v>46919476</v>
      </c>
      <c r="BW123" s="1051"/>
      <c r="BX123" s="1051"/>
      <c r="BY123" s="1051"/>
      <c r="BZ123" s="1051"/>
      <c r="CA123" s="1051">
        <v>45482054</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3">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101.9</v>
      </c>
      <c r="BR124" s="1014"/>
      <c r="BS124" s="1014"/>
      <c r="BT124" s="1014"/>
      <c r="BU124" s="1014"/>
      <c r="BV124" s="1014">
        <v>92.7</v>
      </c>
      <c r="BW124" s="1014"/>
      <c r="BX124" s="1014"/>
      <c r="BY124" s="1014"/>
      <c r="BZ124" s="1014"/>
      <c r="CA124" s="1014">
        <v>73.599999999999994</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3">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36793</v>
      </c>
      <c r="AB126" s="946"/>
      <c r="AC126" s="946"/>
      <c r="AD126" s="946"/>
      <c r="AE126" s="947"/>
      <c r="AF126" s="948">
        <v>36665</v>
      </c>
      <c r="AG126" s="946"/>
      <c r="AH126" s="946"/>
      <c r="AI126" s="946"/>
      <c r="AJ126" s="947"/>
      <c r="AK126" s="948">
        <v>36543</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3">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166484</v>
      </c>
      <c r="AB128" s="1033"/>
      <c r="AC128" s="1033"/>
      <c r="AD128" s="1033"/>
      <c r="AE128" s="1034"/>
      <c r="AF128" s="1035">
        <v>168262</v>
      </c>
      <c r="AG128" s="1033"/>
      <c r="AH128" s="1033"/>
      <c r="AI128" s="1033"/>
      <c r="AJ128" s="1034"/>
      <c r="AK128" s="1035">
        <v>206539</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12.49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v>29700</v>
      </c>
      <c r="DH128" s="1025"/>
      <c r="DI128" s="1025"/>
      <c r="DJ128" s="1025"/>
      <c r="DK128" s="1025"/>
      <c r="DL128" s="1025">
        <v>27500</v>
      </c>
      <c r="DM128" s="1025"/>
      <c r="DN128" s="1025"/>
      <c r="DO128" s="1025"/>
      <c r="DP128" s="1025"/>
      <c r="DQ128" s="1025">
        <v>26660</v>
      </c>
      <c r="DR128" s="1025"/>
      <c r="DS128" s="1025"/>
      <c r="DT128" s="1025"/>
      <c r="DU128" s="1025"/>
      <c r="DV128" s="1026">
        <v>0.2</v>
      </c>
      <c r="DW128" s="1026"/>
      <c r="DX128" s="1026"/>
      <c r="DY128" s="1026"/>
      <c r="DZ128" s="1027"/>
    </row>
    <row r="129" spans="1:131" s="212" customFormat="1" ht="26.25" customHeight="1" x14ac:dyDescent="0.2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19852331</v>
      </c>
      <c r="AB129" s="946"/>
      <c r="AC129" s="946"/>
      <c r="AD129" s="946"/>
      <c r="AE129" s="947"/>
      <c r="AF129" s="948">
        <v>19916321</v>
      </c>
      <c r="AG129" s="946"/>
      <c r="AH129" s="946"/>
      <c r="AI129" s="946"/>
      <c r="AJ129" s="947"/>
      <c r="AK129" s="948">
        <v>20066421</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17.489999999999998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4489477</v>
      </c>
      <c r="AB130" s="946"/>
      <c r="AC130" s="946"/>
      <c r="AD130" s="946"/>
      <c r="AE130" s="947"/>
      <c r="AF130" s="948">
        <v>4399509</v>
      </c>
      <c r="AG130" s="946"/>
      <c r="AH130" s="946"/>
      <c r="AI130" s="946"/>
      <c r="AJ130" s="947"/>
      <c r="AK130" s="948">
        <v>4246183</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14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15362854</v>
      </c>
      <c r="AB131" s="973"/>
      <c r="AC131" s="973"/>
      <c r="AD131" s="973"/>
      <c r="AE131" s="974"/>
      <c r="AF131" s="972">
        <v>15516812</v>
      </c>
      <c r="AG131" s="973"/>
      <c r="AH131" s="973"/>
      <c r="AI131" s="973"/>
      <c r="AJ131" s="974"/>
      <c r="AK131" s="972">
        <v>15820238</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v>73.599999999999994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14.00034134</v>
      </c>
      <c r="AB132" s="1084"/>
      <c r="AC132" s="1084"/>
      <c r="AD132" s="1084"/>
      <c r="AE132" s="1085"/>
      <c r="AF132" s="1086">
        <v>14.28512467</v>
      </c>
      <c r="AG132" s="1084"/>
      <c r="AH132" s="1084"/>
      <c r="AI132" s="1084"/>
      <c r="AJ132" s="1085"/>
      <c r="AK132" s="1086">
        <v>13.82481625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12.6</v>
      </c>
      <c r="AB133" s="1067"/>
      <c r="AC133" s="1067"/>
      <c r="AD133" s="1067"/>
      <c r="AE133" s="1068"/>
      <c r="AF133" s="1066">
        <v>13.7</v>
      </c>
      <c r="AG133" s="1067"/>
      <c r="AH133" s="1067"/>
      <c r="AI133" s="1067"/>
      <c r="AJ133" s="1068"/>
      <c r="AK133" s="1066">
        <v>14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FcB8ysWt/Hte3jKjZZineO2K8u8vCxvujfymxlI+Pg3XF9aTrFebbujtxSUecy1nEs1eQCCHGBvH5K8bq2fag==" saltValue="/UH75xw7o+02Umx0tTXJ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479</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Ka2rph8JcN27BBZodpTnwDKgqdd4iPczXPCppS2jPjSNHhQniVJuS9Lyc5qZjQJu3jvA/y9Ct4cmN4TVTTXTcQ==" saltValue="Ik6Vt04CEhG435vbIgB3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kXJcq1X4xtxXP5iP5q+T1ABnBBqtyq5cTp7a/zvnA72crwULywl2RMyqJSfjkvKUeWg/i/x4kVorODtXwAqdFQ==" saltValue="TC6nCiYtx2bKEgqZqBh4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481</v>
      </c>
      <c r="AL6" s="248"/>
      <c r="AM6" s="248"/>
      <c r="AN6" s="248"/>
    </row>
    <row r="7" spans="1:46" ht="13.5" customHeight="1" x14ac:dyDescent="0.25">
      <c r="A7" s="247"/>
      <c r="AK7" s="250"/>
      <c r="AL7" s="251"/>
      <c r="AM7" s="251"/>
      <c r="AN7" s="252"/>
      <c r="AO7" s="1101" t="s">
        <v>482</v>
      </c>
      <c r="AP7" s="253"/>
      <c r="AQ7" s="254" t="s">
        <v>483</v>
      </c>
      <c r="AR7" s="255"/>
    </row>
    <row r="8" spans="1:46" ht="12.75" x14ac:dyDescent="0.25">
      <c r="A8" s="247"/>
      <c r="AK8" s="256"/>
      <c r="AL8" s="257"/>
      <c r="AM8" s="257"/>
      <c r="AN8" s="258"/>
      <c r="AO8" s="1102"/>
      <c r="AP8" s="259" t="s">
        <v>484</v>
      </c>
      <c r="AQ8" s="260" t="s">
        <v>485</v>
      </c>
      <c r="AR8" s="261" t="s">
        <v>486</v>
      </c>
    </row>
    <row r="9" spans="1:46" ht="12.75" x14ac:dyDescent="0.25">
      <c r="A9" s="247"/>
      <c r="AK9" s="1103" t="s">
        <v>487</v>
      </c>
      <c r="AL9" s="1104"/>
      <c r="AM9" s="1104"/>
      <c r="AN9" s="1105"/>
      <c r="AO9" s="262">
        <v>4210622</v>
      </c>
      <c r="AP9" s="262">
        <v>89352</v>
      </c>
      <c r="AQ9" s="263">
        <v>117270</v>
      </c>
      <c r="AR9" s="264">
        <v>-23.8</v>
      </c>
    </row>
    <row r="10" spans="1:46" ht="13.5" customHeight="1" x14ac:dyDescent="0.25">
      <c r="A10" s="247"/>
      <c r="AK10" s="1103" t="s">
        <v>488</v>
      </c>
      <c r="AL10" s="1104"/>
      <c r="AM10" s="1104"/>
      <c r="AN10" s="1105"/>
      <c r="AO10" s="265">
        <v>894812</v>
      </c>
      <c r="AP10" s="265">
        <v>18988</v>
      </c>
      <c r="AQ10" s="266">
        <v>10490</v>
      </c>
      <c r="AR10" s="267">
        <v>81</v>
      </c>
    </row>
    <row r="11" spans="1:46" ht="13.5" customHeight="1" x14ac:dyDescent="0.25">
      <c r="A11" s="247"/>
      <c r="AK11" s="1103" t="s">
        <v>489</v>
      </c>
      <c r="AL11" s="1104"/>
      <c r="AM11" s="1104"/>
      <c r="AN11" s="1105"/>
      <c r="AO11" s="265">
        <v>1377</v>
      </c>
      <c r="AP11" s="265">
        <v>29</v>
      </c>
      <c r="AQ11" s="266">
        <v>1802</v>
      </c>
      <c r="AR11" s="267">
        <v>-98.4</v>
      </c>
    </row>
    <row r="12" spans="1:46" ht="13.5" customHeight="1" x14ac:dyDescent="0.25">
      <c r="A12" s="247"/>
      <c r="AK12" s="1103" t="s">
        <v>490</v>
      </c>
      <c r="AL12" s="1104"/>
      <c r="AM12" s="1104"/>
      <c r="AN12" s="1105"/>
      <c r="AO12" s="265" t="s">
        <v>491</v>
      </c>
      <c r="AP12" s="265" t="s">
        <v>491</v>
      </c>
      <c r="AQ12" s="266">
        <v>3</v>
      </c>
      <c r="AR12" s="267" t="s">
        <v>491</v>
      </c>
    </row>
    <row r="13" spans="1:46" ht="13.5" customHeight="1" x14ac:dyDescent="0.25">
      <c r="A13" s="247"/>
      <c r="AK13" s="1103" t="s">
        <v>492</v>
      </c>
      <c r="AL13" s="1104"/>
      <c r="AM13" s="1104"/>
      <c r="AN13" s="1105"/>
      <c r="AO13" s="265">
        <v>270045</v>
      </c>
      <c r="AP13" s="265">
        <v>5731</v>
      </c>
      <c r="AQ13" s="266">
        <v>4482</v>
      </c>
      <c r="AR13" s="267">
        <v>27.9</v>
      </c>
    </row>
    <row r="14" spans="1:46" ht="13.5" customHeight="1" x14ac:dyDescent="0.25">
      <c r="A14" s="247"/>
      <c r="AK14" s="1103" t="s">
        <v>493</v>
      </c>
      <c r="AL14" s="1104"/>
      <c r="AM14" s="1104"/>
      <c r="AN14" s="1105"/>
      <c r="AO14" s="265">
        <v>178556</v>
      </c>
      <c r="AP14" s="265">
        <v>3789</v>
      </c>
      <c r="AQ14" s="266">
        <v>2749</v>
      </c>
      <c r="AR14" s="267">
        <v>37.799999999999997</v>
      </c>
    </row>
    <row r="15" spans="1:46" ht="13.5" customHeight="1" x14ac:dyDescent="0.25">
      <c r="A15" s="247"/>
      <c r="AK15" s="1106" t="s">
        <v>494</v>
      </c>
      <c r="AL15" s="1107"/>
      <c r="AM15" s="1107"/>
      <c r="AN15" s="1108"/>
      <c r="AO15" s="265">
        <v>-279814</v>
      </c>
      <c r="AP15" s="265">
        <v>-5938</v>
      </c>
      <c r="AQ15" s="266">
        <v>-7399</v>
      </c>
      <c r="AR15" s="267">
        <v>-19.7</v>
      </c>
    </row>
    <row r="16" spans="1:46" ht="12.75" x14ac:dyDescent="0.25">
      <c r="A16" s="247"/>
      <c r="AK16" s="1106" t="s">
        <v>177</v>
      </c>
      <c r="AL16" s="1107"/>
      <c r="AM16" s="1107"/>
      <c r="AN16" s="1108"/>
      <c r="AO16" s="265">
        <v>5275598</v>
      </c>
      <c r="AP16" s="265">
        <v>111951</v>
      </c>
      <c r="AQ16" s="266">
        <v>129397</v>
      </c>
      <c r="AR16" s="267">
        <v>-13.5</v>
      </c>
    </row>
    <row r="17" spans="1:46" ht="12.75" x14ac:dyDescent="0.25">
      <c r="A17" s="247"/>
    </row>
    <row r="18" spans="1:46" ht="12.75" x14ac:dyDescent="0.25">
      <c r="A18" s="247"/>
      <c r="AQ18" s="268"/>
      <c r="AR18" s="268"/>
    </row>
    <row r="19" spans="1:46" ht="12.75" x14ac:dyDescent="0.25">
      <c r="A19" s="247"/>
      <c r="AK19" s="243" t="s">
        <v>495</v>
      </c>
    </row>
    <row r="20" spans="1:46" ht="12.75" x14ac:dyDescent="0.25">
      <c r="A20" s="247"/>
      <c r="AK20" s="269"/>
      <c r="AL20" s="270"/>
      <c r="AM20" s="270"/>
      <c r="AN20" s="271"/>
      <c r="AO20" s="272" t="s">
        <v>496</v>
      </c>
      <c r="AP20" s="273" t="s">
        <v>497</v>
      </c>
      <c r="AQ20" s="274" t="s">
        <v>498</v>
      </c>
      <c r="AR20" s="275"/>
    </row>
    <row r="21" spans="1:46" s="248" customFormat="1" ht="12.75" x14ac:dyDescent="0.25">
      <c r="A21" s="276"/>
      <c r="AK21" s="1109" t="s">
        <v>499</v>
      </c>
      <c r="AL21" s="1110"/>
      <c r="AM21" s="1110"/>
      <c r="AN21" s="1111"/>
      <c r="AO21" s="277">
        <v>9.19</v>
      </c>
      <c r="AP21" s="278">
        <v>11.07</v>
      </c>
      <c r="AQ21" s="279">
        <v>-1.88</v>
      </c>
      <c r="AS21" s="280"/>
      <c r="AT21" s="276"/>
    </row>
    <row r="22" spans="1:46" s="248" customFormat="1" ht="12.75" x14ac:dyDescent="0.25">
      <c r="A22" s="276"/>
      <c r="AK22" s="1109" t="s">
        <v>500</v>
      </c>
      <c r="AL22" s="1110"/>
      <c r="AM22" s="1110"/>
      <c r="AN22" s="1111"/>
      <c r="AO22" s="281">
        <v>96</v>
      </c>
      <c r="AP22" s="282">
        <v>97.2</v>
      </c>
      <c r="AQ22" s="283">
        <v>-1.2</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2.75" x14ac:dyDescent="0.25">
      <c r="A27" s="288"/>
      <c r="AS27" s="243"/>
      <c r="AT27" s="243"/>
    </row>
    <row r="28" spans="1:46" ht="16.149999999999999" x14ac:dyDescent="0.2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503</v>
      </c>
      <c r="AL29" s="248"/>
      <c r="AM29" s="248"/>
      <c r="AN29" s="248"/>
      <c r="AS29" s="290"/>
    </row>
    <row r="30" spans="1:46" ht="13.5" customHeight="1" x14ac:dyDescent="0.25">
      <c r="A30" s="247"/>
      <c r="AK30" s="250"/>
      <c r="AL30" s="251"/>
      <c r="AM30" s="251"/>
      <c r="AN30" s="252"/>
      <c r="AO30" s="1101" t="s">
        <v>482</v>
      </c>
      <c r="AP30" s="253"/>
      <c r="AQ30" s="254" t="s">
        <v>483</v>
      </c>
      <c r="AR30" s="255"/>
    </row>
    <row r="31" spans="1:46" ht="12.75" x14ac:dyDescent="0.25">
      <c r="A31" s="247"/>
      <c r="AK31" s="256"/>
      <c r="AL31" s="257"/>
      <c r="AM31" s="257"/>
      <c r="AN31" s="258"/>
      <c r="AO31" s="1102"/>
      <c r="AP31" s="259" t="s">
        <v>484</v>
      </c>
      <c r="AQ31" s="260" t="s">
        <v>485</v>
      </c>
      <c r="AR31" s="261" t="s">
        <v>486</v>
      </c>
    </row>
    <row r="32" spans="1:46" ht="27" customHeight="1" x14ac:dyDescent="0.25">
      <c r="A32" s="247"/>
      <c r="AK32" s="1117" t="s">
        <v>504</v>
      </c>
      <c r="AL32" s="1118"/>
      <c r="AM32" s="1118"/>
      <c r="AN32" s="1119"/>
      <c r="AO32" s="291">
        <v>5164913</v>
      </c>
      <c r="AP32" s="291">
        <v>109603</v>
      </c>
      <c r="AQ32" s="292">
        <v>74841</v>
      </c>
      <c r="AR32" s="293">
        <v>46.4</v>
      </c>
    </row>
    <row r="33" spans="1:46" ht="13.5" customHeight="1" x14ac:dyDescent="0.25">
      <c r="A33" s="247"/>
      <c r="AK33" s="1117" t="s">
        <v>505</v>
      </c>
      <c r="AL33" s="1118"/>
      <c r="AM33" s="1118"/>
      <c r="AN33" s="1119"/>
      <c r="AO33" s="291" t="s">
        <v>491</v>
      </c>
      <c r="AP33" s="291" t="s">
        <v>491</v>
      </c>
      <c r="AQ33" s="292" t="s">
        <v>491</v>
      </c>
      <c r="AR33" s="293" t="s">
        <v>491</v>
      </c>
    </row>
    <row r="34" spans="1:46" ht="27" customHeight="1" x14ac:dyDescent="0.25">
      <c r="A34" s="247"/>
      <c r="AK34" s="1117" t="s">
        <v>506</v>
      </c>
      <c r="AL34" s="1118"/>
      <c r="AM34" s="1118"/>
      <c r="AN34" s="1119"/>
      <c r="AO34" s="291">
        <v>3333</v>
      </c>
      <c r="AP34" s="291">
        <v>71</v>
      </c>
      <c r="AQ34" s="292">
        <v>1</v>
      </c>
      <c r="AR34" s="293">
        <v>7000</v>
      </c>
    </row>
    <row r="35" spans="1:46" ht="27" customHeight="1" x14ac:dyDescent="0.25">
      <c r="A35" s="247"/>
      <c r="AK35" s="1117" t="s">
        <v>507</v>
      </c>
      <c r="AL35" s="1118"/>
      <c r="AM35" s="1118"/>
      <c r="AN35" s="1119"/>
      <c r="AO35" s="291">
        <v>1164319</v>
      </c>
      <c r="AP35" s="291">
        <v>24708</v>
      </c>
      <c r="AQ35" s="292">
        <v>16683</v>
      </c>
      <c r="AR35" s="293">
        <v>48.1</v>
      </c>
    </row>
    <row r="36" spans="1:46" ht="27" customHeight="1" x14ac:dyDescent="0.25">
      <c r="A36" s="247"/>
      <c r="AK36" s="1117" t="s">
        <v>508</v>
      </c>
      <c r="AL36" s="1118"/>
      <c r="AM36" s="1118"/>
      <c r="AN36" s="1119"/>
      <c r="AO36" s="291">
        <v>241082</v>
      </c>
      <c r="AP36" s="291">
        <v>5116</v>
      </c>
      <c r="AQ36" s="292">
        <v>2411</v>
      </c>
      <c r="AR36" s="293">
        <v>112.2</v>
      </c>
    </row>
    <row r="37" spans="1:46" ht="13.5" customHeight="1" x14ac:dyDescent="0.25">
      <c r="A37" s="247"/>
      <c r="AK37" s="1117" t="s">
        <v>509</v>
      </c>
      <c r="AL37" s="1118"/>
      <c r="AM37" s="1118"/>
      <c r="AN37" s="1119"/>
      <c r="AO37" s="291">
        <v>66017</v>
      </c>
      <c r="AP37" s="291">
        <v>1401</v>
      </c>
      <c r="AQ37" s="292">
        <v>548</v>
      </c>
      <c r="AR37" s="293">
        <v>155.69999999999999</v>
      </c>
    </row>
    <row r="38" spans="1:46" ht="27" customHeight="1" x14ac:dyDescent="0.25">
      <c r="A38" s="247"/>
      <c r="AK38" s="1120" t="s">
        <v>510</v>
      </c>
      <c r="AL38" s="1121"/>
      <c r="AM38" s="1121"/>
      <c r="AN38" s="1122"/>
      <c r="AO38" s="294">
        <v>177</v>
      </c>
      <c r="AP38" s="294">
        <v>4</v>
      </c>
      <c r="AQ38" s="295">
        <v>7</v>
      </c>
      <c r="AR38" s="283">
        <v>-42.9</v>
      </c>
      <c r="AS38" s="290"/>
    </row>
    <row r="39" spans="1:46" ht="12.75" x14ac:dyDescent="0.25">
      <c r="A39" s="247"/>
      <c r="AK39" s="1120" t="s">
        <v>511</v>
      </c>
      <c r="AL39" s="1121"/>
      <c r="AM39" s="1121"/>
      <c r="AN39" s="1122"/>
      <c r="AO39" s="291">
        <v>-206539</v>
      </c>
      <c r="AP39" s="291">
        <v>-4383</v>
      </c>
      <c r="AQ39" s="292">
        <v>-3756</v>
      </c>
      <c r="AR39" s="293">
        <v>16.7</v>
      </c>
      <c r="AS39" s="290"/>
    </row>
    <row r="40" spans="1:46" ht="27" customHeight="1" x14ac:dyDescent="0.25">
      <c r="A40" s="247"/>
      <c r="AK40" s="1117" t="s">
        <v>512</v>
      </c>
      <c r="AL40" s="1118"/>
      <c r="AM40" s="1118"/>
      <c r="AN40" s="1119"/>
      <c r="AO40" s="291">
        <v>-4246183</v>
      </c>
      <c r="AP40" s="291">
        <v>-90107</v>
      </c>
      <c r="AQ40" s="292">
        <v>-63247</v>
      </c>
      <c r="AR40" s="293">
        <v>42.5</v>
      </c>
      <c r="AS40" s="290"/>
    </row>
    <row r="41" spans="1:46" ht="12.75" x14ac:dyDescent="0.25">
      <c r="A41" s="247"/>
      <c r="AK41" s="1123" t="s">
        <v>287</v>
      </c>
      <c r="AL41" s="1124"/>
      <c r="AM41" s="1124"/>
      <c r="AN41" s="1125"/>
      <c r="AO41" s="291">
        <v>2187119</v>
      </c>
      <c r="AP41" s="291">
        <v>46412</v>
      </c>
      <c r="AQ41" s="292">
        <v>27488</v>
      </c>
      <c r="AR41" s="293">
        <v>68.8</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513</v>
      </c>
    </row>
    <row r="48" spans="1:46" ht="12.75" x14ac:dyDescent="0.25">
      <c r="A48" s="247"/>
      <c r="AK48" s="301" t="s">
        <v>514</v>
      </c>
      <c r="AL48" s="301"/>
      <c r="AM48" s="301"/>
      <c r="AN48" s="301"/>
      <c r="AO48" s="301"/>
      <c r="AP48" s="301"/>
      <c r="AQ48" s="302"/>
      <c r="AR48" s="301"/>
    </row>
    <row r="49" spans="1:44" ht="13.5" customHeight="1" x14ac:dyDescent="0.25">
      <c r="A49" s="247"/>
      <c r="AK49" s="303"/>
      <c r="AL49" s="304"/>
      <c r="AM49" s="1112" t="s">
        <v>482</v>
      </c>
      <c r="AN49" s="1114" t="s">
        <v>515</v>
      </c>
      <c r="AO49" s="1115"/>
      <c r="AP49" s="1115"/>
      <c r="AQ49" s="1115"/>
      <c r="AR49" s="1116"/>
    </row>
    <row r="50" spans="1:44" ht="12.75" x14ac:dyDescent="0.25">
      <c r="A50" s="247"/>
      <c r="AK50" s="305"/>
      <c r="AL50" s="306"/>
      <c r="AM50" s="1113"/>
      <c r="AN50" s="307" t="s">
        <v>516</v>
      </c>
      <c r="AO50" s="308" t="s">
        <v>517</v>
      </c>
      <c r="AP50" s="309" t="s">
        <v>518</v>
      </c>
      <c r="AQ50" s="310" t="s">
        <v>519</v>
      </c>
      <c r="AR50" s="311" t="s">
        <v>520</v>
      </c>
    </row>
    <row r="51" spans="1:44" ht="12.75" x14ac:dyDescent="0.25">
      <c r="A51" s="247"/>
      <c r="AK51" s="303" t="s">
        <v>521</v>
      </c>
      <c r="AL51" s="304"/>
      <c r="AM51" s="312">
        <v>4902004</v>
      </c>
      <c r="AN51" s="313">
        <v>95883</v>
      </c>
      <c r="AO51" s="314">
        <v>-24.2</v>
      </c>
      <c r="AP51" s="315">
        <v>92632</v>
      </c>
      <c r="AQ51" s="316">
        <v>32</v>
      </c>
      <c r="AR51" s="317">
        <v>-56.2</v>
      </c>
    </row>
    <row r="52" spans="1:44" ht="12.75" x14ac:dyDescent="0.25">
      <c r="A52" s="247"/>
      <c r="AK52" s="318"/>
      <c r="AL52" s="319" t="s">
        <v>522</v>
      </c>
      <c r="AM52" s="320">
        <v>2552298</v>
      </c>
      <c r="AN52" s="321">
        <v>49923</v>
      </c>
      <c r="AO52" s="322">
        <v>-46.4</v>
      </c>
      <c r="AP52" s="323">
        <v>47978</v>
      </c>
      <c r="AQ52" s="324">
        <v>32.799999999999997</v>
      </c>
      <c r="AR52" s="325">
        <v>-79.2</v>
      </c>
    </row>
    <row r="53" spans="1:44" ht="12.75" x14ac:dyDescent="0.25">
      <c r="A53" s="247"/>
      <c r="AK53" s="303" t="s">
        <v>523</v>
      </c>
      <c r="AL53" s="304"/>
      <c r="AM53" s="312">
        <v>6446513</v>
      </c>
      <c r="AN53" s="313">
        <v>128509</v>
      </c>
      <c r="AO53" s="314">
        <v>34</v>
      </c>
      <c r="AP53" s="315">
        <v>96469</v>
      </c>
      <c r="AQ53" s="316">
        <v>4.0999999999999996</v>
      </c>
      <c r="AR53" s="317">
        <v>29.9</v>
      </c>
    </row>
    <row r="54" spans="1:44" ht="12.75" x14ac:dyDescent="0.25">
      <c r="A54" s="247"/>
      <c r="AK54" s="318"/>
      <c r="AL54" s="319" t="s">
        <v>522</v>
      </c>
      <c r="AM54" s="320">
        <v>2581409</v>
      </c>
      <c r="AN54" s="321">
        <v>51459</v>
      </c>
      <c r="AO54" s="322">
        <v>3.1</v>
      </c>
      <c r="AP54" s="323">
        <v>49775</v>
      </c>
      <c r="AQ54" s="324">
        <v>3.7</v>
      </c>
      <c r="AR54" s="325">
        <v>-0.6</v>
      </c>
    </row>
    <row r="55" spans="1:44" ht="12.75" x14ac:dyDescent="0.25">
      <c r="A55" s="247"/>
      <c r="AK55" s="303" t="s">
        <v>524</v>
      </c>
      <c r="AL55" s="304"/>
      <c r="AM55" s="312">
        <v>5334857</v>
      </c>
      <c r="AN55" s="313">
        <v>108494</v>
      </c>
      <c r="AO55" s="314">
        <v>-15.6</v>
      </c>
      <c r="AP55" s="315">
        <v>85743</v>
      </c>
      <c r="AQ55" s="316">
        <v>-11.1</v>
      </c>
      <c r="AR55" s="317">
        <v>-4.5</v>
      </c>
    </row>
    <row r="56" spans="1:44" ht="12.75" x14ac:dyDescent="0.25">
      <c r="A56" s="247"/>
      <c r="AK56" s="318"/>
      <c r="AL56" s="319" t="s">
        <v>522</v>
      </c>
      <c r="AM56" s="320">
        <v>2134791</v>
      </c>
      <c r="AN56" s="321">
        <v>43415</v>
      </c>
      <c r="AO56" s="322">
        <v>-15.6</v>
      </c>
      <c r="AP56" s="323">
        <v>45231</v>
      </c>
      <c r="AQ56" s="324">
        <v>-9.1</v>
      </c>
      <c r="AR56" s="325">
        <v>-6.5</v>
      </c>
    </row>
    <row r="57" spans="1:44" ht="12.75" x14ac:dyDescent="0.25">
      <c r="A57" s="247"/>
      <c r="AK57" s="303" t="s">
        <v>525</v>
      </c>
      <c r="AL57" s="304"/>
      <c r="AM57" s="312">
        <v>4076612</v>
      </c>
      <c r="AN57" s="313">
        <v>84704</v>
      </c>
      <c r="AO57" s="314">
        <v>-21.9</v>
      </c>
      <c r="AP57" s="315">
        <v>92509</v>
      </c>
      <c r="AQ57" s="316">
        <v>7.9</v>
      </c>
      <c r="AR57" s="317">
        <v>-29.8</v>
      </c>
    </row>
    <row r="58" spans="1:44" ht="12.75" x14ac:dyDescent="0.25">
      <c r="A58" s="247"/>
      <c r="AK58" s="318"/>
      <c r="AL58" s="319" t="s">
        <v>522</v>
      </c>
      <c r="AM58" s="320">
        <v>1621979</v>
      </c>
      <c r="AN58" s="321">
        <v>33701</v>
      </c>
      <c r="AO58" s="322">
        <v>-22.4</v>
      </c>
      <c r="AP58" s="323">
        <v>52274</v>
      </c>
      <c r="AQ58" s="324">
        <v>15.6</v>
      </c>
      <c r="AR58" s="325">
        <v>-38</v>
      </c>
    </row>
    <row r="59" spans="1:44" ht="12.75" x14ac:dyDescent="0.25">
      <c r="A59" s="247"/>
      <c r="AK59" s="303" t="s">
        <v>526</v>
      </c>
      <c r="AL59" s="304"/>
      <c r="AM59" s="312">
        <v>4092060</v>
      </c>
      <c r="AN59" s="313">
        <v>86836</v>
      </c>
      <c r="AO59" s="314">
        <v>2.5</v>
      </c>
      <c r="AP59" s="315">
        <v>98544</v>
      </c>
      <c r="AQ59" s="316">
        <v>6.5</v>
      </c>
      <c r="AR59" s="317">
        <v>-4</v>
      </c>
    </row>
    <row r="60" spans="1:44" ht="12.75" x14ac:dyDescent="0.25">
      <c r="A60" s="247"/>
      <c r="AK60" s="318"/>
      <c r="AL60" s="319" t="s">
        <v>522</v>
      </c>
      <c r="AM60" s="320">
        <v>1606529</v>
      </c>
      <c r="AN60" s="321">
        <v>34092</v>
      </c>
      <c r="AO60" s="322">
        <v>1.2</v>
      </c>
      <c r="AP60" s="323">
        <v>55816</v>
      </c>
      <c r="AQ60" s="324">
        <v>6.8</v>
      </c>
      <c r="AR60" s="325">
        <v>-5.6</v>
      </c>
    </row>
    <row r="61" spans="1:44" ht="12.75" x14ac:dyDescent="0.25">
      <c r="A61" s="247"/>
      <c r="AK61" s="303" t="s">
        <v>527</v>
      </c>
      <c r="AL61" s="326"/>
      <c r="AM61" s="312">
        <v>4970409</v>
      </c>
      <c r="AN61" s="313">
        <v>100885</v>
      </c>
      <c r="AO61" s="314">
        <v>-5</v>
      </c>
      <c r="AP61" s="315">
        <v>93179</v>
      </c>
      <c r="AQ61" s="327">
        <v>7.9</v>
      </c>
      <c r="AR61" s="317">
        <v>-12.9</v>
      </c>
    </row>
    <row r="62" spans="1:44" ht="12.75" x14ac:dyDescent="0.25">
      <c r="A62" s="247"/>
      <c r="AK62" s="318"/>
      <c r="AL62" s="319" t="s">
        <v>522</v>
      </c>
      <c r="AM62" s="320">
        <v>2099401</v>
      </c>
      <c r="AN62" s="321">
        <v>42518</v>
      </c>
      <c r="AO62" s="322">
        <v>-16</v>
      </c>
      <c r="AP62" s="323">
        <v>50215</v>
      </c>
      <c r="AQ62" s="324">
        <v>10</v>
      </c>
      <c r="AR62" s="325">
        <v>-26</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VJOTG5gp0scUuAIMOICTEfz5qPlrpR7Nv3O0JMVDPjqC+FdedW/wN1VWYTiLjvOQeUrjmL0wbypBnekKJo7ltQ==" saltValue="HH/NhQiJyOF3e6owO4Vm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479</v>
      </c>
    </row>
    <row r="121" spans="125:125" ht="13.5" hidden="1" customHeight="1" x14ac:dyDescent="0.25">
      <c r="DU121" s="241"/>
    </row>
  </sheetData>
  <sheetProtection algorithmName="SHA-512" hashValue="timEY/+xqziMyheUcxEWFMQ6IXsV0upW7wr4IYpZa0UIsBnoltIEdUwXixVz0BQsH+p06lKjJyGsB+oWBKUbzw==" saltValue="hIYyp1BwMaTRJR1wav9S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479</v>
      </c>
    </row>
  </sheetData>
  <sheetProtection algorithmName="SHA-512" hashValue="X1nNWwE9LLFyLhZwRuUGGZK85CMIYc0vTYMfJB1aCi9iE/iY/txscQpMlHQWWY5nq9L+BBZ8TTgSpawMEAgEWQ==" saltValue="wyYq+2DMxMcr4GHCA+U1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529</v>
      </c>
      <c r="G46" s="8" t="s">
        <v>530</v>
      </c>
      <c r="H46" s="8" t="s">
        <v>531</v>
      </c>
      <c r="I46" s="8" t="s">
        <v>532</v>
      </c>
      <c r="J46" s="9" t="s">
        <v>533</v>
      </c>
    </row>
    <row r="47" spans="2:10" ht="57.75" customHeight="1" x14ac:dyDescent="0.25">
      <c r="B47" s="10"/>
      <c r="C47" s="1126" t="s">
        <v>3</v>
      </c>
      <c r="D47" s="1126"/>
      <c r="E47" s="1127"/>
      <c r="F47" s="11">
        <v>11.18</v>
      </c>
      <c r="G47" s="12">
        <v>10.59</v>
      </c>
      <c r="H47" s="12">
        <v>11.38</v>
      </c>
      <c r="I47" s="12">
        <v>12.64</v>
      </c>
      <c r="J47" s="13">
        <v>13.83</v>
      </c>
    </row>
    <row r="48" spans="2:10" ht="57.75" customHeight="1" x14ac:dyDescent="0.25">
      <c r="B48" s="14"/>
      <c r="C48" s="1128" t="s">
        <v>4</v>
      </c>
      <c r="D48" s="1128"/>
      <c r="E48" s="1129"/>
      <c r="F48" s="15">
        <v>7.44</v>
      </c>
      <c r="G48" s="16">
        <v>6.36</v>
      </c>
      <c r="H48" s="16">
        <v>8.85</v>
      </c>
      <c r="I48" s="16">
        <v>9.1300000000000008</v>
      </c>
      <c r="J48" s="17">
        <v>9.0299999999999994</v>
      </c>
    </row>
    <row r="49" spans="2:10" ht="57.75" customHeight="1" thickBot="1" x14ac:dyDescent="0.3">
      <c r="B49" s="18"/>
      <c r="C49" s="1130" t="s">
        <v>5</v>
      </c>
      <c r="D49" s="1130"/>
      <c r="E49" s="1131"/>
      <c r="F49" s="19" t="s">
        <v>534</v>
      </c>
      <c r="G49" s="20" t="s">
        <v>535</v>
      </c>
      <c r="H49" s="20">
        <v>2.73</v>
      </c>
      <c r="I49" s="20">
        <v>1.6</v>
      </c>
      <c r="J49" s="21">
        <v>1.24</v>
      </c>
    </row>
    <row r="50" spans="2:10" ht="12.75" x14ac:dyDescent="0.25"/>
  </sheetData>
  <sheetProtection algorithmName="SHA-512" hashValue="9ixj2f9IgLGipv2x9v98xK/RW79X+o9qOK9O4wZIBFmupaFWrjix8UxHPITuVfUq7l5V7FsFQZ8pwb5zRzht4Q==" saltValue="SppUULXTTKdDGHC4Gjt2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2026-03-13T09:45:36Z</cp:lastPrinted>
  <dcterms:created xsi:type="dcterms:W3CDTF">2026-02-23T06:09:12Z</dcterms:created>
  <dcterms:modified xsi:type="dcterms:W3CDTF">2026-03-19T00:31:13Z</dcterms:modified>
  <cp:category/>
</cp:coreProperties>
</file>