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D9B5E4C0-7271-4262-9F47-ED4031CD85F0}"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C35" i="10"/>
  <c r="CO34" i="10"/>
  <c r="BW34" i="10"/>
  <c r="BW35" i="10" s="1"/>
  <c r="BW36" i="10" s="1"/>
  <c r="BW37" i="10" s="1"/>
  <c r="BW38" i="10" s="1"/>
  <c r="BW39" i="10" s="1"/>
  <c r="BW40" i="10" s="1"/>
  <c r="BW41" i="10" s="1"/>
  <c r="BW42" i="10" s="1"/>
  <c r="BW43" i="10" s="1"/>
  <c r="BE34" i="10"/>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<sst xmlns="http://schemas.openxmlformats.org/spreadsheetml/2006/main" count="1070" uniqueCount="562">
  <si>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</si>
  <si>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</si>
  <si>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</si>
  <si>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</si>
  <si>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</si>
  <si>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</si>
  <si>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</si>
  <si>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</si>
  <si>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</si>
  <si>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</si>
  <si>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</si>
  <si>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</si>
  <si>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</si>
  <si>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</si>
  <si>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</si>
  <si>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</si>
  <si>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</si>
  <si>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</si>
  <si>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</si>
  <si>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</si>
  <si>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</si>
  <si>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</si>
  <si>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</si>
  <si>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</si>
  <si>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</si>
  <si>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</si>
  <si>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</si>
  <si>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</si>
  <si>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</si>
  <si>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</si>
  <si>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</si>
  <si>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</si>
  <si>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</si>
  <si>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</si>
  <si>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</si>
  <si>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</si>
  <si>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</si>
  <si>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</si>
  <si>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</si>
  <si>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</si>
  <si>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</si>
  <si>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</si>
  <si>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</si>
  <si>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</si>
  <si>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</si>
  <si>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</si>
  <si>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</si>
  <si>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</si>
  <si>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</si>
  <si>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</si>
  <si>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</si>
  <si>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</si>
  <si>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</si>
  <si>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</si>
  <si>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</si>
  <si>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</si>
  <si>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</si>
  <si>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</si>
  <si>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</si>
  <si>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</si>
  <si>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</si>
  <si>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</si>
  <si>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</si>
  <si>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</si>
  <si>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</si>
  <si>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</si>
  <si>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</si>
  <si>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</si>
  <si>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</si>
  <si>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</si>
  <si>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</si>
  <si>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</si>
  <si>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</si>
  <si>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</si>
  <si>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</si>
  <si>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</si>
  <si>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</si>
  <si>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</si>
  <si>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</si>
  <si>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</si>
  <si>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</si>
  <si>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</si>
  <si>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</si>
  <si>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</si>
  <si>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</si>
  <si>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</si>
  <si>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</si>
  <si>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</si>
  <si>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</si>
  <si>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</si>
  <si>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</si>
  <si>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</si>
  <si>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</si>
  <si>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</si>
  <si>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阿賀野市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</si>
  <si>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</si>
  <si>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</si>
  <si>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</si>
  <si>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</si>
  <si>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</si>
  <si>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</si>
  <si>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</si>
  <si>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</si>
  <si>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</si>
  <si>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</si>
  <si>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</si>
  <si>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</si>
  <si>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</si>
  <si>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</si>
  <si>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</si>
  <si>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</si>
  <si>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</si>
  <si>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</si>
  <si>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</si>
  <si>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</si>
  <si>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</si>
  <si>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</si>
  <si>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</si>
  <si>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</si>
  <si>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</si>
  <si>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</si>
  <si>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</si>
  <si>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</si>
  <si>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</si>
  <si>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</si>
  <si>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</si>
  <si>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</si>
  <si>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</si>
  <si>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</si>
  <si>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</si>
  <si>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</si>
  <si>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</si>
  <si>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</si>
  <si>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</si>
  <si>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</si>
  <si>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</si>
  <si>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</si>
  <si>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</si>
  <si>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</si>
  <si>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</si>
  <si>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</si>
  <si>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</si>
  <si>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</si>
  <si>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</si>
  <si>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</si>
  <si>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</si>
  <si>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</si>
  <si>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</si>
  <si>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</si>
  <si>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</si>
  <si>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</si>
  <si>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</si>
  <si>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</si>
  <si>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</si>
  <si>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</si>
  <si>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</si>
  <si>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</si>
  <si>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</si>
  <si>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</si>
  <si>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</si>
  <si>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</si>
  <si>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</si>
  <si>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</si>
  <si>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</si>
  <si>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</si>
  <si>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</si>
  <si>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</si>
  <si>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</si>
  <si>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</si>
  <si>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</si>
  <si>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</si>
  <si>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</si>
  <si>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</si>
  <si>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</si>
  <si>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</si>
  <si>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</si>
  <si>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</si>
  <si>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</si>
  <si>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</si>
  <si>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</si>
  <si>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</si>
  <si>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</si>
  <si>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</si>
  <si>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</si>
  <si>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</si>
  <si>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</si>
  <si>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</si>
  <si>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</si>
  <si>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</si>
  <si>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</si>
  <si>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</si>
  <si>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</si>
  <si>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</si>
  <si>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</si>
  <si>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</si>
  <si>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</si>
  <si>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</si>
  <si>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</si>
  <si>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</si>
  <si>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</si>
  <si>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</si>
  <si>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</si>
  <si>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新潟県阿賀野市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</si>
  <si>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</si>
  <si>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</si>
  <si>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</si>
  <si>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</si>
  <si>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</si>
  <si>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</si>
  <si>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</si>
  <si>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</si>
  <si>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</si>
  <si>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</si>
  <si>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</si>
  <si>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</si>
  <si>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</si>
  <si>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</si>
  <si>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</si>
  <si>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</si>
  <si>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</si>
  <si>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</si>
  <si>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</si>
  <si>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</si>
  <si>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</si>
  <si>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</si>
  <si>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</si>
  <si>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</si>
  <si>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</si>
  <si>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</si>
  <si>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</si>
  <si>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</si>
  <si>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</si>
  <si>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</si>
  <si>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</si>
  <si>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</si>
  <si>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</si>
  <si>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</si>
  <si>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</si>
  <si>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</si>
  <si>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</si>
  <si>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</si>
  <si>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</si>
  <si>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</si>
  <si>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</si>
  <si>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</si>
  <si>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</si>
  <si>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</si>
  <si>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</si>
  <si>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</si>
  <si>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</si>
  <si>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</si>
  <si>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</si>
  <si>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</si>
  <si>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</si>
  <si>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</si>
  <si>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</si>
  <si>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</si>
  <si>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</si>
  <si>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</si>
  <si>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</si>
  <si>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</si>
  <si>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</si>
  <si>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</si>
  <si>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</si>
  <si>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</si>
  <si>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</si>
  <si>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</si>
  <si>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</si>
  <si>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</si>
  <si>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</si>
  <si>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</si>
  <si>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</si>
  <si>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</si>
  <si>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</si>
  <si>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</si>
  <si>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</si>
  <si>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</si>
  <si>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</si>
  <si>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</si>
  <si>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</si>
  <si>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</si>
  <si>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</si>
  <si>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</si>
  <si>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</si>
  <si>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</si>
  <si>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</si>
  <si>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</si>
  <si>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</si>
  <si>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</si>
  <si>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</si>
  <si>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</si>
  <si>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</si>
  <si>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</si>
  <si>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</si>
  <si>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</si>
  <si>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</si>
  <si>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</si>
  <si>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</si>
  <si>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</si>
  <si>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</si>
  <si>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</si>
  <si>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</si>
  <si>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</si>
  <si>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</si>
  <si>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</si>
  <si>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</si>
  <si>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</si>
  <si>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</si>
  <si>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</si>
  <si>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</si>
  <si>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</si>
  <si>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</si>
  <si>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</si>
  <si>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</si>
  <si>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</si>
  <si>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</si>
  <si>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</si>
  <si>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</si>
  <si>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</si>
  <si>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</si>
  <si>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</si>
  <si>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</si>
  <si>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</si>
  <si>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</si>
  <si>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</si>
  <si>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</si>
  <si>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</si>
  <si>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</si>
  <si>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</si>
  <si>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</si>
  <si>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</si>
  <si>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</si>
  <si>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</si>
  <si>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</si>
  <si>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</si>
  <si>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</si>
  <si>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</si>
  <si>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</si>
  <si>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</si>
  <si>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</si>
  <si>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</si>
  <si>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</si>
  <si>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</si>
  <si>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</si>
  <si>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</si>
  <si>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</si>
  <si>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</si>
  <si>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</si>
  <si>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</si>
  <si>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</si>
  <si>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</si>
  <si>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</si>
  <si>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</si>
  <si>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新潟県阿賀野市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</si>
  <si>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</si>
  <si>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</si>
  <si>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</si>
  <si>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</si>
  <si>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</si>
  <si>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</si>
  <si>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</si>
  <si>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</si>
  <si>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</si>
  <si>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</si>
  <si>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</si>
  <si>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</si>
  <si>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</si>
  <si>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</si>
  <si>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</si>
  <si>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</si>
  <si>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</si>
  <si>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</si>
  <si>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</si>
  <si>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</si>
  <si>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</si>
  <si>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</si>
  <si>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</si>
  <si>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</si>
  <si>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</si>
  <si>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</si>
  <si>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</si>
  <si>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</si>
  <si>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</si>
  <si>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</si>
  <si>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</si>
  <si>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</si>
  <si>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</si>
  <si>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</si>
  <si>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</si>
  <si>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</si>
  <si>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</si>
  <si>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</si>
  <si>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</si>
  <si>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</si>
  <si>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</si>
  <si>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</si>
  <si>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</si>
  <si>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</si>
  <si>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</si>
  <si>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</si>
  <si>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</si>
  <si>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</si>
  <si>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</si>
  <si>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</si>
  <si>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</si>
  <si>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</si>
  <si>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</si>
  <si>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</si>
  <si>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</si>
  <si>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</si>
  <si>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</si>
  <si>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</si>
  <si>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</si>
  <si>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</si>
  <si>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</si>
  <si>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</si>
  <si>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</si>
  <si>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</si>
  <si>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</si>
  <si>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</si>
  <si>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</si>
  <si>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</si>
  <si>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</si>
  <si>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</si>
  <si>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</si>
  <si>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</si>
  <si>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</si>
  <si>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</si>
  <si>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</si>
  <si>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</si>
  <si>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</si>
  <si>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</si>
  <si>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</si>
  <si>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</si>
  <si>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</si>
  <si>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</si>
  <si>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</si>
  <si>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</si>
  <si>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</si>
  <si>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</si>
  <si>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</si>
  <si>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</si>
  <si>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</si>
  <si>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</si>
  <si>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</si>
  <si>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</si>
  <si>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</si>
  <si>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</si>
  <si>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</si>
  <si>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</si>
  <si>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</si>
  <si>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</si>
  <si>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</si>
  <si>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</si>
  <si>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</si>
  <si>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</si>
  <si>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</si>
  <si>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</si>
  <si>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</si>
  <si>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</si>
  <si>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</si>
  <si>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</si>
  <si>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</si>
  <si>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</si>
  <si>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</si>
  <si>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</si>
  <si>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</si>
  <si>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</si>
  <si>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</si>
  <si>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</si>
  <si>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</si>
  <si>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</si>
  <si>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</si>
  <si>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</si>
  <si>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</si>
  <si>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</si>
  <si>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</si>
  <si>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</si>
  <si>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</si>
  <si>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</si>
  <si>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</si>
  <si>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</si>
  <si>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</si>
  <si>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</si>
  <si>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</si>
  <si>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</si>
  <si>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</si>
  <si>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</si>
  <si>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</si>
  <si>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</si>
  <si>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</si>
  <si>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</si>
  <si>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</si>
  <si>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</si>
  <si>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</si>
  <si>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</si>
  <si>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</si>
  <si>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</si>
  <si>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</si>
  <si>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</si>
  <si>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</si>
  <si>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</si>
  <si>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</si>
  <si>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</si>
  <si>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</si>
  <si>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</si>
  <si>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</si>
  <si>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</si>
  <si>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</si>
  <si>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</si>
  <si>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</si>
  <si>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</si>
  <si>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</si>
  <si>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</si>
  <si>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</si>
  <si>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</si>
  <si>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</si>
  <si>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</si>
  <si>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</si>
  <si>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</si>
  <si>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</si>
  <si>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</si>
  <si>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</si>
  <si>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</si>
  <si>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</si>
  <si>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</si>
  <si>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</si>
  <si>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</si>
  <si>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</si>
  <si>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t>
  </si>
  <si>
    <t>水道事業会計</t>
  </si>
  <si>
    <t>一般会計</t>
  </si>
  <si>
    <t>下水道事業会計</t>
  </si>
  <si>
    <t>介護保険特別会計</t>
  </si>
  <si>
    <t>病院事業会計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</si>
  <si>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</si>
  <si>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</si>
  <si>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</si>
  <si>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</si>
  <si>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</si>
  <si>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</si>
  <si>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</si>
  <si>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</si>
  <si>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</si>
  <si>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五泉地域衛生施設組合</t>
  </si>
  <si>
    <t>下越福祉行政組合（一般会計）</t>
    <rPh sb="0" eb="1">
      <t>シタ</t>
    </rPh>
    <rPh sb="1" eb="2">
      <t>エツ</t>
    </rPh>
    <rPh sb="2" eb="4">
      <t>フクシ</t>
    </rPh>
    <rPh sb="4" eb="6">
      <t>ギョウセイ</t>
    </rPh>
    <rPh sb="6" eb="8">
      <t>クミアイ</t>
    </rPh>
    <rPh sb="9" eb="11">
      <t>イッパン</t>
    </rPh>
    <rPh sb="11" eb="13">
      <t>カイケイ</t>
    </rPh>
    <phoneticPr fontId="2"/>
  </si>
  <si>
    <t>〃（老人ホーム特別会計）</t>
    <rPh sb="2" eb="4">
      <t>ロウジン</t>
    </rPh>
    <rPh sb="7" eb="9">
      <t>トクベツ</t>
    </rPh>
    <phoneticPr fontId="2"/>
  </si>
  <si>
    <t>〃（保健施設特別会計）</t>
    <rPh sb="2" eb="4">
      <t>ホケン</t>
    </rPh>
    <rPh sb="4" eb="6">
      <t>シセツ</t>
    </rPh>
    <phoneticPr fontId="2"/>
  </si>
  <si>
    <t>新潟県市町村総合事務組合（一般会計）</t>
    <rPh sb="0" eb="3">
      <t>ニイガタケン</t>
    </rPh>
    <rPh sb="3" eb="6">
      <t>シチョウソン</t>
    </rPh>
    <rPh sb="6" eb="8">
      <t>ソウゴウ</t>
    </rPh>
    <rPh sb="8" eb="10">
      <t>ジム</t>
    </rPh>
    <rPh sb="10" eb="12">
      <t>クミアイ</t>
    </rPh>
    <rPh sb="13" eb="17">
      <t>イッパンカイケイ</t>
    </rPh>
    <phoneticPr fontId="2"/>
  </si>
  <si>
    <t>〃（職員退職手当支給事業特別会計）</t>
    <rPh sb="2" eb="3">
      <t>ショク</t>
    </rPh>
    <rPh sb="3" eb="4">
      <t>イン</t>
    </rPh>
    <rPh sb="4" eb="6">
      <t>タイショク</t>
    </rPh>
    <rPh sb="6" eb="8">
      <t>テアテ</t>
    </rPh>
    <rPh sb="8" eb="10">
      <t>シキュウ</t>
    </rPh>
    <rPh sb="10" eb="12">
      <t>ジギョウ</t>
    </rPh>
    <rPh sb="12" eb="14">
      <t>トクベツ</t>
    </rPh>
    <rPh sb="14" eb="16">
      <t>カイケイ</t>
    </rPh>
    <phoneticPr fontId="2"/>
  </si>
  <si>
    <t>〃（消防団員等公務災害補償事業特別会計）</t>
    <rPh sb="2" eb="5">
      <t>ショウボウダン</t>
    </rPh>
    <rPh sb="5" eb="6">
      <t>イン</t>
    </rPh>
    <rPh sb="6" eb="7">
      <t>トウ</t>
    </rPh>
    <rPh sb="7" eb="9">
      <t>コウム</t>
    </rPh>
    <rPh sb="9" eb="11">
      <t>サイガイ</t>
    </rPh>
    <rPh sb="11" eb="13">
      <t>ホショウ</t>
    </rPh>
    <rPh sb="13" eb="15">
      <t>ジギョウ</t>
    </rPh>
    <rPh sb="15" eb="17">
      <t>トクベツ</t>
    </rPh>
    <rPh sb="17" eb="19">
      <t>カイケイ</t>
    </rPh>
    <phoneticPr fontId="2"/>
  </si>
  <si>
    <t>〃（消防賞じゅつ金支給事業特別会計）</t>
    <rPh sb="2" eb="4">
      <t>ショウボウ</t>
    </rPh>
    <rPh sb="4" eb="5">
      <t>ショウ</t>
    </rPh>
    <rPh sb="8" eb="9">
      <t>キン</t>
    </rPh>
    <rPh sb="9" eb="11">
      <t>シキュウ</t>
    </rPh>
    <rPh sb="11" eb="13">
      <t>ジギョウ</t>
    </rPh>
    <rPh sb="13" eb="15">
      <t>トクベツ</t>
    </rPh>
    <rPh sb="15" eb="17">
      <t>カイケイ</t>
    </rPh>
    <phoneticPr fontId="2"/>
  </si>
  <si>
    <t>〃（非常勤職員公務災害補償等特別会計）</t>
    <rPh sb="2" eb="5">
      <t>ヒジョウキン</t>
    </rPh>
    <rPh sb="5" eb="7">
      <t>ショクイン</t>
    </rPh>
    <rPh sb="7" eb="9">
      <t>コウム</t>
    </rPh>
    <rPh sb="9" eb="11">
      <t>サイガイ</t>
    </rPh>
    <rPh sb="11" eb="13">
      <t>ホショウ</t>
    </rPh>
    <rPh sb="13" eb="14">
      <t>トウ</t>
    </rPh>
    <rPh sb="14" eb="16">
      <t>トクベツ</t>
    </rPh>
    <rPh sb="16" eb="18">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</si>
  <si>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</si>
  <si>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
  </si>
  <si>
    <t>〃（後期高齢者医療特別会計）</t>
    <rPh sb="2" eb="4">
      <t>コウキ</t>
    </rPh>
    <rPh sb="4" eb="7">
      <t>コウレイシャ</t>
    </rPh>
    <rPh sb="7" eb="9">
      <t>イリョウ</t>
    </rPh>
    <rPh sb="9" eb="11">
      <t>トクベツ</t>
    </rPh>
    <rPh sb="11" eb="13">
      <t>カイケイ</t>
    </rPh>
    <phoneticPr fontId="2"/>
  </si>
  <si>
    <t>-</t>
    <phoneticPr fontId="2"/>
  </si>
  <si>
    <t>ふるさと阿賀野市応援基金</t>
    <phoneticPr fontId="5"/>
  </si>
  <si>
    <t>公共施設等整備基金</t>
    <phoneticPr fontId="5"/>
  </si>
  <si>
    <t>合併市町村振興基金</t>
    <phoneticPr fontId="5"/>
  </si>
  <si>
    <t>ごみ処理施設整備基金</t>
    <phoneticPr fontId="5"/>
  </si>
  <si>
    <t>あがの市民病院整備基金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</si>
</sst>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128523</c:v>
                </c:pt>
                <c:pt idx="1">
                  <c:v>96469</c:v>
                </c:pt>
                <c:pt idx="2">
                  <c:v>85743</c:v>
                </c:pt>
                <c:pt idx="3">
                  <c:v>92509</c:v>
                </c:pt>
                <c:pt idx="4">
                  <c:v>98544</c:v>
                </c:pt>
              </c:numCache>
            </c:numRef>
          </c:val>
          <c:smooth val="0"/>
          <c:extLst>
            <c:ext xmlns:c16="http://schemas.microsoft.com/office/drawing/2014/chart" uri="{C3380CC4-5D6E-409C-BE32-E72D297353CC}">
              <c16:uniqueId val="{00000000-C82E-4025-BEB3-3737396CE65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79239</c:v>
                </c:pt>
                <c:pt idx="1">
                  <c:v>70001</c:v>
                </c:pt>
                <c:pt idx="2">
                  <c:v>59199</c:v>
                </c:pt>
                <c:pt idx="3">
                  <c:v>41719</c:v>
                </c:pt>
                <c:pt idx="4">
                  <c:v>87573</c:v>
                </c:pt>
              </c:numCache>
            </c:numRef>
          </c:val>
          <c:smooth val="0"/>
          <c:extLst>
            <c:ext xmlns:c16="http://schemas.microsoft.com/office/drawing/2014/chart" uri="{C3380CC4-5D6E-409C-BE32-E72D297353CC}">
              <c16:uniqueId val="{00000001-C82E-4025-BEB3-3737396CE65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4.41</c:v>
                </c:pt>
                <c:pt idx="1">
                  <c:v>6.88</c:v>
                </c:pt>
                <c:pt idx="2">
                  <c:v>8.76</c:v>
                </c:pt>
                <c:pt idx="3">
                  <c:v>9.17</c:v>
                </c:pt>
                <c:pt idx="4">
                  <c:v>7.82</c:v>
                </c:pt>
              </c:numCache>
            </c:numRef>
          </c:val>
          <c:extLst>
            <c:ext xmlns:c16="http://schemas.microsoft.com/office/drawing/2014/chart" uri="{C3380CC4-5D6E-409C-BE32-E72D297353CC}">
              <c16:uniqueId val="{00000000-9392-419C-95F0-3BD3515D07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15.21</c:v>
                </c:pt>
                <c:pt idx="1">
                  <c:v>17.63</c:v>
                </c:pt>
                <c:pt idx="2">
                  <c:v>18.89</c:v>
                </c:pt>
                <c:pt idx="3">
                  <c:v>19.57</c:v>
                </c:pt>
                <c:pt idx="4">
                  <c:v>22.24</c:v>
                </c:pt>
              </c:numCache>
            </c:numRef>
          </c:val>
          <c:extLst>
            <c:ext xmlns:c16="http://schemas.microsoft.com/office/drawing/2014/chart" uri="{C3380CC4-5D6E-409C-BE32-E72D297353CC}">
              <c16:uniqueId val="{00000001-9392-419C-95F0-3BD3515D07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-1.01</c:v>
                </c:pt>
                <c:pt idx="1">
                  <c:v>5.62</c:v>
                </c:pt>
                <c:pt idx="2">
                  <c:v>2.4500000000000002</c:v>
                </c:pt>
                <c:pt idx="3">
                  <c:v>1.22</c:v>
                </c:pt>
                <c:pt idx="4">
                  <c:v>1.62</c:v>
                </c:pt>
              </c:numCache>
            </c:numRef>
          </c:val>
          <c:smooth val="0"/>
          <c:extLst>
            <c:ext xmlns:c16="http://schemas.microsoft.com/office/drawing/2014/chart" uri="{C3380CC4-5D6E-409C-BE32-E72D297353CC}">
              <c16:uniqueId val="{00000002-9392-419C-95F0-3BD3515D07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c:v>
                </c:pt>
                <c:pt idx="6">
                  <c:v>0</c:v>
                </c:pt>
                <c:pt idx="7">
                  <c:v>0</c:v>
                </c:pt>
                <c:pt idx="8">
                  <c:v>0</c:v>
                </c:pt>
                <c:pt idx="9">
                  <c:v>0</c:v>
                </c:pt>
              </c:numCache>
            </c:numRef>
          </c:val>
          <c:extLst>
            <c:ext xmlns:c16="http://schemas.microsoft.com/office/drawing/2014/chart" uri="{C3380CC4-5D6E-409C-BE32-E72D297353CC}">
              <c16:uniqueId val="{00000000-66C7-4CDA-9296-5807A39B40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6C7-4CDA-9296-5807A39B404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6C7-4CDA-9296-5807A39B404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0.08</c:v>
                </c:pt>
                <c:pt idx="6">
                  <c:v>#N/A</c:v>
                </c:pt>
                <c:pt idx="7">
                  <c:v>7.0000000000000007E-2</c:v>
                </c:pt>
                <c:pt idx="8">
                  <c:v>#N/A</c:v>
                </c:pt>
                <c:pt idx="9">
                  <c:v>0.09</c:v>
                </c:pt>
              </c:numCache>
            </c:numRef>
          </c:val>
          <c:extLst>
            <c:ext xmlns:c16="http://schemas.microsoft.com/office/drawing/2014/chart" uri="{C3380CC4-5D6E-409C-BE32-E72D297353CC}">
              <c16:uniqueId val="{00000003-66C7-4CDA-9296-5807A39B404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0.37</c:v>
                </c:pt>
                <c:pt idx="4">
                  <c:v>#N/A</c:v>
                </c:pt>
                <c:pt idx="5">
                  <c:v>0.34</c:v>
                </c:pt>
                <c:pt idx="6">
                  <c:v>#N/A</c:v>
                </c:pt>
                <c:pt idx="7">
                  <c:v>0.23</c:v>
                </c:pt>
                <c:pt idx="8">
                  <c:v>#N/A</c:v>
                </c:pt>
                <c:pt idx="9">
                  <c:v>0.11</c:v>
                </c:pt>
              </c:numCache>
            </c:numRef>
          </c:val>
          <c:extLst>
            <c:ext xmlns:c16="http://schemas.microsoft.com/office/drawing/2014/chart" uri="{C3380CC4-5D6E-409C-BE32-E72D297353CC}">
              <c16:uniqueId val="{00000004-66C7-4CDA-9296-5807A39B404C}"/>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1.27</c:v>
                </c:pt>
                <c:pt idx="2">
                  <c:v>#N/A</c:v>
                </c:pt>
                <c:pt idx="3">
                  <c:v>1.74</c:v>
                </c:pt>
                <c:pt idx="4">
                  <c:v>#N/A</c:v>
                </c:pt>
                <c:pt idx="5">
                  <c:v>1.31</c:v>
                </c:pt>
                <c:pt idx="6">
                  <c:v>#N/A</c:v>
                </c:pt>
                <c:pt idx="7">
                  <c:v>0.97</c:v>
                </c:pt>
                <c:pt idx="8">
                  <c:v>#N/A</c:v>
                </c:pt>
                <c:pt idx="9">
                  <c:v>0.95</c:v>
                </c:pt>
              </c:numCache>
            </c:numRef>
          </c:val>
          <c:extLst>
            <c:ext xmlns:c16="http://schemas.microsoft.com/office/drawing/2014/chart" uri="{C3380CC4-5D6E-409C-BE32-E72D297353CC}">
              <c16:uniqueId val="{00000005-66C7-4CDA-9296-5807A39B40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1.26</c:v>
                </c:pt>
                <c:pt idx="2">
                  <c:v>#N/A</c:v>
                </c:pt>
                <c:pt idx="3">
                  <c:v>1.18</c:v>
                </c:pt>
                <c:pt idx="4">
                  <c:v>#N/A</c:v>
                </c:pt>
                <c:pt idx="5">
                  <c:v>1.47</c:v>
                </c:pt>
                <c:pt idx="6">
                  <c:v>#N/A</c:v>
                </c:pt>
                <c:pt idx="7">
                  <c:v>1.7</c:v>
                </c:pt>
                <c:pt idx="8">
                  <c:v>#N/A</c:v>
                </c:pt>
                <c:pt idx="9">
                  <c:v>2.58</c:v>
                </c:pt>
              </c:numCache>
            </c:numRef>
          </c:val>
          <c:extLst>
            <c:ext xmlns:c16="http://schemas.microsoft.com/office/drawing/2014/chart" uri="{C3380CC4-5D6E-409C-BE32-E72D297353CC}">
              <c16:uniqueId val="{00000006-66C7-4CDA-9296-5807A39B404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1.61</c:v>
                </c:pt>
                <c:pt idx="2">
                  <c:v>#N/A</c:v>
                </c:pt>
                <c:pt idx="3">
                  <c:v>1.9</c:v>
                </c:pt>
                <c:pt idx="4">
                  <c:v>#N/A</c:v>
                </c:pt>
                <c:pt idx="5">
                  <c:v>2.35</c:v>
                </c:pt>
                <c:pt idx="6">
                  <c:v>#N/A</c:v>
                </c:pt>
                <c:pt idx="7">
                  <c:v>2.75</c:v>
                </c:pt>
                <c:pt idx="8">
                  <c:v>#N/A</c:v>
                </c:pt>
                <c:pt idx="9">
                  <c:v>2.76</c:v>
                </c:pt>
              </c:numCache>
            </c:numRef>
          </c:val>
          <c:extLst>
            <c:ext xmlns:c16="http://schemas.microsoft.com/office/drawing/2014/chart" uri="{C3380CC4-5D6E-409C-BE32-E72D297353CC}">
              <c16:uniqueId val="{00000007-66C7-4CDA-9296-5807A39B404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4.4000000000000004</c:v>
                </c:pt>
                <c:pt idx="2">
                  <c:v>#N/A</c:v>
                </c:pt>
                <c:pt idx="3">
                  <c:v>6.87</c:v>
                </c:pt>
                <c:pt idx="4">
                  <c:v>#N/A</c:v>
                </c:pt>
                <c:pt idx="5">
                  <c:v>8.75</c:v>
                </c:pt>
                <c:pt idx="6">
                  <c:v>#N/A</c:v>
                </c:pt>
                <c:pt idx="7">
                  <c:v>9.17</c:v>
                </c:pt>
                <c:pt idx="8">
                  <c:v>#N/A</c:v>
                </c:pt>
                <c:pt idx="9">
                  <c:v>7.82</c:v>
                </c:pt>
              </c:numCache>
            </c:numRef>
          </c:val>
          <c:extLst>
            <c:ext xmlns:c16="http://schemas.microsoft.com/office/drawing/2014/chart" uri="{C3380CC4-5D6E-409C-BE32-E72D297353CC}">
              <c16:uniqueId val="{00000008-66C7-4CDA-9296-5807A39B404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7.3</c:v>
                </c:pt>
                <c:pt idx="2">
                  <c:v>#N/A</c:v>
                </c:pt>
                <c:pt idx="3">
                  <c:v>7.08</c:v>
                </c:pt>
                <c:pt idx="4">
                  <c:v>#N/A</c:v>
                </c:pt>
                <c:pt idx="5">
                  <c:v>7.75</c:v>
                </c:pt>
                <c:pt idx="6">
                  <c:v>#N/A</c:v>
                </c:pt>
                <c:pt idx="7">
                  <c:v>7.68</c:v>
                </c:pt>
                <c:pt idx="8">
                  <c:v>#N/A</c:v>
                </c:pt>
                <c:pt idx="9">
                  <c:v>8</c:v>
                </c:pt>
              </c:numCache>
            </c:numRef>
          </c:val>
          <c:extLst>
            <c:ext xmlns:c16="http://schemas.microsoft.com/office/drawing/2014/chart" uri="{C3380CC4-5D6E-409C-BE32-E72D297353CC}">
              <c16:uniqueId val="{00000009-66C7-4CDA-9296-5807A39B40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2442</c:v>
                </c:pt>
                <c:pt idx="5">
                  <c:v>2396</c:v>
                </c:pt>
                <c:pt idx="8">
                  <c:v>2206</c:v>
                </c:pt>
                <c:pt idx="11">
                  <c:v>2114</c:v>
                </c:pt>
                <c:pt idx="14">
                  <c:v>2073</c:v>
                </c:pt>
              </c:numCache>
            </c:numRef>
          </c:val>
          <c:extLst>
            <c:ext xmlns:c16="http://schemas.microsoft.com/office/drawing/2014/chart" uri="{C3380CC4-5D6E-409C-BE32-E72D297353CC}">
              <c16:uniqueId val="{00000000-6C53-4FC6-87F7-29BB1B8C9ED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53-4FC6-87F7-29BB1B8C9ED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0</c:v>
                </c:pt>
                <c:pt idx="6">
                  <c:v>0</c:v>
                </c:pt>
                <c:pt idx="9">
                  <c:v>0</c:v>
                </c:pt>
                <c:pt idx="12">
                  <c:v>0</c:v>
                </c:pt>
              </c:numCache>
            </c:numRef>
          </c:val>
          <c:extLst>
            <c:ext xmlns:c16="http://schemas.microsoft.com/office/drawing/2014/chart" uri="{C3380CC4-5D6E-409C-BE32-E72D297353CC}">
              <c16:uniqueId val="{00000002-6C53-4FC6-87F7-29BB1B8C9ED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22</c:v>
                </c:pt>
                <c:pt idx="6">
                  <c:v>29</c:v>
                </c:pt>
                <c:pt idx="9">
                  <c:v>24</c:v>
                </c:pt>
                <c:pt idx="12">
                  <c:v>19</c:v>
                </c:pt>
              </c:numCache>
            </c:numRef>
          </c:val>
          <c:extLst>
            <c:ext xmlns:c16="http://schemas.microsoft.com/office/drawing/2014/chart" uri="{C3380CC4-5D6E-409C-BE32-E72D297353CC}">
              <c16:uniqueId val="{00000003-6C53-4FC6-87F7-29BB1B8C9ED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920</c:v>
                </c:pt>
                <c:pt idx="3">
                  <c:v>942</c:v>
                </c:pt>
                <c:pt idx="6">
                  <c:v>971</c:v>
                </c:pt>
                <c:pt idx="9">
                  <c:v>1028</c:v>
                </c:pt>
                <c:pt idx="12">
                  <c:v>972</c:v>
                </c:pt>
              </c:numCache>
            </c:numRef>
          </c:val>
          <c:extLst>
            <c:ext xmlns:c16="http://schemas.microsoft.com/office/drawing/2014/chart" uri="{C3380CC4-5D6E-409C-BE32-E72D297353CC}">
              <c16:uniqueId val="{00000004-6C53-4FC6-87F7-29BB1B8C9ED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53-4FC6-87F7-29BB1B8C9ED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53-4FC6-87F7-29BB1B8C9ED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2379</c:v>
                </c:pt>
                <c:pt idx="3">
                  <c:v>2412</c:v>
                </c:pt>
                <c:pt idx="6">
                  <c:v>2384</c:v>
                </c:pt>
                <c:pt idx="9">
                  <c:v>2136</c:v>
                </c:pt>
                <c:pt idx="12">
                  <c:v>1951</c:v>
                </c:pt>
              </c:numCache>
            </c:numRef>
          </c:val>
          <c:extLst>
            <c:ext xmlns:c16="http://schemas.microsoft.com/office/drawing/2014/chart" uri="{C3380CC4-5D6E-409C-BE32-E72D297353CC}">
              <c16:uniqueId val="{00000007-6C53-4FC6-87F7-29BB1B8C9ED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883</c:v>
                </c:pt>
                <c:pt idx="2">
                  <c:v>#N/A</c:v>
                </c:pt>
                <c:pt idx="3">
                  <c:v>#N/A</c:v>
                </c:pt>
                <c:pt idx="4">
                  <c:v>980</c:v>
                </c:pt>
                <c:pt idx="5">
                  <c:v>#N/A</c:v>
                </c:pt>
                <c:pt idx="6">
                  <c:v>#N/A</c:v>
                </c:pt>
                <c:pt idx="7">
                  <c:v>1178</c:v>
                </c:pt>
                <c:pt idx="8">
                  <c:v>#N/A</c:v>
                </c:pt>
                <c:pt idx="9">
                  <c:v>#N/A</c:v>
                </c:pt>
                <c:pt idx="10">
                  <c:v>1074</c:v>
                </c:pt>
                <c:pt idx="11">
                  <c:v>#N/A</c:v>
                </c:pt>
                <c:pt idx="12">
                  <c:v>#N/A</c:v>
                </c:pt>
                <c:pt idx="13">
                  <c:v>869</c:v>
                </c:pt>
                <c:pt idx="14">
                  <c:v>#N/A</c:v>
                </c:pt>
              </c:numCache>
            </c:numRef>
          </c:val>
          <c:smooth val="0"/>
          <c:extLst>
            <c:ext xmlns:c16="http://schemas.microsoft.com/office/drawing/2014/chart" uri="{C3380CC4-5D6E-409C-BE32-E72D297353CC}">
              <c16:uniqueId val="{00000008-6C53-4FC6-87F7-29BB1B8C9ED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26820</c:v>
                </c:pt>
                <c:pt idx="5">
                  <c:v>25568</c:v>
                </c:pt>
                <c:pt idx="8">
                  <c:v>24915</c:v>
                </c:pt>
                <c:pt idx="11">
                  <c:v>24695</c:v>
                </c:pt>
                <c:pt idx="14">
                  <c:v>25260</c:v>
                </c:pt>
              </c:numCache>
            </c:numRef>
          </c:val>
          <c:extLst>
            <c:ext xmlns:c16="http://schemas.microsoft.com/office/drawing/2014/chart" uri="{C3380CC4-5D6E-409C-BE32-E72D297353CC}">
              <c16:uniqueId val="{00000000-89E0-4A7D-88D7-727D2921C26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1535</c:v>
                </c:pt>
                <c:pt idx="5">
                  <c:v>1380</c:v>
                </c:pt>
                <c:pt idx="8">
                  <c:v>1225</c:v>
                </c:pt>
                <c:pt idx="11">
                  <c:v>1071</c:v>
                </c:pt>
                <c:pt idx="14">
                  <c:v>918</c:v>
                </c:pt>
              </c:numCache>
            </c:numRef>
          </c:val>
          <c:extLst>
            <c:ext xmlns:c16="http://schemas.microsoft.com/office/drawing/2014/chart" uri="{C3380CC4-5D6E-409C-BE32-E72D297353CC}">
              <c16:uniqueId val="{00000001-89E0-4A7D-88D7-727D2921C26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5721</c:v>
                </c:pt>
                <c:pt idx="5">
                  <c:v>6805</c:v>
                </c:pt>
                <c:pt idx="8">
                  <c:v>7749</c:v>
                </c:pt>
                <c:pt idx="11">
                  <c:v>8461</c:v>
                </c:pt>
                <c:pt idx="14">
                  <c:v>9023</c:v>
                </c:pt>
              </c:numCache>
            </c:numRef>
          </c:val>
          <c:extLst>
            <c:ext xmlns:c16="http://schemas.microsoft.com/office/drawing/2014/chart" uri="{C3380CC4-5D6E-409C-BE32-E72D297353CC}">
              <c16:uniqueId val="{00000002-89E0-4A7D-88D7-727D2921C26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E0-4A7D-88D7-727D2921C26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E0-4A7D-88D7-727D2921C26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E0-4A7D-88D7-727D2921C26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4705</c:v>
                </c:pt>
                <c:pt idx="3">
                  <c:v>4604</c:v>
                </c:pt>
                <c:pt idx="6">
                  <c:v>4163</c:v>
                </c:pt>
                <c:pt idx="9">
                  <c:v>3827</c:v>
                </c:pt>
                <c:pt idx="12">
                  <c:v>3758</c:v>
                </c:pt>
              </c:numCache>
            </c:numRef>
          </c:val>
          <c:extLst>
            <c:ext xmlns:c16="http://schemas.microsoft.com/office/drawing/2014/chart" uri="{C3380CC4-5D6E-409C-BE32-E72D297353CC}">
              <c16:uniqueId val="{00000006-89E0-4A7D-88D7-727D2921C26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348</c:v>
                </c:pt>
                <c:pt idx="3">
                  <c:v>385</c:v>
                </c:pt>
                <c:pt idx="6">
                  <c:v>373</c:v>
                </c:pt>
                <c:pt idx="9">
                  <c:v>352</c:v>
                </c:pt>
                <c:pt idx="12">
                  <c:v>591</c:v>
                </c:pt>
              </c:numCache>
            </c:numRef>
          </c:val>
          <c:extLst>
            <c:ext xmlns:c16="http://schemas.microsoft.com/office/drawing/2014/chart" uri="{C3380CC4-5D6E-409C-BE32-E72D297353CC}">
              <c16:uniqueId val="{00000007-89E0-4A7D-88D7-727D2921C26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20312</c:v>
                </c:pt>
                <c:pt idx="3">
                  <c:v>18692</c:v>
                </c:pt>
                <c:pt idx="6">
                  <c:v>17757</c:v>
                </c:pt>
                <c:pt idx="9">
                  <c:v>17302</c:v>
                </c:pt>
                <c:pt idx="12">
                  <c:v>16693</c:v>
                </c:pt>
              </c:numCache>
            </c:numRef>
          </c:val>
          <c:extLst>
            <c:ext xmlns:c16="http://schemas.microsoft.com/office/drawing/2014/chart" uri="{C3380CC4-5D6E-409C-BE32-E72D297353CC}">
              <c16:uniqueId val="{00000008-89E0-4A7D-88D7-727D2921C26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9E0-4A7D-88D7-727D2921C26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21737</c:v>
                </c:pt>
                <c:pt idx="3">
                  <c:v>20729</c:v>
                </c:pt>
                <c:pt idx="6">
                  <c:v>19736</c:v>
                </c:pt>
                <c:pt idx="9">
                  <c:v>19178</c:v>
                </c:pt>
                <c:pt idx="12">
                  <c:v>21628</c:v>
                </c:pt>
              </c:numCache>
            </c:numRef>
          </c:val>
          <c:extLst>
            <c:ext xmlns:c16="http://schemas.microsoft.com/office/drawing/2014/chart" uri="{C3380CC4-5D6E-409C-BE32-E72D297353CC}">
              <c16:uniqueId val="{0000000A-89E0-4A7D-88D7-727D2921C26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13026</c:v>
                </c:pt>
                <c:pt idx="2">
                  <c:v>#N/A</c:v>
                </c:pt>
                <c:pt idx="3">
                  <c:v>#N/A</c:v>
                </c:pt>
                <c:pt idx="4">
                  <c:v>10657</c:v>
                </c:pt>
                <c:pt idx="5">
                  <c:v>#N/A</c:v>
                </c:pt>
                <c:pt idx="6">
                  <c:v>#N/A</c:v>
                </c:pt>
                <c:pt idx="7">
                  <c:v>8141</c:v>
                </c:pt>
                <c:pt idx="8">
                  <c:v>#N/A</c:v>
                </c:pt>
                <c:pt idx="9">
                  <c:v>#N/A</c:v>
                </c:pt>
                <c:pt idx="10">
                  <c:v>6433</c:v>
                </c:pt>
                <c:pt idx="11">
                  <c:v>#N/A</c:v>
                </c:pt>
                <c:pt idx="12">
                  <c:v>#N/A</c:v>
                </c:pt>
                <c:pt idx="13">
                  <c:v>7469</c:v>
                </c:pt>
                <c:pt idx="14">
                  <c:v>#N/A</c:v>
                </c:pt>
              </c:numCache>
            </c:numRef>
          </c:val>
          <c:smooth val="0"/>
          <c:extLst>
            <c:ext xmlns:c16="http://schemas.microsoft.com/office/drawing/2014/chart" uri="{C3380CC4-5D6E-409C-BE32-E72D297353CC}">
              <c16:uniqueId val="{0000000B-89E0-4A7D-88D7-727D2921C26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2462</c:v>
                </c:pt>
                <c:pt idx="1">
                  <c:v>2562</c:v>
                </c:pt>
                <c:pt idx="2">
                  <c:v>2943</c:v>
                </c:pt>
              </c:numCache>
            </c:numRef>
          </c:val>
          <c:extLst>
            <c:ext xmlns:c16="http://schemas.microsoft.com/office/drawing/2014/chart" uri="{C3380CC4-5D6E-409C-BE32-E72D297353CC}">
              <c16:uniqueId val="{00000000-7136-4B1E-95D3-90C3047011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367</c:v>
                </c:pt>
                <c:pt idx="1">
                  <c:v>426</c:v>
                </c:pt>
                <c:pt idx="2">
                  <c:v>472</c:v>
                </c:pt>
              </c:numCache>
            </c:numRef>
          </c:val>
          <c:extLst>
            <c:ext xmlns:c16="http://schemas.microsoft.com/office/drawing/2014/chart" uri="{C3380CC4-5D6E-409C-BE32-E72D297353CC}">
              <c16:uniqueId val="{00000001-7136-4B1E-95D3-90C3047011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6572</c:v>
                </c:pt>
                <c:pt idx="1">
                  <c:v>6722</c:v>
                </c:pt>
                <c:pt idx="2">
                  <c:v>6734</c:v>
                </c:pt>
              </c:numCache>
            </c:numRef>
          </c:val>
          <c:extLst>
            <c:ext xmlns:c16="http://schemas.microsoft.com/office/drawing/2014/chart" uri="{C3380CC4-5D6E-409C-BE32-E72D297353CC}">
              <c16:uniqueId val="{00000002-7136-4B1E-95D3-90C3047011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「元利償還金等（Ａ）」は、合併直後に借入した起債や、学校施設耐震化事業等への償還が完了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年度までは減少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傾向にある。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年度以降は、五泉地域衛生施設組合による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広域ごみ施設整備事業への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構成市</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負担金の</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財源として、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年度に借入</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れした合併特例事業債の元利償還が開始されるため、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再び増加に転じることを見込んでいる。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年度に合併特例債の借入可能期限が終了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ため、これまでと比較して普通交付税の算入率が低い起債の借入を見込まざるを得ないため「算入公債費等（Ｂ）」の伸び率は低下し、指標の上昇が見込まれる。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今後は、これまで同様に、投資的事業の精査による新規発行債の抑制や、交付税算入率の高い市債を厳選した借入</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により比率上昇の抑制に</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努めたい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満期一括償還地方債の借入はしておらず、今後も借入予定はないため、そのための積立は行っていない。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「将来負担額（Ａ）」の一般会計債は、合併後の新市建設計画に基づいて借入した起債の償還完了に伴い、</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減少傾向で推移してい</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年度はこれまで計画していたとおり、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広域ごみ施設整備事業への負担金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に伴う借入れのため、地方債現在高が増加している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、あがの市民病院建設時に借入した企業債について計画どおり償還が進んでいることから、減少傾向にある。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「充当可能財源等（Ｂ）」は、普通交付税の追加交付やふるさと寄附金の寄附額増加</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を原資とした積立てや、今後の老朽公共施設の改修を想定した財源の確保に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伴い、充当可能基金は増加した。　</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以上のように、</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「将来負担額（Ａ）」</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の増加に伴い、これまで減少傾向で推移していた比率が上昇することとなったものの、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を確保できたことから、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これまでの想定より</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上昇率は抑制された。</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今後は、老朽公共施設改修に伴い、</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充当可能財源（充当可能基金、基準財政需要額算入見込額）の減少が見込まれるため、</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施設保有量の最適化や交付税算入率の高い市債の活用による比率抑制に努めたい。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新潟県阿賀野市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年度に引き続き、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国補正予算により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国税収入の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上振れを理由とした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等を受けて、翌年度以降の財政需要に備え、</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百万円を積立てしたため、年度末までに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阿賀野市総合計画の目標値（財政調整基金について標準財政規模の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％以上の積立額の確保）</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を達成することとなったが、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特定目的基金は、事業に応じて積立と取崩しを行ったことで、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に留まった。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内訳</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①ごみ処理施設等整備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（旧環境センターの解体を含めた今後の施設方針を踏まえ積立て）</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阿賀野市応援基金＋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百万円（ふるさと応援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寄附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る積立て）</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③ふるさと阿賀野市応援基金△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百万円（瓢湖水きん公園整備事業や保育料及び子ども医療費の無償化事業等の財源として取崩し）</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④公共施設等整備基金△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百万円（京ヶ瀬小学校長寿命化等改修事業等の財源として取崩し）</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effectLst/>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合併特例債の発行期限終了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を迎えたことから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、中長期的には基金の活用が増えていくと想定されるため柔軟な積立てを進めている。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基金全体の中期的な活用見通し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①公共施設等整備基金：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に予定する小学校屋内プール整備事業、京ヶ瀬中学校グラウンド整備事業等、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市役所庁舎の長寿命化事業等に活用を想定。</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②あがの市民病院整備基金：新潟大学医学部との連携による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４つの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寄附講座と、医療機器の更新に係る費用に充てるため計画的な活用を想定。</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③ごみ処理施設整備基金：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五泉地域衛生施設組合が運営する広域ごみ処理施設（クリーンセンターあがのがわ）の建設償還費に係る負担金や、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年度積立て理由にある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旧環境センター廃止後の方向性を踏まえた活用を想定。</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年度に積立や取崩しを行った主な基金の条例に基づく使途は以下のとおり。</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①ふるさと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阿賀野市応援基金・・・・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豊かな自然環境を守り育てる事業及び文化と子どもたちを守り育てる事業に要する経費</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公共施設等の整備及び管理に要する経費</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③合併市町村振興基金・・・・・・・・・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地域における住民の連帯の強化及び旧町村単位での地域振興</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④ごみ処理施設等整備基金・・・・・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ごみ処理施設の整備及び改修費用</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⑤あがの市民病院整備基金・・・・・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病院の整備及び運営等に要する経費</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①瓢湖水きん公園整備事業のほか、保育料や子ども医療費の無償化事業や中学生インフルエンザ予防接種無償化事業など政策的事業の財源として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百万円取崩しした一方、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ふるさと寄附金として受けた収入</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を積立したため、差引で増額となった。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②京ヶ瀬小学校長寿命化等改修事業及び京ヶ瀬学校給食センター整備事業等の財源として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取崩ししたため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大幅な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③</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市民全体の一体感の醸成を推進するため、ふるさとまつり事業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百万円、通学バス運行事業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百万円及び給食センターの備品購入費として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取崩ししたため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全体で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減額となった。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④五泉地域衛生施設組合が運営する広域ごみ処理施設（クリーンセンターあがのがわ）の建設負担金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百万円取崩しした一方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、旧環境センター廃止後の方向性を踏まえた活用を想定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百万円の積立てを行ったため、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百万円の増額となった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⑤あがの市民病院の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年度決算収支に基づく精算金としての一般会計繰入金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百万円を積立した一方、新潟大学医学部との連携による寄附講座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への財源として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百万円を取崩ししたため結果として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微増となった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年度の合併特例債発行期限の終了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、元利償還金について普通交付税への算入率が高い地方債の借入が困難となる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ことが予想される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一方で、人口減少や老朽化に伴う公共施設等の再編整備を進める必要があり、中長期的には特定目的基金の活用がこれまで以上に求められる。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このため、今後も市税や交付金等の上振れが見込まれる場合は、積極的かつ柔軟に積み増ししていく方針とする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国税収入の増額補正により「臨時経済対策費」の名目で追加交付のあった普通交付税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百万円について、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年度以降の政策的財源として活用するため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百万円を積立した。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○短期的な活用の見通し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基金の取崩し目的に従い、予算編成等において一時的に財減の必要性が生じた場合に活用するほか、近年の物価高騰が長引く社会情勢等に鑑み、緊急的に実施が必要な市民負担の軽減に向けた取組をはじめとした政策的財源として柔軟に活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○中長期的な活用の見通し</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万が一の大規模災害等への備えのほか、県内</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市でも比較的高い将来負担比率を解消するため、残高について標準財政規模の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の堅持に努める。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「臨時財政対策債償還基金費」として追加交付のあった普通交付税</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百万円について、制度趣旨に基づき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年度の臨時財政対策債の元利償還金の財源とするため積立した。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年度に合併特例債の発行可能期間が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終了したことで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交付税算入率が高い地方債の借入が困難になることや、国の政策による市場金利の上昇を見据え、これまで以上に一般会計に占める元利償還金の負担割合が高くなることを想定しており、今後は、繰上償還が将来的負担額と比較し有利となるかを精査した上で、繰上償還による財政負担の軽減のため活用を検討していく方針とす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ただし、現在の積立方針については、減債基金よりも起債借入の代替となり得る特定目的基金や、財政調整基金への積立を優先に進めているため、</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年度のような普通交付税の追加交付等の臨時的措置を除いては残高は低調に推移していく見通しである。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39,165
38,703
192.74
28,194,004
26,819,042
1,035,122
13,231,151
21,627,532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年度比で概ね横ばいとなり、類似団体平均を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年度単年で見ると、普通交付税算定上の需要額では、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こども子育て費創設に伴う影響額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が増加した。収入額では、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続いた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半導体需要拡大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が落ち着きを見せたことで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法人市民税法人税割</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が減少した。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結果として、需要額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は増加した一方、</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収入額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は減少したことから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単年度での財政力指数</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は低下した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次年度以降も「阿賀野市総合計画」に基づく</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サイクルの遂行で税収確保による指数向上を目指したい。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148590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15391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148590</xdr:rowOff>
    </xdr:from>
    <xdr:to>
      <xdr:col>19</xdr:col>
      <xdr:colOff>133350</xdr:colOff>
      <xdr:row>42</xdr:row>
      <xdr:rowOff>1270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3225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1270</xdr:rowOff>
    </xdr:from>
    <xdr:to>
      <xdr:col>15</xdr:col>
      <xdr:colOff>82550</xdr:colOff>
      <xdr:row>42</xdr:row>
      <xdr:rowOff>1270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02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1270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97790</xdr:rowOff>
    </xdr:from>
    <xdr:to>
      <xdr:col>19</xdr:col>
      <xdr:colOff>184150</xdr:colOff>
      <xdr:row>42</xdr:row>
      <xdr:rowOff>27940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121920</xdr:rowOff>
    </xdr:from>
    <xdr:to>
      <xdr:col>15</xdr:col>
      <xdr:colOff>133350</xdr:colOff>
      <xdr:row>42</xdr:row>
      <xdr:rowOff>52070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121920</xdr:rowOff>
    </xdr:from>
    <xdr:to>
      <xdr:col>11</xdr:col>
      <xdr:colOff>82550</xdr:colOff>
      <xdr:row>42</xdr:row>
      <xdr:rowOff>52070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62247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ポイント下回り、健全な水準を維持した。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分母構造では、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普通交付税再算定等による地方交付税の増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百万円）、分子構造では、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大きな変化がなかったこと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年度から事業会計に移行した下水道事業の経営改善による繰出金の削減や、デジタル技術の活用による事務効率化を遂行することで、経常経費の削減を図り、現状水準の堅持に努めたい。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59</xdr:row>
      <xdr:rowOff>134801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191750"/>
          <a:ext cx="838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25961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12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93435</xdr:rowOff>
    </xdr:from>
    <xdr:to>
      <xdr:col>19</xdr:col>
      <xdr:colOff>133350</xdr:colOff>
      <xdr:row>59</xdr:row>
      <xdr:rowOff>134801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898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10704</xdr:rowOff>
    </xdr:from>
    <xdr:to>
      <xdr:col>15</xdr:col>
      <xdr:colOff>82550</xdr:colOff>
      <xdr:row>59</xdr:row>
      <xdr:rowOff>93435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26254"/>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10704</xdr:rowOff>
    </xdr:from>
    <xdr:to>
      <xdr:col>11</xdr:col>
      <xdr:colOff>31750</xdr:colOff>
      <xdr:row>59</xdr:row>
      <xdr:rowOff>152037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26254"/>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156391</xdr:rowOff>
    </xdr:from>
    <xdr:to>
      <xdr:col>7</xdr:col>
      <xdr:colOff>31750</xdr:colOff>
      <xdr:row>60</xdr:row>
      <xdr:rowOff>86541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71318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5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84001</xdr:rowOff>
    </xdr:from>
    <xdr:to>
      <xdr:col>19</xdr:col>
      <xdr:colOff>184150</xdr:colOff>
      <xdr:row>60</xdr:row>
      <xdr:rowOff>14151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24328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6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42635</xdr:rowOff>
    </xdr:from>
    <xdr:to>
      <xdr:col>15</xdr:col>
      <xdr:colOff>133350</xdr:colOff>
      <xdr:row>59</xdr:row>
      <xdr:rowOff>144235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154412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131354</xdr:rowOff>
    </xdr:from>
    <xdr:to>
      <xdr:col>11</xdr:col>
      <xdr:colOff>82550</xdr:colOff>
      <xdr:row>59</xdr:row>
      <xdr:rowOff>61504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71681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4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101237</xdr:rowOff>
    </xdr:from>
    <xdr:to>
      <xdr:col>7</xdr:col>
      <xdr:colOff>31750</xdr:colOff>
      <xdr:row>60</xdr:row>
      <xdr:rowOff>31387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41564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16,084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人増加したものの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54,423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人事院勧告に基づく</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正規職員及び会計年度任用職員の給与改定等により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こと、ふるさと寄附金が好調だったことによる関連経費の増加や国政選挙等の実施に伴い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が増加の要因として挙げられる。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公共施設等総合管理計画に基づく施設の統廃合や人口減少対策の取組を遂行することで、現状水準の堅持に努めたい。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33150</xdr:rowOff>
    </xdr:from>
    <xdr:to>
      <xdr:col>23</xdr:col>
      <xdr:colOff>133350</xdr:colOff>
      <xdr:row>81</xdr:row>
      <xdr:rowOff>37030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0600"/>
          <a:ext cx="838200" cy="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21808</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33122</xdr:rowOff>
    </xdr:from>
    <xdr:to>
      <xdr:col>19</xdr:col>
      <xdr:colOff>133350</xdr:colOff>
      <xdr:row>81</xdr:row>
      <xdr:rowOff>33150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20572"/>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32183</xdr:rowOff>
    </xdr:from>
    <xdr:to>
      <xdr:col>15</xdr:col>
      <xdr:colOff>82550</xdr:colOff>
      <xdr:row>81</xdr:row>
      <xdr:rowOff>33122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9633"/>
          <a:ext cx="889000" cy="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32183</xdr:rowOff>
    </xdr:from>
    <xdr:to>
      <xdr:col>11</xdr:col>
      <xdr:colOff>31750</xdr:colOff>
      <xdr:row>81</xdr:row>
      <xdr:rowOff>32751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1447800" y="13919633"/>
          <a:ext cx="88900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159493</xdr:rowOff>
    </xdr:from>
    <xdr:to>
      <xdr:col>7</xdr:col>
      <xdr:colOff>31750</xdr:colOff>
      <xdr:row>81</xdr:row>
      <xdr:rowOff>89643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74420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1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157680</xdr:rowOff>
    </xdr:from>
    <xdr:to>
      <xdr:col>23</xdr:col>
      <xdr:colOff>184150</xdr:colOff>
      <xdr:row>81</xdr:row>
      <xdr:rowOff>87830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78957</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153800</xdr:rowOff>
    </xdr:from>
    <xdr:to>
      <xdr:col>19</xdr:col>
      <xdr:colOff>184150</xdr:colOff>
      <xdr:row>81</xdr:row>
      <xdr:rowOff>83950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94127</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153772</xdr:rowOff>
    </xdr:from>
    <xdr:to>
      <xdr:col>15</xdr:col>
      <xdr:colOff>133350</xdr:colOff>
      <xdr:row>81</xdr:row>
      <xdr:rowOff>83922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94099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152833</xdr:rowOff>
    </xdr:from>
    <xdr:to>
      <xdr:col>11</xdr:col>
      <xdr:colOff>82550</xdr:colOff>
      <xdr:row>81</xdr:row>
      <xdr:rowOff>82983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93160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153401</xdr:rowOff>
    </xdr:from>
    <xdr:to>
      <xdr:col>7</xdr:col>
      <xdr:colOff>31750</xdr:colOff>
      <xdr:row>81</xdr:row>
      <xdr:rowOff>83551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93728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8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ポイント下回り、健全な水準を維持した。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定員適正化計画に基づく職員数の管理に伴い、給与体系の低い新卒採用者の増加が要因として挙げられる。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同様に、類似団体平均や国の制度改正、地方財政計画をはじめとした動向を注視し、「人事評価制度」の効果的な運用によって、指数だけではなくバランスのとれた質の高い給与体系を目指し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11793</xdr:rowOff>
    </xdr:from>
    <xdr:to>
      <xdr:col>81</xdr:col>
      <xdr:colOff>44450</xdr:colOff>
      <xdr:row>82</xdr:row>
      <xdr:rowOff>80736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07069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60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11793</xdr:rowOff>
    </xdr:from>
    <xdr:to>
      <xdr:col>77</xdr:col>
      <xdr:colOff>44450</xdr:colOff>
      <xdr:row>82</xdr:row>
      <xdr:rowOff>149679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070693"/>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149679</xdr:rowOff>
    </xdr:from>
    <xdr:to>
      <xdr:col>72</xdr:col>
      <xdr:colOff>203200</xdr:colOff>
      <xdr:row>84</xdr:row>
      <xdr:rowOff>48079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20857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48079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29936</xdr:rowOff>
    </xdr:from>
    <xdr:to>
      <xdr:col>81</xdr:col>
      <xdr:colOff>95250</xdr:colOff>
      <xdr:row>82</xdr:row>
      <xdr:rowOff>131536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46463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39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132443</xdr:rowOff>
    </xdr:from>
    <xdr:to>
      <xdr:col>77</xdr:col>
      <xdr:colOff>95250</xdr:colOff>
      <xdr:row>82</xdr:row>
      <xdr:rowOff>62593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72770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378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98879</xdr:rowOff>
    </xdr:from>
    <xdr:to>
      <xdr:col>73</xdr:col>
      <xdr:colOff>44450</xdr:colOff>
      <xdr:row>83</xdr:row>
      <xdr:rowOff>29029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39206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概ね横ばいとなり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千人下回った。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定員適正化計画に基づき、職員数の適正管理と併せて、職員年齢構成の偏在化解消も必要なことから、</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一時的な比率</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低下も予想される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年度から類似団体平均を下回っており、引き続き、事業毎の事務量の把握による人員配分の最適化の取組で、職員数の抑制に努めたい。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135594</xdr:rowOff>
    </xdr:from>
    <xdr:to>
      <xdr:col>81</xdr:col>
      <xdr:colOff>44450</xdr:colOff>
      <xdr:row>60</xdr:row>
      <xdr:rowOff>142832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422594"/>
          <a:ext cx="8382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118703</xdr:rowOff>
    </xdr:from>
    <xdr:to>
      <xdr:col>77</xdr:col>
      <xdr:colOff>44450</xdr:colOff>
      <xdr:row>60</xdr:row>
      <xdr:rowOff>142832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405703"/>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118703</xdr:rowOff>
    </xdr:from>
    <xdr:to>
      <xdr:col>72</xdr:col>
      <xdr:colOff>203200</xdr:colOff>
      <xdr:row>60</xdr:row>
      <xdr:rowOff>128355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4401800" y="1040570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128355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404898"/>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45381</xdr:rowOff>
    </xdr:from>
    <xdr:to>
      <xdr:col>64</xdr:col>
      <xdr:colOff>152400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84794</xdr:rowOff>
    </xdr:from>
    <xdr:to>
      <xdr:col>81</xdr:col>
      <xdr:colOff>95250</xdr:colOff>
      <xdr:row>61</xdr:row>
      <xdr:rowOff>14944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37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101321</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21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92032</xdr:rowOff>
    </xdr:from>
    <xdr:to>
      <xdr:col>77</xdr:col>
      <xdr:colOff>95250</xdr:colOff>
      <xdr:row>61</xdr:row>
      <xdr:rowOff>22182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3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32359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147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67903</xdr:rowOff>
    </xdr:from>
    <xdr:to>
      <xdr:col>73</xdr:col>
      <xdr:colOff>44450</xdr:colOff>
      <xdr:row>60</xdr:row>
      <xdr:rowOff>169503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3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8230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2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77555</xdr:rowOff>
    </xdr:from>
    <xdr:to>
      <xdr:col>68</xdr:col>
      <xdr:colOff>203200</xdr:colOff>
      <xdr:row>61</xdr:row>
      <xdr:rowOff>7705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36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17882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3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153475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分子構造として、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体育館整備事業や中学校耐震改修事業に係る借入れの償還完了に伴い、元利償還金が減少（△</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185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、分母構造として、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普通交付税や地方特例交付金</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の増加に伴い、標準財政規模が増加（</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百万円）したこと</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比率低下の要因として挙げられる。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今後は、これまで同様に、投資的事業の精査による新規発行債の抑制と「阿賀野市総合計画」に基づく計画的な事業実施によって、比率上昇の抑制に努めたい。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26035</xdr:rowOff>
    </xdr:from>
    <xdr:to>
      <xdr:col>81</xdr:col>
      <xdr:colOff>44450</xdr:colOff>
      <xdr:row>37</xdr:row>
      <xdr:rowOff>34078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6968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24024</xdr:rowOff>
    </xdr:from>
    <xdr:to>
      <xdr:col>77</xdr:col>
      <xdr:colOff>44450</xdr:colOff>
      <xdr:row>37</xdr:row>
      <xdr:rowOff>34078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6767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7938</xdr:rowOff>
    </xdr:from>
    <xdr:to>
      <xdr:col>72</xdr:col>
      <xdr:colOff>203200</xdr:colOff>
      <xdr:row>37</xdr:row>
      <xdr:rowOff>24024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51588"/>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7938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4756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146685</xdr:rowOff>
    </xdr:from>
    <xdr:to>
      <xdr:col>81</xdr:col>
      <xdr:colOff>95250</xdr:colOff>
      <xdr:row>37</xdr:row>
      <xdr:rowOff>76835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1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118762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154728</xdr:rowOff>
    </xdr:from>
    <xdr:to>
      <xdr:col>77</xdr:col>
      <xdr:colOff>95250</xdr:colOff>
      <xdr:row>37</xdr:row>
      <xdr:rowOff>84878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69655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1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144674</xdr:rowOff>
    </xdr:from>
    <xdr:to>
      <xdr:col>73</xdr:col>
      <xdr:colOff>44450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59601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0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128588</xdr:rowOff>
    </xdr:from>
    <xdr:to>
      <xdr:col>68</xdr:col>
      <xdr:colOff>203200</xdr:colOff>
      <xdr:row>37</xdr:row>
      <xdr:rowOff>58738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124566</xdr:rowOff>
    </xdr:from>
    <xdr:to>
      <xdr:col>64</xdr:col>
      <xdr:colOff>152400</xdr:colOff>
      <xdr:row>37</xdr:row>
      <xdr:rowOff>54716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64893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56.1</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広域ごみ処理施設や学校給食センター整備に係る地方債残高の増加（</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2,450</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比率上昇の要因として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、類似団体平均値を上回る主な要因としては、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年度に整備完了した市立病院建設事業債について、利用料金制による指定管理施設のため一般会計が実質的に償還金を負担していることが挙げられる。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今後は、これまで同様に、投資的事業の精査による新規発行債の抑制と計画的な基金への積立によって、比率改善に努めたい。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67451</xdr:rowOff>
    </xdr:from>
    <xdr:to>
      <xdr:col>81</xdr:col>
      <xdr:colOff>44450</xdr:colOff>
      <xdr:row>19</xdr:row>
      <xdr:rowOff>5927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3153551"/>
          <a:ext cx="838200" cy="10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67451</xdr:rowOff>
    </xdr:from>
    <xdr:to>
      <xdr:col>77</xdr:col>
      <xdr:colOff>44450</xdr:colOff>
      <xdr:row>19</xdr:row>
      <xdr:rowOff>118533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53551"/>
          <a:ext cx="889000" cy="22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118533</xdr:rowOff>
    </xdr:from>
    <xdr:to>
      <xdr:col>72</xdr:col>
      <xdr:colOff>203200</xdr:colOff>
      <xdr:row>21</xdr:row>
      <xdr:rowOff>63853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376083"/>
          <a:ext cx="889000" cy="28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63853</xdr:rowOff>
    </xdr:from>
    <xdr:to>
      <xdr:col>68</xdr:col>
      <xdr:colOff>152400</xdr:colOff>
      <xdr:row>23</xdr:row>
      <xdr:rowOff>90946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64303"/>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113947</xdr:rowOff>
    </xdr:from>
    <xdr:to>
      <xdr:col>64</xdr:col>
      <xdr:colOff>152400</xdr:colOff>
      <xdr:row>15</xdr:row>
      <xdr:rowOff>44097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54274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126577</xdr:rowOff>
    </xdr:from>
    <xdr:to>
      <xdr:col>81</xdr:col>
      <xdr:colOff>95250</xdr:colOff>
      <xdr:row>19</xdr:row>
      <xdr:rowOff>56727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1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98654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18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16651</xdr:rowOff>
    </xdr:from>
    <xdr:to>
      <xdr:col>77</xdr:col>
      <xdr:colOff>95250</xdr:colOff>
      <xdr:row>18</xdr:row>
      <xdr:rowOff>118251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103028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89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67733</xdr:rowOff>
    </xdr:from>
    <xdr:to>
      <xdr:col>73</xdr:col>
      <xdr:colOff>44450</xdr:colOff>
      <xdr:row>19</xdr:row>
      <xdr:rowOff>169333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154110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13053</xdr:rowOff>
    </xdr:from>
    <xdr:to>
      <xdr:col>68</xdr:col>
      <xdr:colOff>203200</xdr:colOff>
      <xdr:row>21</xdr:row>
      <xdr:rowOff>114653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1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99430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9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23</xdr:row>
      <xdr:rowOff>40146</xdr:rowOff>
    </xdr:from>
    <xdr:to>
      <xdr:col>64</xdr:col>
      <xdr:colOff>152400</xdr:colOff>
      <xdr:row>23</xdr:row>
      <xdr:rowOff>141746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126523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39,165
38,703
192.74
28,194,004
26,819,042
1,035,122
13,231,151
21,627,532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ポイント増加したものの、類似団体平均を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、これまで同様に、事業毎の事務量の把握によって、会計年度任用職員を含めた人員配分の最適化へ取り組み、類似団体平均を下回る水準を堅持するよう努めたい。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37846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94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163576</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357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163576</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3577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66819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112776</xdr:rowOff>
    </xdr:from>
    <xdr:to>
      <xdr:col>11</xdr:col>
      <xdr:colOff>60325</xdr:colOff>
      <xdr:row>37</xdr:row>
      <xdr:rowOff>42926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53103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ふるさと寄附金の増加に伴う必要経費の増加（</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百万円）が比率上昇の要因として挙げられる。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類似団体平均を上回る状況が続いているため、比率改善に向けて、委託料の委託内容見直しや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サイクルの遂行による事業見直しで、物件費全体の抑制に努めたい。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06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18</xdr:row>
      <xdr:rowOff>20320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464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1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xdr:rowOff>
    </xdr:from>
    <xdr:to>
      <xdr:col>69</xdr:col>
      <xdr:colOff>92075</xdr:colOff>
      <xdr:row>17</xdr:row>
      <xdr:rowOff>39370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15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障</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がい</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者福祉</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や人口減少対策で実施する児童福祉の</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経常扶助費が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en-US"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+285</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百万円）した一方、普通交付税再算定等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に伴う経常一般財源の増加が比率低下の要因として挙げられる。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関連経費は一定額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を見込むため、「阿賀野市総合計画」に基づく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サイクルの遂行で、税収確保による経常一般財源の確保に努めたい。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132443</xdr:rowOff>
    </xdr:from>
    <xdr:to>
      <xdr:col>24</xdr:col>
      <xdr:colOff>25400</xdr:colOff>
      <xdr:row>57</xdr:row>
      <xdr:rowOff>26307</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33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26307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880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140607</xdr:rowOff>
    </xdr:from>
    <xdr:to>
      <xdr:col>15</xdr:col>
      <xdr:colOff>98425</xdr:colOff>
      <xdr:row>57</xdr:row>
      <xdr:rowOff>15422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703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70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53720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5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146957</xdr:rowOff>
    </xdr:from>
    <xdr:to>
      <xdr:col>20</xdr:col>
      <xdr:colOff>38100</xdr:colOff>
      <xdr:row>57</xdr:row>
      <xdr:rowOff>77107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61884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4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136072</xdr:rowOff>
    </xdr:from>
    <xdr:to>
      <xdr:col>15</xdr:col>
      <xdr:colOff>149225</xdr:colOff>
      <xdr:row>57</xdr:row>
      <xdr:rowOff>66222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50999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、概ね横ばいで推移しており、今後は、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経常経費の精査や「阿賀野市総合計画」に基づく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サイクルの遂行で特別会計への繰出金の削減による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158750</xdr:rowOff>
    </xdr:from>
    <xdr:to>
      <xdr:col>82</xdr:col>
      <xdr:colOff>107950</xdr:colOff>
      <xdr:row>58</xdr:row>
      <xdr:rowOff>25400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31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25400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58</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80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133350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0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86377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82550</xdr:rowOff>
    </xdr:from>
    <xdr:to>
      <xdr:col>65</xdr:col>
      <xdr:colOff>53975</xdr:colOff>
      <xdr:row>58</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22877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、概ね横ばいで推移しており、今後は、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下水道事業等の経営改善に向けた取組で基準外繰出金の削減による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391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1437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35560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1528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156210</xdr:rowOff>
    </xdr:from>
    <xdr:to>
      <xdr:col>69</xdr:col>
      <xdr:colOff>142875</xdr:colOff>
      <xdr:row>36</xdr:row>
      <xdr:rowOff>86360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96537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年度から「公債費負担適正化計画」に基づき、起債の抑制と繰上償還を行った成果で一定の水準を堅持しており、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今後は、広域ごみ処理施設整備に伴う比率の上昇が見込まれるが、これまで同様に、投資的事業の精査による新規発行債の抑制を図り、類似団体平均を下回る水準を堅持するよう努めたい。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128905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838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128905</xdr:rowOff>
    </xdr:from>
    <xdr:to>
      <xdr:col>19</xdr:col>
      <xdr:colOff>187325</xdr:colOff>
      <xdr:row>74</xdr:row>
      <xdr:rowOff>161290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162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153670</xdr:rowOff>
    </xdr:from>
    <xdr:to>
      <xdr:col>15</xdr:col>
      <xdr:colOff>98425</xdr:colOff>
      <xdr:row>74</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165100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409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125730</xdr:rowOff>
    </xdr:from>
    <xdr:to>
      <xdr:col>6</xdr:col>
      <xdr:colOff>171450</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125747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78105</xdr:rowOff>
    </xdr:from>
    <xdr:to>
      <xdr:col>20</xdr:col>
      <xdr:colOff>38100</xdr:colOff>
      <xdr:row>75</xdr:row>
      <xdr:rowOff>8255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18432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34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110490</xdr:rowOff>
    </xdr:from>
    <xdr:to>
      <xdr:col>15</xdr:col>
      <xdr:colOff>149225</xdr:colOff>
      <xdr:row>75</xdr:row>
      <xdr:rowOff>40640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50817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102870</xdr:rowOff>
    </xdr:from>
    <xdr:to>
      <xdr:col>11</xdr:col>
      <xdr:colOff>60325</xdr:colOff>
      <xdr:row>75</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43197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114300</xdr:rowOff>
    </xdr:from>
    <xdr:to>
      <xdr:col>6</xdr:col>
      <xdr:colOff>171450</xdr:colOff>
      <xdr:row>75</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54627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増減はなく</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ポイント下回った。</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上記のとおり物件費の増加に伴う比率の上昇が見られるが、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概ね横ばいで類似団体平均を下回っているため、今後も、物件費抑制や公共施設等総合管理計画に基づく施設の統廃合による経常経費抑制と併せて、税収等の経常一般財源確保へ取り組み、現状水準の堅持に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154432</xdr:rowOff>
    </xdr:from>
    <xdr:to>
      <xdr:col>82</xdr:col>
      <xdr:colOff>107950</xdr:colOff>
      <xdr:row>76</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84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5204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21844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9606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76</xdr:row>
      <xdr:rowOff>90424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960604"/>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103632</xdr:rowOff>
    </xdr:from>
    <xdr:to>
      <xdr:col>78</xdr:col>
      <xdr:colOff>120650</xdr:colOff>
      <xdr:row>77</xdr:row>
      <xdr:rowOff>33782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43959</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39624</xdr:rowOff>
    </xdr:from>
    <xdr:to>
      <xdr:col>65</xdr:col>
      <xdr:colOff>53975</xdr:colOff>
      <xdr:row>76</xdr:row>
      <xdr:rowOff>141224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151401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28692</xdr:rowOff>
    </xdr:from>
    <xdr:to>
      <xdr:col>29</xdr:col>
      <xdr:colOff>127000</xdr:colOff>
      <xdr:row>19</xdr:row>
      <xdr:rowOff>142545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33867"/>
          <a:ext cx="647700" cy="113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113408</xdr:rowOff>
    </xdr:from>
    <xdr:to>
      <xdr:col>26</xdr:col>
      <xdr:colOff>50800</xdr:colOff>
      <xdr:row>19</xdr:row>
      <xdr:rowOff>142545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418583"/>
          <a:ext cx="698500" cy="29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109836</xdr:rowOff>
    </xdr:from>
    <xdr:to>
      <xdr:col>22</xdr:col>
      <xdr:colOff>114300</xdr:colOff>
      <xdr:row>19</xdr:row>
      <xdr:rowOff>113408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3606800" y="3415011"/>
          <a:ext cx="698500" cy="3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109836</xdr:rowOff>
    </xdr:from>
    <xdr:to>
      <xdr:col>18</xdr:col>
      <xdr:colOff>177800</xdr:colOff>
      <xdr:row>19</xdr:row>
      <xdr:rowOff>121047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15011"/>
          <a:ext cx="698500" cy="11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57045</xdr:rowOff>
    </xdr:from>
    <xdr:to>
      <xdr:col>15</xdr:col>
      <xdr:colOff>101600</xdr:colOff>
      <xdr:row>18</xdr:row>
      <xdr:rowOff>158645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0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168822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5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149342</xdr:rowOff>
    </xdr:from>
    <xdr:to>
      <xdr:col>29</xdr:col>
      <xdr:colOff>177800</xdr:colOff>
      <xdr:row>19</xdr:row>
      <xdr:rowOff>79492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83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121419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5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91745</xdr:rowOff>
    </xdr:from>
    <xdr:to>
      <xdr:col>26</xdr:col>
      <xdr:colOff>101600</xdr:colOff>
      <xdr:row>20</xdr:row>
      <xdr:rowOff>21895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9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6672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8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62608</xdr:rowOff>
    </xdr:from>
    <xdr:to>
      <xdr:col>22</xdr:col>
      <xdr:colOff>165100</xdr:colOff>
      <xdr:row>19</xdr:row>
      <xdr:rowOff>164208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67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148985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5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59036</xdr:rowOff>
    </xdr:from>
    <xdr:to>
      <xdr:col>19</xdr:col>
      <xdr:colOff>38100</xdr:colOff>
      <xdr:row>19</xdr:row>
      <xdr:rowOff>160636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6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145413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50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70247</xdr:rowOff>
    </xdr:from>
    <xdr:to>
      <xdr:col>15</xdr:col>
      <xdr:colOff>101600</xdr:colOff>
      <xdr:row>20</xdr:row>
      <xdr:rowOff>397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75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156624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55390</xdr:rowOff>
    </xdr:from>
    <xdr:to>
      <xdr:col>29</xdr:col>
      <xdr:colOff>127000</xdr:colOff>
      <xdr:row>38</xdr:row>
      <xdr:rowOff>70810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2990"/>
          <a:ext cx="647700" cy="1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47963</xdr:rowOff>
    </xdr:from>
    <xdr:to>
      <xdr:col>26</xdr:col>
      <xdr:colOff>50800</xdr:colOff>
      <xdr:row>38</xdr:row>
      <xdr:rowOff>55390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15563"/>
          <a:ext cx="698500" cy="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47963</xdr:rowOff>
    </xdr:from>
    <xdr:to>
      <xdr:col>22</xdr:col>
      <xdr:colOff>114300</xdr:colOff>
      <xdr:row>38</xdr:row>
      <xdr:rowOff>64915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15563"/>
          <a:ext cx="698500" cy="16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64915</xdr:rowOff>
    </xdr:from>
    <xdr:to>
      <xdr:col>18</xdr:col>
      <xdr:colOff>177800</xdr:colOff>
      <xdr:row>38</xdr:row>
      <xdr:rowOff>73641</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32515"/>
          <a:ext cx="698500" cy="87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17293</xdr:rowOff>
    </xdr:from>
    <xdr:to>
      <xdr:col>15</xdr:col>
      <xdr:colOff>101600</xdr:colOff>
      <xdr:row>38</xdr:row>
      <xdr:rowOff>118893</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129070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5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20010</xdr:rowOff>
    </xdr:from>
    <xdr:to>
      <xdr:col>29</xdr:col>
      <xdr:colOff>177800</xdr:colOff>
      <xdr:row>38</xdr:row>
      <xdr:rowOff>121610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7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334987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4590</xdr:rowOff>
    </xdr:from>
    <xdr:to>
      <xdr:col>26</xdr:col>
      <xdr:colOff>101600</xdr:colOff>
      <xdr:row>38</xdr:row>
      <xdr:rowOff>106190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72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90967</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8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340063</xdr:rowOff>
    </xdr:from>
    <xdr:to>
      <xdr:col>22</xdr:col>
      <xdr:colOff>165100</xdr:colOff>
      <xdr:row>38</xdr:row>
      <xdr:rowOff>98763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647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108940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14115</xdr:rowOff>
    </xdr:from>
    <xdr:to>
      <xdr:col>19</xdr:col>
      <xdr:colOff>38100</xdr:colOff>
      <xdr:row>38</xdr:row>
      <xdr:rowOff>115715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81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100492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22841</xdr:rowOff>
    </xdr:from>
    <xdr:to>
      <xdr:col>15</xdr:col>
      <xdr:colOff>101600</xdr:colOff>
      <xdr:row>38</xdr:row>
      <xdr:rowOff>124441</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0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109218</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39,165
38,703
192.74
28,194,004
26,819,042
1,035,122
13,231,151
21,627,532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80906</xdr:rowOff>
    </xdr:from>
    <xdr:to>
      <xdr:col>24</xdr:col>
      <xdr:colOff>63500</xdr:colOff>
      <xdr:row>37</xdr:row>
      <xdr:rowOff>152730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24556"/>
          <a:ext cx="838200" cy="7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152730</xdr:rowOff>
    </xdr:from>
    <xdr:to>
      <xdr:col>19</xdr:col>
      <xdr:colOff>177800</xdr:colOff>
      <xdr:row>38</xdr:row>
      <xdr:rowOff>7656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96380"/>
          <a:ext cx="889000" cy="2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7656</xdr:rowOff>
    </xdr:from>
    <xdr:to>
      <xdr:col>15</xdr:col>
      <xdr:colOff>50800</xdr:colOff>
      <xdr:row>38</xdr:row>
      <xdr:rowOff>11347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2756"/>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11347</xdr:rowOff>
    </xdr:from>
    <xdr:to>
      <xdr:col>10</xdr:col>
      <xdr:colOff>114300</xdr:colOff>
      <xdr:row>38</xdr:row>
      <xdr:rowOff>22210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6447"/>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16837</xdr:rowOff>
    </xdr:from>
    <xdr:to>
      <xdr:col>6</xdr:col>
      <xdr:colOff>38100</xdr:colOff>
      <xdr:row>37</xdr:row>
      <xdr:rowOff>118437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134964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30106</xdr:rowOff>
    </xdr:from>
    <xdr:to>
      <xdr:col>24</xdr:col>
      <xdr:colOff>114300</xdr:colOff>
      <xdr:row>37</xdr:row>
      <xdr:rowOff>131706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101930</xdr:rowOff>
    </xdr:from>
    <xdr:to>
      <xdr:col>20</xdr:col>
      <xdr:colOff>38100</xdr:colOff>
      <xdr:row>38</xdr:row>
      <xdr:rowOff>32080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23207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128306</xdr:rowOff>
    </xdr:from>
    <xdr:to>
      <xdr:col>15</xdr:col>
      <xdr:colOff>101600</xdr:colOff>
      <xdr:row>38</xdr:row>
      <xdr:rowOff>58456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49583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131997</xdr:rowOff>
    </xdr:from>
    <xdr:to>
      <xdr:col>10</xdr:col>
      <xdr:colOff>165100</xdr:colOff>
      <xdr:row>38</xdr:row>
      <xdr:rowOff>62147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53274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142861</xdr:rowOff>
    </xdr:from>
    <xdr:to>
      <xdr:col>6</xdr:col>
      <xdr:colOff>38100</xdr:colOff>
      <xdr:row>38</xdr:row>
      <xdr:rowOff>73011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64137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121488</xdr:rowOff>
    </xdr:from>
    <xdr:to>
      <xdr:col>24</xdr:col>
      <xdr:colOff>63500</xdr:colOff>
      <xdr:row>58</xdr:row>
      <xdr:rowOff>122721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5588"/>
          <a:ext cx="8382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122721</xdr:rowOff>
    </xdr:from>
    <xdr:to>
      <xdr:col>19</xdr:col>
      <xdr:colOff>177800</xdr:colOff>
      <xdr:row>58</xdr:row>
      <xdr:rowOff>122767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6821"/>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122767</xdr:rowOff>
    </xdr:from>
    <xdr:to>
      <xdr:col>15</xdr:col>
      <xdr:colOff>50800</xdr:colOff>
      <xdr:row>58</xdr:row>
      <xdr:rowOff>123329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6867"/>
          <a:ext cx="889000" cy="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123225</xdr:rowOff>
    </xdr:from>
    <xdr:to>
      <xdr:col>10</xdr:col>
      <xdr:colOff>114300</xdr:colOff>
      <xdr:row>58</xdr:row>
      <xdr:rowOff>123329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67325"/>
          <a:ext cx="889000" cy="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68604</xdr:rowOff>
    </xdr:from>
    <xdr:to>
      <xdr:col>6</xdr:col>
      <xdr:colOff>38100</xdr:colOff>
      <xdr:row>58</xdr:row>
      <xdr:rowOff>170204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15281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70688</xdr:rowOff>
    </xdr:from>
    <xdr:to>
      <xdr:col>24</xdr:col>
      <xdr:colOff>114300</xdr:colOff>
      <xdr:row>59</xdr:row>
      <xdr:rowOff>838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71921</xdr:rowOff>
    </xdr:from>
    <xdr:to>
      <xdr:col>20</xdr:col>
      <xdr:colOff>38100</xdr:colOff>
      <xdr:row>59</xdr:row>
      <xdr:rowOff>2071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164648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71967</xdr:rowOff>
    </xdr:from>
    <xdr:to>
      <xdr:col>15</xdr:col>
      <xdr:colOff>101600</xdr:colOff>
      <xdr:row>59</xdr:row>
      <xdr:rowOff>2117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164694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72529</xdr:rowOff>
    </xdr:from>
    <xdr:to>
      <xdr:col>10</xdr:col>
      <xdr:colOff>165100</xdr:colOff>
      <xdr:row>59</xdr:row>
      <xdr:rowOff>2679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165256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72425</xdr:rowOff>
    </xdr:from>
    <xdr:to>
      <xdr:col>6</xdr:col>
      <xdr:colOff>38100</xdr:colOff>
      <xdr:row>59</xdr:row>
      <xdr:rowOff>2575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165152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55347</xdr:rowOff>
    </xdr:from>
    <xdr:to>
      <xdr:col>24</xdr:col>
      <xdr:colOff>63500</xdr:colOff>
      <xdr:row>78</xdr:row>
      <xdr:rowOff>94959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28447"/>
          <a:ext cx="838200" cy="3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75185</xdr:rowOff>
    </xdr:from>
    <xdr:to>
      <xdr:col>19</xdr:col>
      <xdr:colOff>177800</xdr:colOff>
      <xdr:row>78</xdr:row>
      <xdr:rowOff>94959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48285"/>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75185</xdr:rowOff>
    </xdr:from>
    <xdr:to>
      <xdr:col>15</xdr:col>
      <xdr:colOff>50800</xdr:colOff>
      <xdr:row>78</xdr:row>
      <xdr:rowOff>94056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48285"/>
          <a:ext cx="889000" cy="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59817</xdr:rowOff>
    </xdr:from>
    <xdr:to>
      <xdr:col>10</xdr:col>
      <xdr:colOff>114300</xdr:colOff>
      <xdr:row>78</xdr:row>
      <xdr:rowOff>94056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32917"/>
          <a:ext cx="889000" cy="3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40487</xdr:rowOff>
    </xdr:from>
    <xdr:to>
      <xdr:col>6</xdr:col>
      <xdr:colOff>38100</xdr:colOff>
      <xdr:row>78</xdr:row>
      <xdr:rowOff>142087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3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133214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06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4547</xdr:rowOff>
    </xdr:from>
    <xdr:to>
      <xdr:col>24</xdr:col>
      <xdr:colOff>114300</xdr:colOff>
      <xdr:row>78</xdr:row>
      <xdr:rowOff>106147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154424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5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44159</xdr:rowOff>
    </xdr:from>
    <xdr:to>
      <xdr:col>20</xdr:col>
      <xdr:colOff>38100</xdr:colOff>
      <xdr:row>78</xdr:row>
      <xdr:rowOff>145759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136886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09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24385</xdr:rowOff>
    </xdr:from>
    <xdr:to>
      <xdr:col>15</xdr:col>
      <xdr:colOff>101600</xdr:colOff>
      <xdr:row>78</xdr:row>
      <xdr:rowOff>125985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142512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1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43256</xdr:rowOff>
    </xdr:from>
    <xdr:to>
      <xdr:col>10</xdr:col>
      <xdr:colOff>165100</xdr:colOff>
      <xdr:row>78</xdr:row>
      <xdr:rowOff>144856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135983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0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9017</xdr:rowOff>
    </xdr:from>
    <xdr:to>
      <xdr:col>6</xdr:col>
      <xdr:colOff>38100</xdr:colOff>
      <xdr:row>78</xdr:row>
      <xdr:rowOff>110617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127144</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61961</xdr:rowOff>
    </xdr:from>
    <xdr:to>
      <xdr:col>24</xdr:col>
      <xdr:colOff>63500</xdr:colOff>
      <xdr:row>95</xdr:row>
      <xdr:rowOff>135426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49711"/>
          <a:ext cx="838200" cy="7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135426</xdr:rowOff>
    </xdr:from>
    <xdr:to>
      <xdr:col>19</xdr:col>
      <xdr:colOff>177800</xdr:colOff>
      <xdr:row>96</xdr:row>
      <xdr:rowOff>9223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23176"/>
          <a:ext cx="889000" cy="4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136454</xdr:rowOff>
    </xdr:from>
    <xdr:to>
      <xdr:col>15</xdr:col>
      <xdr:colOff>50800</xdr:colOff>
      <xdr:row>96</xdr:row>
      <xdr:rowOff>9223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424204"/>
          <a:ext cx="889000" cy="4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136454</xdr:rowOff>
    </xdr:from>
    <xdr:to>
      <xdr:col>10</xdr:col>
      <xdr:colOff>114300</xdr:colOff>
      <xdr:row>96</xdr:row>
      <xdr:rowOff>136689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424204"/>
          <a:ext cx="889000" cy="17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156009</xdr:rowOff>
    </xdr:from>
    <xdr:to>
      <xdr:col>6</xdr:col>
      <xdr:colOff>38100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11161</xdr:rowOff>
    </xdr:from>
    <xdr:to>
      <xdr:col>24</xdr:col>
      <xdr:colOff>114300</xdr:colOff>
      <xdr:row>95</xdr:row>
      <xdr:rowOff>112761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9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34038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50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84626</xdr:rowOff>
    </xdr:from>
    <xdr:to>
      <xdr:col>20</xdr:col>
      <xdr:colOff>38100</xdr:colOff>
      <xdr:row>96</xdr:row>
      <xdr:rowOff>14776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31303</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14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129873</xdr:rowOff>
    </xdr:from>
    <xdr:to>
      <xdr:col>15</xdr:col>
      <xdr:colOff>101600</xdr:colOff>
      <xdr:row>96</xdr:row>
      <xdr:rowOff>60023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1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76550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9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85654</xdr:rowOff>
    </xdr:from>
    <xdr:to>
      <xdr:col>10</xdr:col>
      <xdr:colOff>165100</xdr:colOff>
      <xdr:row>96</xdr:row>
      <xdr:rowOff>15804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32331</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4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85889</xdr:rowOff>
    </xdr:from>
    <xdr:to>
      <xdr:col>6</xdr:col>
      <xdr:colOff>38100</xdr:colOff>
      <xdr:row>97</xdr:row>
      <xdr:rowOff>16039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4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32566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20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12631</xdr:rowOff>
    </xdr:from>
    <xdr:to>
      <xdr:col>55</xdr:col>
      <xdr:colOff>0</xdr:colOff>
      <xdr:row>37</xdr:row>
      <xdr:rowOff>124220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56281"/>
          <a:ext cx="838200" cy="11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124220</xdr:rowOff>
    </xdr:from>
    <xdr:to>
      <xdr:col>50</xdr:col>
      <xdr:colOff>114300</xdr:colOff>
      <xdr:row>38</xdr:row>
      <xdr:rowOff>34443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7870"/>
          <a:ext cx="889000" cy="81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34443</xdr:rowOff>
    </xdr:from>
    <xdr:to>
      <xdr:col>45</xdr:col>
      <xdr:colOff>177800</xdr:colOff>
      <xdr:row>38</xdr:row>
      <xdr:rowOff>46193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49543"/>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107912</xdr:rowOff>
    </xdr:from>
    <xdr:to>
      <xdr:col>41</xdr:col>
      <xdr:colOff>50800</xdr:colOff>
      <xdr:row>38</xdr:row>
      <xdr:rowOff>46193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80112"/>
          <a:ext cx="889000" cy="28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84713</xdr:rowOff>
    </xdr:from>
    <xdr:to>
      <xdr:col>36</xdr:col>
      <xdr:colOff>165100</xdr:colOff>
      <xdr:row>36</xdr:row>
      <xdr:rowOff>14863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31390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6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133281</xdr:rowOff>
    </xdr:from>
    <xdr:to>
      <xdr:col>55</xdr:col>
      <xdr:colOff>50800</xdr:colOff>
      <xdr:row>37</xdr:row>
      <xdr:rowOff>63431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156158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5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73420</xdr:rowOff>
    </xdr:from>
    <xdr:to>
      <xdr:col>50</xdr:col>
      <xdr:colOff>165100</xdr:colOff>
      <xdr:row>38</xdr:row>
      <xdr:rowOff>3570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166147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0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155093</xdr:rowOff>
    </xdr:from>
    <xdr:to>
      <xdr:col>46</xdr:col>
      <xdr:colOff>38100</xdr:colOff>
      <xdr:row>38</xdr:row>
      <xdr:rowOff>85243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76370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9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166843</xdr:rowOff>
    </xdr:from>
    <xdr:to>
      <xdr:col>41</xdr:col>
      <xdr:colOff>101600</xdr:colOff>
      <xdr:row>38</xdr:row>
      <xdr:rowOff>96993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1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88120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0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57112</xdr:rowOff>
    </xdr:from>
    <xdr:to>
      <xdr:col>36</xdr:col>
      <xdr:colOff>165100</xdr:colOff>
      <xdr:row>36</xdr:row>
      <xdr:rowOff>158712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149839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32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82216</xdr:rowOff>
    </xdr:from>
    <xdr:to>
      <xdr:col>55</xdr:col>
      <xdr:colOff>0</xdr:colOff>
      <xdr:row>57</xdr:row>
      <xdr:rowOff>120410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83416"/>
          <a:ext cx="838200" cy="20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40492</xdr:rowOff>
    </xdr:from>
    <xdr:to>
      <xdr:col>50</xdr:col>
      <xdr:colOff>114300</xdr:colOff>
      <xdr:row>57</xdr:row>
      <xdr:rowOff>120410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13142"/>
          <a:ext cx="889000" cy="7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162555</xdr:rowOff>
    </xdr:from>
    <xdr:to>
      <xdr:col>45</xdr:col>
      <xdr:colOff>177800</xdr:colOff>
      <xdr:row>57</xdr:row>
      <xdr:rowOff>40492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763755"/>
          <a:ext cx="889000" cy="4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120319</xdr:rowOff>
    </xdr:from>
    <xdr:to>
      <xdr:col>41</xdr:col>
      <xdr:colOff>50800</xdr:colOff>
      <xdr:row>56</xdr:row>
      <xdr:rowOff>162555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721519"/>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15643</xdr:rowOff>
    </xdr:from>
    <xdr:to>
      <xdr:col>36</xdr:col>
      <xdr:colOff>165100</xdr:colOff>
      <xdr:row>55</xdr:row>
      <xdr:rowOff>117243</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133770</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220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31416</xdr:rowOff>
    </xdr:from>
    <xdr:to>
      <xdr:col>55</xdr:col>
      <xdr:colOff>50800</xdr:colOff>
      <xdr:row>56</xdr:row>
      <xdr:rowOff>133016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3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9843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1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69610</xdr:rowOff>
    </xdr:from>
    <xdr:to>
      <xdr:col>50</xdr:col>
      <xdr:colOff>165100</xdr:colOff>
      <xdr:row>57</xdr:row>
      <xdr:rowOff>171210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162337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9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161142</xdr:rowOff>
    </xdr:from>
    <xdr:to>
      <xdr:col>46</xdr:col>
      <xdr:colOff>38100</xdr:colOff>
      <xdr:row>57</xdr:row>
      <xdr:rowOff>91292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6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82419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85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111755</xdr:rowOff>
    </xdr:from>
    <xdr:to>
      <xdr:col>41</xdr:col>
      <xdr:colOff>101600</xdr:colOff>
      <xdr:row>57</xdr:row>
      <xdr:rowOff>41905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1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33032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80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69519</xdr:rowOff>
    </xdr:from>
    <xdr:to>
      <xdr:col>36</xdr:col>
      <xdr:colOff>165100</xdr:colOff>
      <xdr:row>56</xdr:row>
      <xdr:rowOff>171119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162246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97245</xdr:rowOff>
    </xdr:from>
    <xdr:to>
      <xdr:col>55</xdr:col>
      <xdr:colOff>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641795"/>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128172</xdr:rowOff>
    </xdr:from>
    <xdr:to>
      <xdr:col>50</xdr:col>
      <xdr:colOff>114300</xdr:colOff>
      <xdr:row>79</xdr:row>
      <xdr:rowOff>97245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01272"/>
          <a:ext cx="889000" cy="14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74343</xdr:rowOff>
    </xdr:from>
    <xdr:to>
      <xdr:col>45</xdr:col>
      <xdr:colOff>177800</xdr:colOff>
      <xdr:row>78</xdr:row>
      <xdr:rowOff>128172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47443"/>
          <a:ext cx="889000" cy="5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74343</xdr:rowOff>
    </xdr:from>
    <xdr:to>
      <xdr:col>41</xdr:col>
      <xdr:colOff>50800</xdr:colOff>
      <xdr:row>78</xdr:row>
      <xdr:rowOff>116568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47443"/>
          <a:ext cx="889000" cy="4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50843</xdr:rowOff>
    </xdr:from>
    <xdr:to>
      <xdr:col>36</xdr:col>
      <xdr:colOff>165100</xdr:colOff>
      <xdr:row>75</xdr:row>
      <xdr:rowOff>152443</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168970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6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48079</xdr:rowOff>
    </xdr:from>
    <xdr:to>
      <xdr:col>55</xdr:col>
      <xdr:colOff>50800</xdr:colOff>
      <xdr:row>79</xdr:row>
      <xdr:rowOff>149679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134456</xdr:rowOff>
    </xdr:from>
    <xdr:ext cx="249299"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46445</xdr:rowOff>
    </xdr:from>
    <xdr:to>
      <xdr:col>50</xdr:col>
      <xdr:colOff>165100</xdr:colOff>
      <xdr:row>79</xdr:row>
      <xdr:rowOff>148045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9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139172</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83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77372</xdr:rowOff>
    </xdr:from>
    <xdr:to>
      <xdr:col>46</xdr:col>
      <xdr:colOff>38100</xdr:colOff>
      <xdr:row>79</xdr:row>
      <xdr:rowOff>7522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170099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4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23543</xdr:rowOff>
    </xdr:from>
    <xdr:to>
      <xdr:col>41</xdr:col>
      <xdr:colOff>101600</xdr:colOff>
      <xdr:row>78</xdr:row>
      <xdr:rowOff>125143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116270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8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65768</xdr:rowOff>
    </xdr:from>
    <xdr:to>
      <xdr:col>36</xdr:col>
      <xdr:colOff>165100</xdr:colOff>
      <xdr:row>78</xdr:row>
      <xdr:rowOff>167368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3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158495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3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163235</xdr:rowOff>
    </xdr:from>
    <xdr:to>
      <xdr:col>55</xdr:col>
      <xdr:colOff>0</xdr:colOff>
      <xdr:row>97</xdr:row>
      <xdr:rowOff>82814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450985"/>
          <a:ext cx="838200" cy="26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18816</xdr:rowOff>
    </xdr:from>
    <xdr:to>
      <xdr:col>50</xdr:col>
      <xdr:colOff>114300</xdr:colOff>
      <xdr:row>97</xdr:row>
      <xdr:rowOff>82814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649466"/>
          <a:ext cx="889000" cy="63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xdr:rowOff>
    </xdr:from>
    <xdr:to>
      <xdr:col>45</xdr:col>
      <xdr:colOff>177800</xdr:colOff>
      <xdr:row>97</xdr:row>
      <xdr:rowOff>18816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632149"/>
          <a:ext cx="889000" cy="1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115371</xdr:rowOff>
    </xdr:from>
    <xdr:to>
      <xdr:col>41</xdr:col>
      <xdr:colOff>50800</xdr:colOff>
      <xdr:row>97</xdr:row>
      <xdr:rowOff>1499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74571"/>
          <a:ext cx="889000" cy="5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52662</xdr:rowOff>
    </xdr:from>
    <xdr:to>
      <xdr:col>36</xdr:col>
      <xdr:colOff>165100</xdr:colOff>
      <xdr:row>96</xdr:row>
      <xdr:rowOff>154262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51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8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112435</xdr:rowOff>
    </xdr:from>
    <xdr:to>
      <xdr:col>55</xdr:col>
      <xdr:colOff>50800</xdr:colOff>
      <xdr:row>96</xdr:row>
      <xdr:rowOff>42585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135312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5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32014</xdr:rowOff>
    </xdr:from>
    <xdr:to>
      <xdr:col>50</xdr:col>
      <xdr:colOff>165100</xdr:colOff>
      <xdr:row>97</xdr:row>
      <xdr:rowOff>133614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6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124741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75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139466</xdr:rowOff>
    </xdr:from>
    <xdr:to>
      <xdr:col>46</xdr:col>
      <xdr:colOff>38100</xdr:colOff>
      <xdr:row>97</xdr:row>
      <xdr:rowOff>69616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60743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122149</xdr:rowOff>
    </xdr:from>
    <xdr:to>
      <xdr:col>41</xdr:col>
      <xdr:colOff>101600</xdr:colOff>
      <xdr:row>97</xdr:row>
      <xdr:rowOff>52299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43426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7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64571</xdr:rowOff>
    </xdr:from>
    <xdr:to>
      <xdr:col>36</xdr:col>
      <xdr:colOff>165100</xdr:colOff>
      <xdr:row>96</xdr:row>
      <xdr:rowOff>166171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157298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1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97621</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4171"/>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97621</xdr:rowOff>
    </xdr:from>
    <xdr:to>
      <xdr:col>76</xdr:col>
      <xdr:colOff>114300</xdr:colOff>
      <xdr:row>39</xdr:row>
      <xdr:rowOff>97987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417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97987</xdr:rowOff>
    </xdr:from>
    <xdr:to>
      <xdr:col>71</xdr:col>
      <xdr:colOff>177800</xdr:colOff>
      <xdr:row>39</xdr:row>
      <xdr:rowOff>98425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84537"/>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155671</xdr:rowOff>
    </xdr:from>
    <xdr:to>
      <xdr:col>67</xdr:col>
      <xdr:colOff>101600</xdr:colOff>
      <xdr:row>39</xdr:row>
      <xdr:rowOff>85821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7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102348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4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46821</xdr:rowOff>
    </xdr:from>
    <xdr:to>
      <xdr:col>76</xdr:col>
      <xdr:colOff>165100</xdr:colOff>
      <xdr:row>39</xdr:row>
      <xdr:rowOff>148421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139548</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47187</xdr:rowOff>
    </xdr:from>
    <xdr:to>
      <xdr:col>72</xdr:col>
      <xdr:colOff>38100</xdr:colOff>
      <xdr:row>39</xdr:row>
      <xdr:rowOff>148787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139914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47625</xdr:rowOff>
    </xdr:from>
    <xdr:to>
      <xdr:col>67</xdr:col>
      <xdr:colOff>101600</xdr:colOff>
      <xdr:row>39</xdr:row>
      <xdr:rowOff>149225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140352</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6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17241</xdr:rowOff>
    </xdr:from>
    <xdr:to>
      <xdr:col>85</xdr:col>
      <xdr:colOff>127000</xdr:colOff>
      <xdr:row>78</xdr:row>
      <xdr:rowOff>25777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0341"/>
          <a:ext cx="8382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4648</xdr:rowOff>
    </xdr:from>
    <xdr:to>
      <xdr:col>81</xdr:col>
      <xdr:colOff>50800</xdr:colOff>
      <xdr:row>78</xdr:row>
      <xdr:rowOff>17241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377748"/>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4648</xdr:rowOff>
    </xdr:from>
    <xdr:to>
      <xdr:col>76</xdr:col>
      <xdr:colOff>114300</xdr:colOff>
      <xdr:row>78</xdr:row>
      <xdr:rowOff>5116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7774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5116</xdr:rowOff>
    </xdr:from>
    <xdr:to>
      <xdr:col>71</xdr:col>
      <xdr:colOff>177800</xdr:colOff>
      <xdr:row>78</xdr:row>
      <xdr:rowOff>8993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3782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94380</xdr:rowOff>
    </xdr:from>
    <xdr:to>
      <xdr:col>67</xdr:col>
      <xdr:colOff>101600</xdr:colOff>
      <xdr:row>78</xdr:row>
      <xdr:rowOff>24530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41057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146427</xdr:rowOff>
    </xdr:from>
    <xdr:to>
      <xdr:col>85</xdr:col>
      <xdr:colOff>177800</xdr:colOff>
      <xdr:row>78</xdr:row>
      <xdr:rowOff>76577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137891</xdr:rowOff>
    </xdr:from>
    <xdr:to>
      <xdr:col>81</xdr:col>
      <xdr:colOff>101600</xdr:colOff>
      <xdr:row>78</xdr:row>
      <xdr:rowOff>68041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59168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125298</xdr:rowOff>
    </xdr:from>
    <xdr:to>
      <xdr:col>76</xdr:col>
      <xdr:colOff>165100</xdr:colOff>
      <xdr:row>78</xdr:row>
      <xdr:rowOff>55448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2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46575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1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125766</xdr:rowOff>
    </xdr:from>
    <xdr:to>
      <xdr:col>72</xdr:col>
      <xdr:colOff>38100</xdr:colOff>
      <xdr:row>78</xdr:row>
      <xdr:rowOff>55916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47043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129643</xdr:rowOff>
    </xdr:from>
    <xdr:to>
      <xdr:col>67</xdr:col>
      <xdr:colOff>101600</xdr:colOff>
      <xdr:row>78</xdr:row>
      <xdr:rowOff>59793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50920</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2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144216</xdr:rowOff>
    </xdr:from>
    <xdr:to>
      <xdr:col>85</xdr:col>
      <xdr:colOff>127000</xdr:colOff>
      <xdr:row>98</xdr:row>
      <xdr:rowOff>148200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46316"/>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148200</xdr:rowOff>
    </xdr:from>
    <xdr:to>
      <xdr:col>81</xdr:col>
      <xdr:colOff>50800</xdr:colOff>
      <xdr:row>98</xdr:row>
      <xdr:rowOff>164148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0300"/>
          <a:ext cx="889000" cy="1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164148</xdr:rowOff>
    </xdr:from>
    <xdr:to>
      <xdr:col>76</xdr:col>
      <xdr:colOff>114300</xdr:colOff>
      <xdr:row>98</xdr:row>
      <xdr:rowOff>167467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66248"/>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167467</xdr:rowOff>
    </xdr:from>
    <xdr:to>
      <xdr:col>71</xdr:col>
      <xdr:colOff>177800</xdr:colOff>
      <xdr:row>99</xdr:row>
      <xdr:rowOff>23126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69567"/>
          <a:ext cx="889000" cy="2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99182</xdr:rowOff>
    </xdr:from>
    <xdr:to>
      <xdr:col>67</xdr:col>
      <xdr:colOff>101600</xdr:colOff>
      <xdr:row>99</xdr:row>
      <xdr:rowOff>29332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45859</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7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93416</xdr:rowOff>
    </xdr:from>
    <xdr:to>
      <xdr:col>85</xdr:col>
      <xdr:colOff>177800</xdr:colOff>
      <xdr:row>99</xdr:row>
      <xdr:rowOff>23566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97400</xdr:rowOff>
    </xdr:from>
    <xdr:to>
      <xdr:col>81</xdr:col>
      <xdr:colOff>101600</xdr:colOff>
      <xdr:row>99</xdr:row>
      <xdr:rowOff>27550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9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18677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99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113348</xdr:rowOff>
    </xdr:from>
    <xdr:to>
      <xdr:col>76</xdr:col>
      <xdr:colOff>165100</xdr:colOff>
      <xdr:row>99</xdr:row>
      <xdr:rowOff>43498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34625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116667</xdr:rowOff>
    </xdr:from>
    <xdr:to>
      <xdr:col>72</xdr:col>
      <xdr:colOff>38100</xdr:colOff>
      <xdr:row>99</xdr:row>
      <xdr:rowOff>46817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18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37944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1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143776</xdr:rowOff>
    </xdr:from>
    <xdr:to>
      <xdr:col>67</xdr:col>
      <xdr:colOff>101600</xdr:colOff>
      <xdr:row>99</xdr:row>
      <xdr:rowOff>73926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4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65053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3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118244</xdr:rowOff>
    </xdr:from>
    <xdr:to>
      <xdr:col>116</xdr:col>
      <xdr:colOff>63500</xdr:colOff>
      <xdr:row>38</xdr:row>
      <xdr:rowOff>146362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461894"/>
          <a:ext cx="838200" cy="19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118244</xdr:rowOff>
    </xdr:from>
    <xdr:to>
      <xdr:col>111</xdr:col>
      <xdr:colOff>177800</xdr:colOff>
      <xdr:row>38</xdr:row>
      <xdr:rowOff>104986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461894"/>
          <a:ext cx="889000" cy="15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104986</xdr:rowOff>
    </xdr:from>
    <xdr:to>
      <xdr:col>107</xdr:col>
      <xdr:colOff>50800</xdr:colOff>
      <xdr:row>38</xdr:row>
      <xdr:rowOff>161841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620086"/>
          <a:ext cx="889000" cy="5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161841</xdr:rowOff>
    </xdr:from>
    <xdr:to>
      <xdr:col>102</xdr:col>
      <xdr:colOff>114300</xdr:colOff>
      <xdr:row>39</xdr:row>
      <xdr:rowOff>1463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6941"/>
          <a:ext cx="889000" cy="1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43800</xdr:rowOff>
    </xdr:from>
    <xdr:to>
      <xdr:col>98</xdr:col>
      <xdr:colOff>38100</xdr:colOff>
      <xdr:row>38</xdr:row>
      <xdr:rowOff>145400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161927</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3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95562</xdr:rowOff>
    </xdr:from>
    <xdr:to>
      <xdr:col>116</xdr:col>
      <xdr:colOff>114300</xdr:colOff>
      <xdr:row>39</xdr:row>
      <xdr:rowOff>25712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1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64780</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67444</xdr:rowOff>
    </xdr:from>
    <xdr:to>
      <xdr:col>112</xdr:col>
      <xdr:colOff>38100</xdr:colOff>
      <xdr:row>37</xdr:row>
      <xdr:rowOff>169044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1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14121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186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54186</xdr:rowOff>
    </xdr:from>
    <xdr:to>
      <xdr:col>107</xdr:col>
      <xdr:colOff>101600</xdr:colOff>
      <xdr:row>38</xdr:row>
      <xdr:rowOff>155786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6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862</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4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111041</xdr:rowOff>
    </xdr:from>
    <xdr:to>
      <xdr:col>102</xdr:col>
      <xdr:colOff>165100</xdr:colOff>
      <xdr:row>39</xdr:row>
      <xdr:rowOff>41191</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32318</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1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122113</xdr:rowOff>
    </xdr:from>
    <xdr:to>
      <xdr:col>98</xdr:col>
      <xdr:colOff>38100</xdr:colOff>
      <xdr:row>39</xdr:row>
      <xdr:rowOff>52263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43390</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2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166210</xdr:rowOff>
    </xdr:from>
    <xdr:to>
      <xdr:col>116</xdr:col>
      <xdr:colOff>63500</xdr:colOff>
      <xdr:row>58</xdr:row>
      <xdr:rowOff>167262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10310"/>
          <a:ext cx="838200" cy="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166210</xdr:rowOff>
    </xdr:from>
    <xdr:to>
      <xdr:col>111</xdr:col>
      <xdr:colOff>177800</xdr:colOff>
      <xdr:row>58</xdr:row>
      <xdr:rowOff>166805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10310"/>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163680</xdr:rowOff>
    </xdr:from>
    <xdr:to>
      <xdr:col>107</xdr:col>
      <xdr:colOff>50800</xdr:colOff>
      <xdr:row>58</xdr:row>
      <xdr:rowOff>166805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07780"/>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160648</xdr:rowOff>
    </xdr:from>
    <xdr:to>
      <xdr:col>102</xdr:col>
      <xdr:colOff>114300</xdr:colOff>
      <xdr:row>58</xdr:row>
      <xdr:rowOff>163680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4748"/>
          <a:ext cx="889000" cy="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128928</xdr:rowOff>
    </xdr:from>
    <xdr:to>
      <xdr:col>98</xdr:col>
      <xdr:colOff>38100</xdr:colOff>
      <xdr:row>59</xdr:row>
      <xdr:rowOff>59078</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50205</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6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116462</xdr:rowOff>
    </xdr:from>
    <xdr:to>
      <xdr:col>116</xdr:col>
      <xdr:colOff>114300</xdr:colOff>
      <xdr:row>59</xdr:row>
      <xdr:rowOff>46612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84732</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115410</xdr:rowOff>
    </xdr:from>
    <xdr:to>
      <xdr:col>112</xdr:col>
      <xdr:colOff>38100</xdr:colOff>
      <xdr:row>59</xdr:row>
      <xdr:rowOff>45560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5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62087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116005</xdr:rowOff>
    </xdr:from>
    <xdr:to>
      <xdr:col>107</xdr:col>
      <xdr:colOff>101600</xdr:colOff>
      <xdr:row>59</xdr:row>
      <xdr:rowOff>46155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6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62682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35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112880</xdr:rowOff>
    </xdr:from>
    <xdr:to>
      <xdr:col>102</xdr:col>
      <xdr:colOff>165100</xdr:colOff>
      <xdr:row>59</xdr:row>
      <xdr:rowOff>43030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59557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109848</xdr:rowOff>
    </xdr:from>
    <xdr:to>
      <xdr:col>98</xdr:col>
      <xdr:colOff>38100</xdr:colOff>
      <xdr:row>59</xdr:row>
      <xdr:rowOff>39998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56525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82893</xdr:rowOff>
    </xdr:from>
    <xdr:to>
      <xdr:col>116</xdr:col>
      <xdr:colOff>63500</xdr:colOff>
      <xdr:row>76</xdr:row>
      <xdr:rowOff>97104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13093"/>
          <a:ext cx="838200" cy="1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97104</xdr:rowOff>
    </xdr:from>
    <xdr:to>
      <xdr:col>111</xdr:col>
      <xdr:colOff>177800</xdr:colOff>
      <xdr:row>76</xdr:row>
      <xdr:rowOff>118898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27304"/>
          <a:ext cx="889000" cy="2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112154</xdr:rowOff>
    </xdr:from>
    <xdr:to>
      <xdr:col>107</xdr:col>
      <xdr:colOff>50800</xdr:colOff>
      <xdr:row>76</xdr:row>
      <xdr:rowOff>118898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142354"/>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112154</xdr:rowOff>
    </xdr:from>
    <xdr:to>
      <xdr:col>102</xdr:col>
      <xdr:colOff>114300</xdr:colOff>
      <xdr:row>76</xdr:row>
      <xdr:rowOff>162807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142354"/>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125914</xdr:rowOff>
    </xdr:from>
    <xdr:to>
      <xdr:col>98</xdr:col>
      <xdr:colOff>38100</xdr:colOff>
      <xdr:row>76</xdr:row>
      <xdr:rowOff>56065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84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72591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7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32093</xdr:rowOff>
    </xdr:from>
    <xdr:to>
      <xdr:col>116</xdr:col>
      <xdr:colOff>114300</xdr:colOff>
      <xdr:row>76</xdr:row>
      <xdr:rowOff>133693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0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10520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4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46304</xdr:rowOff>
    </xdr:from>
    <xdr:to>
      <xdr:col>112</xdr:col>
      <xdr:colOff>38100</xdr:colOff>
      <xdr:row>76</xdr:row>
      <xdr:rowOff>147904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07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139031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16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68098</xdr:rowOff>
    </xdr:from>
    <xdr:to>
      <xdr:col>107</xdr:col>
      <xdr:colOff>101600</xdr:colOff>
      <xdr:row>76</xdr:row>
      <xdr:rowOff>169698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9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160825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61354</xdr:rowOff>
    </xdr:from>
    <xdr:to>
      <xdr:col>102</xdr:col>
      <xdr:colOff>165100</xdr:colOff>
      <xdr:row>76</xdr:row>
      <xdr:rowOff>162954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154081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8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112007</xdr:rowOff>
    </xdr:from>
    <xdr:to>
      <xdr:col>98</xdr:col>
      <xdr:colOff>38100</xdr:colOff>
      <xdr:row>77</xdr:row>
      <xdr:rowOff>42157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14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33284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年度では減少したものの、介護給付費や障がい者福祉関連で増加傾向にあり、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人口減少対策関連経費は一定額</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を見込むため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、子ども・子育て施策へ財源を集中配分できるよう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、積極的な受診勧奨や「介護保険計画」に基づく介護予防活動等により、高齢者や障がい者福祉関連の経常的な経費の抑制を図りたい。</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「補助費等」については、広域ごみ処理施設整備に係る負担金の増加により、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で増加している。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京ヶ瀬小学校長寿命化等改修事業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や笹神</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体育館大規模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改修事業により、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笹神中学校</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耐震補強改築事業及び</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笹神体育館整備</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に係る借入れの償還完了</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新潟県阿賀野市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39,165
38,703
192.74
28,194,004
26,819,042
1,035,122
13,231,151
21,627,532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66.6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100838</xdr:rowOff>
    </xdr:from>
    <xdr:to>
      <xdr:col>24</xdr:col>
      <xdr:colOff>62865</xdr:colOff>
      <xdr:row>38</xdr:row>
      <xdr:rowOff>18705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338"/>
          <a:ext cx="1270" cy="1289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22532</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18705</xdr:rowOff>
    </xdr:from>
    <xdr:to>
      <xdr:col>24</xdr:col>
      <xdr:colOff>152400</xdr:colOff>
      <xdr:row>38</xdr:row>
      <xdr:rowOff>18705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3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47515</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100838</xdr:rowOff>
    </xdr:from>
    <xdr:to>
      <xdr:col>24</xdr:col>
      <xdr:colOff>152400</xdr:colOff>
      <xdr:row>30</xdr:row>
      <xdr:rowOff>100838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9235</xdr:rowOff>
    </xdr:from>
    <xdr:to>
      <xdr:col>24</xdr:col>
      <xdr:colOff>63500</xdr:colOff>
      <xdr:row>38</xdr:row>
      <xdr:rowOff>22134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524335"/>
          <a:ext cx="838200" cy="1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33073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3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10196</xdr:rowOff>
    </xdr:from>
    <xdr:to>
      <xdr:col>24</xdr:col>
      <xdr:colOff>114300</xdr:colOff>
      <xdr:row>36</xdr:row>
      <xdr:rowOff>111796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22134</xdr:rowOff>
    </xdr:from>
    <xdr:to>
      <xdr:col>19</xdr:col>
      <xdr:colOff>177800</xdr:colOff>
      <xdr:row>38</xdr:row>
      <xdr:rowOff>25400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537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37138</xdr:rowOff>
    </xdr:from>
    <xdr:to>
      <xdr:col>20</xdr:col>
      <xdr:colOff>38100</xdr:colOff>
      <xdr:row>36</xdr:row>
      <xdr:rowOff>138738</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0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155265</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84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25400</xdr:rowOff>
    </xdr:from>
    <xdr:to>
      <xdr:col>15</xdr:col>
      <xdr:colOff>50800</xdr:colOff>
      <xdr:row>38</xdr:row>
      <xdr:rowOff>36830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540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57059</xdr:rowOff>
    </xdr:from>
    <xdr:to>
      <xdr:col>15</xdr:col>
      <xdr:colOff>101600</xdr:colOff>
      <xdr:row>36</xdr:row>
      <xdr:rowOff>158659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2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3736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00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20012</xdr:rowOff>
    </xdr:from>
    <xdr:to>
      <xdr:col>10</xdr:col>
      <xdr:colOff>114300</xdr:colOff>
      <xdr:row>38</xdr:row>
      <xdr:rowOff>36830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535112"/>
          <a:ext cx="8890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66203</xdr:rowOff>
    </xdr:from>
    <xdr:to>
      <xdr:col>10</xdr:col>
      <xdr:colOff>165100</xdr:colOff>
      <xdr:row>36</xdr:row>
      <xdr:rowOff>167803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38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12880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01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81389</xdr:rowOff>
    </xdr:from>
    <xdr:to>
      <xdr:col>6</xdr:col>
      <xdr:colOff>38100</xdr:colOff>
      <xdr:row>37</xdr:row>
      <xdr:rowOff>11539</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5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28066</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2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129885</xdr:rowOff>
    </xdr:from>
    <xdr:to>
      <xdr:col>24</xdr:col>
      <xdr:colOff>114300</xdr:colOff>
      <xdr:row>38</xdr:row>
      <xdr:rowOff>60035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44812</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8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142784</xdr:rowOff>
    </xdr:from>
    <xdr:to>
      <xdr:col>20</xdr:col>
      <xdr:colOff>38100</xdr:colOff>
      <xdr:row>38</xdr:row>
      <xdr:rowOff>72934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8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64061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79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146050</xdr:rowOff>
    </xdr:from>
    <xdr:to>
      <xdr:col>15</xdr:col>
      <xdr:colOff>101600</xdr:colOff>
      <xdr:row>38</xdr:row>
      <xdr:rowOff>76200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67327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157480</xdr:rowOff>
    </xdr:from>
    <xdr:to>
      <xdr:col>10</xdr:col>
      <xdr:colOff>165100</xdr:colOff>
      <xdr:row>38</xdr:row>
      <xdr:rowOff>87630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5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78757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140662</xdr:rowOff>
    </xdr:from>
    <xdr:to>
      <xdr:col>6</xdr:col>
      <xdr:colOff>38100</xdr:colOff>
      <xdr:row>38</xdr:row>
      <xdr:rowOff>70811</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843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61939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7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99192</xdr:rowOff>
    </xdr:from>
    <xdr:to>
      <xdr:col>24</xdr:col>
      <xdr:colOff>63500</xdr:colOff>
      <xdr:row>58</xdr:row>
      <xdr:rowOff>103894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43292"/>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99192</xdr:rowOff>
    </xdr:from>
    <xdr:to>
      <xdr:col>19</xdr:col>
      <xdr:colOff>177800</xdr:colOff>
      <xdr:row>58</xdr:row>
      <xdr:rowOff>123007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3292"/>
          <a:ext cx="889000" cy="2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123007</xdr:rowOff>
    </xdr:from>
    <xdr:to>
      <xdr:col>15</xdr:col>
      <xdr:colOff>50800</xdr:colOff>
      <xdr:row>58</xdr:row>
      <xdr:rowOff>135127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67107"/>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21075</xdr:rowOff>
    </xdr:from>
    <xdr:to>
      <xdr:col>10</xdr:col>
      <xdr:colOff>114300</xdr:colOff>
      <xdr:row>58</xdr:row>
      <xdr:rowOff>135127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65175"/>
          <a:ext cx="889000" cy="1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72945</xdr:rowOff>
    </xdr:from>
    <xdr:to>
      <xdr:col>6</xdr:col>
      <xdr:colOff>38100</xdr:colOff>
      <xdr:row>58</xdr:row>
      <xdr:rowOff>3095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19622</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2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53094</xdr:rowOff>
    </xdr:from>
    <xdr:to>
      <xdr:col>24</xdr:col>
      <xdr:colOff>114300</xdr:colOff>
      <xdr:row>58</xdr:row>
      <xdr:rowOff>154694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9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139471</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48392</xdr:rowOff>
    </xdr:from>
    <xdr:to>
      <xdr:col>20</xdr:col>
      <xdr:colOff>38100</xdr:colOff>
      <xdr:row>58</xdr:row>
      <xdr:rowOff>149992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141119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72207</xdr:rowOff>
    </xdr:from>
    <xdr:to>
      <xdr:col>15</xdr:col>
      <xdr:colOff>101600</xdr:colOff>
      <xdr:row>59</xdr:row>
      <xdr:rowOff>2357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1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164934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0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84327</xdr:rowOff>
    </xdr:from>
    <xdr:to>
      <xdr:col>10</xdr:col>
      <xdr:colOff>165100</xdr:colOff>
      <xdr:row>59</xdr:row>
      <xdr:rowOff>14477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2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5604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2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141725</xdr:rowOff>
    </xdr:from>
    <xdr:to>
      <xdr:col>6</xdr:col>
      <xdr:colOff>38100</xdr:colOff>
      <xdr:row>58</xdr:row>
      <xdr:rowOff>71875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63002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0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153256</xdr:rowOff>
    </xdr:from>
    <xdr:to>
      <xdr:col>24</xdr:col>
      <xdr:colOff>63500</xdr:colOff>
      <xdr:row>78</xdr:row>
      <xdr:rowOff>26788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354906"/>
          <a:ext cx="838200" cy="4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14244</xdr:rowOff>
    </xdr:from>
    <xdr:to>
      <xdr:col>19</xdr:col>
      <xdr:colOff>177800</xdr:colOff>
      <xdr:row>78</xdr:row>
      <xdr:rowOff>26788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387344"/>
          <a:ext cx="889000" cy="1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164822</xdr:rowOff>
    </xdr:from>
    <xdr:to>
      <xdr:col>15</xdr:col>
      <xdr:colOff>50800</xdr:colOff>
      <xdr:row>78</xdr:row>
      <xdr:rowOff>14244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66472"/>
          <a:ext cx="889000" cy="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164822</xdr:rowOff>
    </xdr:from>
    <xdr:to>
      <xdr:col>10</xdr:col>
      <xdr:colOff>114300</xdr:colOff>
      <xdr:row>78</xdr:row>
      <xdr:rowOff>76553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66472"/>
          <a:ext cx="889000" cy="8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128950</xdr:rowOff>
    </xdr:from>
    <xdr:to>
      <xdr:col>6</xdr:col>
      <xdr:colOff>38100</xdr:colOff>
      <xdr:row>78</xdr:row>
      <xdr:rowOff>59100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3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75627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10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102456</xdr:rowOff>
    </xdr:from>
    <xdr:to>
      <xdr:col>24</xdr:col>
      <xdr:colOff>114300</xdr:colOff>
      <xdr:row>78</xdr:row>
      <xdr:rowOff>32606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3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17383</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1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147438</xdr:rowOff>
    </xdr:from>
    <xdr:to>
      <xdr:col>20</xdr:col>
      <xdr:colOff>38100</xdr:colOff>
      <xdr:row>78</xdr:row>
      <xdr:rowOff>77588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34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68715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44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134894</xdr:rowOff>
    </xdr:from>
    <xdr:to>
      <xdr:col>15</xdr:col>
      <xdr:colOff>101600</xdr:colOff>
      <xdr:row>78</xdr:row>
      <xdr:rowOff>65044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56171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2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114022</xdr:rowOff>
    </xdr:from>
    <xdr:to>
      <xdr:col>10</xdr:col>
      <xdr:colOff>165100</xdr:colOff>
      <xdr:row>78</xdr:row>
      <xdr:rowOff>44172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1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35299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08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25753</xdr:rowOff>
    </xdr:from>
    <xdr:to>
      <xdr:col>6</xdr:col>
      <xdr:colOff>38100</xdr:colOff>
      <xdr:row>78</xdr:row>
      <xdr:rowOff>127353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9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118480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9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59472</xdr:rowOff>
    </xdr:from>
    <xdr:to>
      <xdr:col>24</xdr:col>
      <xdr:colOff>63500</xdr:colOff>
      <xdr:row>99</xdr:row>
      <xdr:rowOff>71802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7033022"/>
          <a:ext cx="838200" cy="1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71802</xdr:rowOff>
    </xdr:from>
    <xdr:to>
      <xdr:col>19</xdr:col>
      <xdr:colOff>177800</xdr:colOff>
      <xdr:row>99</xdr:row>
      <xdr:rowOff>77702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7045352"/>
          <a:ext cx="889000" cy="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77702</xdr:rowOff>
    </xdr:from>
    <xdr:to>
      <xdr:col>15</xdr:col>
      <xdr:colOff>50800</xdr:colOff>
      <xdr:row>99</xdr:row>
      <xdr:rowOff>79611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7051252"/>
          <a:ext cx="8890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79611</xdr:rowOff>
    </xdr:from>
    <xdr:to>
      <xdr:col>10</xdr:col>
      <xdr:colOff>114300</xdr:colOff>
      <xdr:row>99</xdr:row>
      <xdr:rowOff>85035</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7053161"/>
          <a:ext cx="889000" cy="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30305</xdr:rowOff>
    </xdr:from>
    <xdr:to>
      <xdr:col>6</xdr:col>
      <xdr:colOff>38100</xdr:colOff>
      <xdr:row>99</xdr:row>
      <xdr:rowOff>131905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70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148432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7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8672</xdr:rowOff>
    </xdr:from>
    <xdr:to>
      <xdr:col>24</xdr:col>
      <xdr:colOff>114300</xdr:colOff>
      <xdr:row>99</xdr:row>
      <xdr:rowOff>110272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98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139499</xdr:rowOff>
    </xdr:from>
    <xdr:ext cx="599010"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770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21002</xdr:rowOff>
    </xdr:from>
    <xdr:to>
      <xdr:col>20</xdr:col>
      <xdr:colOff>38100</xdr:colOff>
      <xdr:row>99</xdr:row>
      <xdr:rowOff>122602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9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139129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26902</xdr:rowOff>
    </xdr:from>
    <xdr:to>
      <xdr:col>15</xdr:col>
      <xdr:colOff>101600</xdr:colOff>
      <xdr:row>99</xdr:row>
      <xdr:rowOff>128502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700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119629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709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28811</xdr:rowOff>
    </xdr:from>
    <xdr:to>
      <xdr:col>10</xdr:col>
      <xdr:colOff>165100</xdr:colOff>
      <xdr:row>99</xdr:row>
      <xdr:rowOff>130411</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700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121538</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709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34235</xdr:rowOff>
    </xdr:from>
    <xdr:to>
      <xdr:col>6</xdr:col>
      <xdr:colOff>38100</xdr:colOff>
      <xdr:row>99</xdr:row>
      <xdr:rowOff>135835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700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126962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71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103450</xdr:rowOff>
    </xdr:from>
    <xdr:to>
      <xdr:col>55</xdr:col>
      <xdr:colOff>0</xdr:colOff>
      <xdr:row>38</xdr:row>
      <xdr:rowOff>105084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618550"/>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105084</xdr:rowOff>
    </xdr:from>
    <xdr:to>
      <xdr:col>50</xdr:col>
      <xdr:colOff>114300</xdr:colOff>
      <xdr:row>38</xdr:row>
      <xdr:rowOff>105737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2018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105737</xdr:rowOff>
    </xdr:from>
    <xdr:to>
      <xdr:col>45</xdr:col>
      <xdr:colOff>177800</xdr:colOff>
      <xdr:row>38</xdr:row>
      <xdr:rowOff>110635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20837"/>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110635</xdr:rowOff>
    </xdr:from>
    <xdr:to>
      <xdr:col>41</xdr:col>
      <xdr:colOff>50800</xdr:colOff>
      <xdr:row>38</xdr:row>
      <xdr:rowOff>111615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flipV="1">
          <a:off x="6972300" y="662573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53957</xdr:rowOff>
    </xdr:from>
    <xdr:to>
      <xdr:col>36</xdr:col>
      <xdr:colOff>165100</xdr:colOff>
      <xdr:row>37</xdr:row>
      <xdr:rowOff>155557</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634</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52650</xdr:rowOff>
    </xdr:from>
    <xdr:to>
      <xdr:col>55</xdr:col>
      <xdr:colOff>50800</xdr:colOff>
      <xdr:row>38</xdr:row>
      <xdr:rowOff>154250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31077</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546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54284</xdr:rowOff>
    </xdr:from>
    <xdr:to>
      <xdr:col>50</xdr:col>
      <xdr:colOff>165100</xdr:colOff>
      <xdr:row>38</xdr:row>
      <xdr:rowOff>155884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147011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62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54937</xdr:rowOff>
    </xdr:from>
    <xdr:to>
      <xdr:col>46</xdr:col>
      <xdr:colOff>38100</xdr:colOff>
      <xdr:row>38</xdr:row>
      <xdr:rowOff>156537</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147664</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62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59835</xdr:rowOff>
    </xdr:from>
    <xdr:to>
      <xdr:col>41</xdr:col>
      <xdr:colOff>101600</xdr:colOff>
      <xdr:row>38</xdr:row>
      <xdr:rowOff>161435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7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152562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676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60815</xdr:rowOff>
    </xdr:from>
    <xdr:to>
      <xdr:col>36</xdr:col>
      <xdr:colOff>165100</xdr:colOff>
      <xdr:row>38</xdr:row>
      <xdr:rowOff>162415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153542</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33858</xdr:rowOff>
    </xdr:from>
    <xdr:to>
      <xdr:col>55</xdr:col>
      <xdr:colOff>0</xdr:colOff>
      <xdr:row>57</xdr:row>
      <xdr:rowOff>99340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806508"/>
          <a:ext cx="838200" cy="6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33858</xdr:rowOff>
    </xdr:from>
    <xdr:to>
      <xdr:col>50</xdr:col>
      <xdr:colOff>114300</xdr:colOff>
      <xdr:row>57</xdr:row>
      <xdr:rowOff>48717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8750300" y="980650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144120</xdr:rowOff>
    </xdr:from>
    <xdr:to>
      <xdr:col>45</xdr:col>
      <xdr:colOff>177800</xdr:colOff>
      <xdr:row>57</xdr:row>
      <xdr:rowOff>48717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7861300" y="9745320"/>
          <a:ext cx="889000" cy="7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144120</xdr:rowOff>
    </xdr:from>
    <xdr:to>
      <xdr:col>41</xdr:col>
      <xdr:colOff>50800</xdr:colOff>
      <xdr:row>57</xdr:row>
      <xdr:rowOff>117602</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745320"/>
          <a:ext cx="889000" cy="1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154000</xdr:rowOff>
    </xdr:from>
    <xdr:to>
      <xdr:col>36</xdr:col>
      <xdr:colOff>165100</xdr:colOff>
      <xdr:row>56</xdr:row>
      <xdr:rowOff>84150</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100677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3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48540</xdr:rowOff>
    </xdr:from>
    <xdr:to>
      <xdr:col>55</xdr:col>
      <xdr:colOff>50800</xdr:colOff>
      <xdr:row>57</xdr:row>
      <xdr:rowOff>150140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2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26967</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7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154508</xdr:rowOff>
    </xdr:from>
    <xdr:to>
      <xdr:col>50</xdr:col>
      <xdr:colOff>165100</xdr:colOff>
      <xdr:row>57</xdr:row>
      <xdr:rowOff>84658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7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75785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8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169367</xdr:rowOff>
    </xdr:from>
    <xdr:to>
      <xdr:col>46</xdr:col>
      <xdr:colOff>38100</xdr:colOff>
      <xdr:row>57</xdr:row>
      <xdr:rowOff>99517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90644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8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93320</xdr:rowOff>
    </xdr:from>
    <xdr:to>
      <xdr:col>41</xdr:col>
      <xdr:colOff>101600</xdr:colOff>
      <xdr:row>57</xdr:row>
      <xdr:rowOff>23470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6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14597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7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66802</xdr:rowOff>
    </xdr:from>
    <xdr:to>
      <xdr:col>36</xdr:col>
      <xdr:colOff>165100</xdr:colOff>
      <xdr:row>57</xdr:row>
      <xdr:rowOff>168402</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3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159529</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9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74901</xdr:rowOff>
    </xdr:from>
    <xdr:to>
      <xdr:col>55</xdr:col>
      <xdr:colOff>0</xdr:colOff>
      <xdr:row>78</xdr:row>
      <xdr:rowOff>87748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48001"/>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58629</xdr:rowOff>
    </xdr:from>
    <xdr:to>
      <xdr:col>50</xdr:col>
      <xdr:colOff>114300</xdr:colOff>
      <xdr:row>78</xdr:row>
      <xdr:rowOff>74901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431729"/>
          <a:ext cx="889000" cy="1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34448</xdr:rowOff>
    </xdr:from>
    <xdr:to>
      <xdr:col>45</xdr:col>
      <xdr:colOff>177800</xdr:colOff>
      <xdr:row>78</xdr:row>
      <xdr:rowOff>58629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07548"/>
          <a:ext cx="889000" cy="2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34448</xdr:rowOff>
    </xdr:from>
    <xdr:to>
      <xdr:col>41</xdr:col>
      <xdr:colOff>50800</xdr:colOff>
      <xdr:row>78</xdr:row>
      <xdr:rowOff>76104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07548"/>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124439</xdr:rowOff>
    </xdr:from>
    <xdr:to>
      <xdr:col>36</xdr:col>
      <xdr:colOff>165100</xdr:colOff>
      <xdr:row>78</xdr:row>
      <xdr:rowOff>54589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71116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36948</xdr:rowOff>
    </xdr:from>
    <xdr:to>
      <xdr:col>55</xdr:col>
      <xdr:colOff>50800</xdr:colOff>
      <xdr:row>78</xdr:row>
      <xdr:rowOff>138548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41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123325</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32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24101</xdr:rowOff>
    </xdr:from>
    <xdr:to>
      <xdr:col>50</xdr:col>
      <xdr:colOff>165100</xdr:colOff>
      <xdr:row>78</xdr:row>
      <xdr:rowOff>125701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116828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348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7829</xdr:rowOff>
    </xdr:from>
    <xdr:to>
      <xdr:col>46</xdr:col>
      <xdr:colOff>38100</xdr:colOff>
      <xdr:row>78</xdr:row>
      <xdr:rowOff>109429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38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100556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347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155098</xdr:rowOff>
    </xdr:from>
    <xdr:to>
      <xdr:col>41</xdr:col>
      <xdr:colOff>101600</xdr:colOff>
      <xdr:row>78</xdr:row>
      <xdr:rowOff>85248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35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76375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344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25304</xdr:rowOff>
    </xdr:from>
    <xdr:to>
      <xdr:col>36</xdr:col>
      <xdr:colOff>165100</xdr:colOff>
      <xdr:row>78</xdr:row>
      <xdr:rowOff>126904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39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118031</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05111" y="1349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14312</xdr:rowOff>
    </xdr:from>
    <xdr:to>
      <xdr:col>55</xdr:col>
      <xdr:colOff>0</xdr:colOff>
      <xdr:row>96</xdr:row>
      <xdr:rowOff>89401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473512"/>
          <a:ext cx="838200" cy="7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9275</xdr:rowOff>
    </xdr:from>
    <xdr:to>
      <xdr:col>50</xdr:col>
      <xdr:colOff>114300</xdr:colOff>
      <xdr:row>96</xdr:row>
      <xdr:rowOff>89401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468475"/>
          <a:ext cx="889000" cy="8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9275</xdr:rowOff>
    </xdr:from>
    <xdr:to>
      <xdr:col>45</xdr:col>
      <xdr:colOff>177800</xdr:colOff>
      <xdr:row>96</xdr:row>
      <xdr:rowOff>18962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468475"/>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88959</xdr:rowOff>
    </xdr:from>
    <xdr:to>
      <xdr:col>41</xdr:col>
      <xdr:colOff>50800</xdr:colOff>
      <xdr:row>96</xdr:row>
      <xdr:rowOff>18962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76709"/>
          <a:ext cx="889000" cy="10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158341</xdr:rowOff>
    </xdr:from>
    <xdr:to>
      <xdr:col>36</xdr:col>
      <xdr:colOff>165100</xdr:colOff>
      <xdr:row>95</xdr:row>
      <xdr:rowOff>88491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105018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134962</xdr:rowOff>
    </xdr:from>
    <xdr:to>
      <xdr:col>55</xdr:col>
      <xdr:colOff>50800</xdr:colOff>
      <xdr:row>96</xdr:row>
      <xdr:rowOff>65112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42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157839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27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38601</xdr:rowOff>
    </xdr:from>
    <xdr:to>
      <xdr:col>50</xdr:col>
      <xdr:colOff>165100</xdr:colOff>
      <xdr:row>96</xdr:row>
      <xdr:rowOff>140201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131328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59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129925</xdr:rowOff>
    </xdr:from>
    <xdr:to>
      <xdr:col>46</xdr:col>
      <xdr:colOff>38100</xdr:colOff>
      <xdr:row>96</xdr:row>
      <xdr:rowOff>60075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76602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9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139612</xdr:rowOff>
    </xdr:from>
    <xdr:to>
      <xdr:col>41</xdr:col>
      <xdr:colOff>101600</xdr:colOff>
      <xdr:row>96</xdr:row>
      <xdr:rowOff>69762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86289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0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38159</xdr:rowOff>
    </xdr:from>
    <xdr:to>
      <xdr:col>36</xdr:col>
      <xdr:colOff>165100</xdr:colOff>
      <xdr:row>95</xdr:row>
      <xdr:rowOff>139759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2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130886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17870</xdr:rowOff>
    </xdr:from>
    <xdr:to>
      <xdr:col>85</xdr:col>
      <xdr:colOff>127000</xdr:colOff>
      <xdr:row>38</xdr:row>
      <xdr:rowOff>20100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532970"/>
          <a:ext cx="8382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20100</xdr:rowOff>
    </xdr:from>
    <xdr:to>
      <xdr:col>81</xdr:col>
      <xdr:colOff>50800</xdr:colOff>
      <xdr:row>38</xdr:row>
      <xdr:rowOff>42645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535200"/>
          <a:ext cx="8890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42645</xdr:rowOff>
    </xdr:from>
    <xdr:to>
      <xdr:col>76</xdr:col>
      <xdr:colOff>114300</xdr:colOff>
      <xdr:row>38</xdr:row>
      <xdr:rowOff>52846</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557745"/>
          <a:ext cx="889000" cy="1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28515</xdr:rowOff>
    </xdr:from>
    <xdr:to>
      <xdr:col>71</xdr:col>
      <xdr:colOff>177800</xdr:colOff>
      <xdr:row>38</xdr:row>
      <xdr:rowOff>52846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814300" y="6543615"/>
          <a:ext cx="889000" cy="2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27349</xdr:rowOff>
    </xdr:from>
    <xdr:to>
      <xdr:col>67</xdr:col>
      <xdr:colOff>101600</xdr:colOff>
      <xdr:row>37</xdr:row>
      <xdr:rowOff>128949</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37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145476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138521</xdr:rowOff>
    </xdr:from>
    <xdr:to>
      <xdr:col>85</xdr:col>
      <xdr:colOff>177800</xdr:colOff>
      <xdr:row>38</xdr:row>
      <xdr:rowOff>68670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821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53448</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39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140749</xdr:rowOff>
    </xdr:from>
    <xdr:to>
      <xdr:col>81</xdr:col>
      <xdr:colOff>101600</xdr:colOff>
      <xdr:row>38</xdr:row>
      <xdr:rowOff>70900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84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62027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7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163295</xdr:rowOff>
    </xdr:from>
    <xdr:to>
      <xdr:col>76</xdr:col>
      <xdr:colOff>165100</xdr:colOff>
      <xdr:row>38</xdr:row>
      <xdr:rowOff>93445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5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84572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59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2046</xdr:rowOff>
    </xdr:from>
    <xdr:to>
      <xdr:col>72</xdr:col>
      <xdr:colOff>38100</xdr:colOff>
      <xdr:row>38</xdr:row>
      <xdr:rowOff>103646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5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94773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6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149165</xdr:rowOff>
    </xdr:from>
    <xdr:to>
      <xdr:col>67</xdr:col>
      <xdr:colOff>101600</xdr:colOff>
      <xdr:row>38</xdr:row>
      <xdr:rowOff>79315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9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70442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81818</xdr:rowOff>
    </xdr:from>
    <xdr:to>
      <xdr:col>85</xdr:col>
      <xdr:colOff>127000</xdr:colOff>
      <xdr:row>56</xdr:row>
      <xdr:rowOff>130678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340118"/>
          <a:ext cx="838200" cy="39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130678</xdr:rowOff>
    </xdr:from>
    <xdr:to>
      <xdr:col>81</xdr:col>
      <xdr:colOff>50800</xdr:colOff>
      <xdr:row>57</xdr:row>
      <xdr:rowOff>14831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731878"/>
          <a:ext cx="889000" cy="5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142169</xdr:rowOff>
    </xdr:from>
    <xdr:to>
      <xdr:col>76</xdr:col>
      <xdr:colOff>114300</xdr:colOff>
      <xdr:row>57</xdr:row>
      <xdr:rowOff>14831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43369"/>
          <a:ext cx="889000" cy="4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21651</xdr:rowOff>
    </xdr:from>
    <xdr:to>
      <xdr:col>71</xdr:col>
      <xdr:colOff>177800</xdr:colOff>
      <xdr:row>56</xdr:row>
      <xdr:rowOff>142169</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622851"/>
          <a:ext cx="889000" cy="12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132974</xdr:rowOff>
    </xdr:from>
    <xdr:to>
      <xdr:col>67</xdr:col>
      <xdr:colOff>101600</xdr:colOff>
      <xdr:row>56</xdr:row>
      <xdr:rowOff>63124</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56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79651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3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31018</xdr:rowOff>
    </xdr:from>
    <xdr:to>
      <xdr:col>85</xdr:col>
      <xdr:colOff>177800</xdr:colOff>
      <xdr:row>54</xdr:row>
      <xdr:rowOff>132618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2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53895</xdr:rowOff>
    </xdr:from>
    <xdr:ext cx="599010"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14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79878</xdr:rowOff>
    </xdr:from>
    <xdr:to>
      <xdr:col>81</xdr:col>
      <xdr:colOff>101600</xdr:colOff>
      <xdr:row>57</xdr:row>
      <xdr:rowOff>10028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6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77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135481</xdr:rowOff>
    </xdr:from>
    <xdr:to>
      <xdr:col>76</xdr:col>
      <xdr:colOff>165100</xdr:colOff>
      <xdr:row>57</xdr:row>
      <xdr:rowOff>65631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3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56758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2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91369</xdr:rowOff>
    </xdr:from>
    <xdr:to>
      <xdr:col>72</xdr:col>
      <xdr:colOff>38100</xdr:colOff>
      <xdr:row>57</xdr:row>
      <xdr:rowOff>21519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6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12646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78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142301</xdr:rowOff>
    </xdr:from>
    <xdr:to>
      <xdr:col>67</xdr:col>
      <xdr:colOff>101600</xdr:colOff>
      <xdr:row>56</xdr:row>
      <xdr:rowOff>72451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57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63578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66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97622</xdr:rowOff>
    </xdr:from>
    <xdr:to>
      <xdr:col>81</xdr:col>
      <xdr:colOff>50800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64217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97622</xdr:rowOff>
    </xdr:from>
    <xdr:to>
      <xdr:col>76</xdr:col>
      <xdr:colOff>114300</xdr:colOff>
      <xdr:row>79</xdr:row>
      <xdr:rowOff>97986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642172"/>
          <a:ext cx="889000" cy="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97986</xdr:rowOff>
    </xdr:from>
    <xdr:to>
      <xdr:col>71</xdr:col>
      <xdr:colOff>177800</xdr:colOff>
      <xdr:row>79</xdr:row>
      <xdr:rowOff>98425</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642536"/>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155671</xdr:rowOff>
    </xdr:from>
    <xdr:to>
      <xdr:col>67</xdr:col>
      <xdr:colOff>101600</xdr:colOff>
      <xdr:row>79</xdr:row>
      <xdr:rowOff>85821</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2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102348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330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46822</xdr:rowOff>
    </xdr:from>
    <xdr:to>
      <xdr:col>76</xdr:col>
      <xdr:colOff>165100</xdr:colOff>
      <xdr:row>79</xdr:row>
      <xdr:rowOff>148422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139549</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8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47186</xdr:rowOff>
    </xdr:from>
    <xdr:to>
      <xdr:col>72</xdr:col>
      <xdr:colOff>38100</xdr:colOff>
      <xdr:row>79</xdr:row>
      <xdr:rowOff>148786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9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139913</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84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47625</xdr:rowOff>
    </xdr:from>
    <xdr:to>
      <xdr:col>67</xdr:col>
      <xdr:colOff>101600</xdr:colOff>
      <xdr:row>79</xdr:row>
      <xdr:rowOff>149225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9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140352</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849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17241</xdr:rowOff>
    </xdr:from>
    <xdr:to>
      <xdr:col>85</xdr:col>
      <xdr:colOff>127000</xdr:colOff>
      <xdr:row>98</xdr:row>
      <xdr:rowOff>25777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819341"/>
          <a:ext cx="8382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4648</xdr:rowOff>
    </xdr:from>
    <xdr:to>
      <xdr:col>81</xdr:col>
      <xdr:colOff>50800</xdr:colOff>
      <xdr:row>98</xdr:row>
      <xdr:rowOff>17241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806748"/>
          <a:ext cx="889000" cy="1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4648</xdr:rowOff>
    </xdr:from>
    <xdr:to>
      <xdr:col>76</xdr:col>
      <xdr:colOff>114300</xdr:colOff>
      <xdr:row>98</xdr:row>
      <xdr:rowOff>5116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806748"/>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5116</xdr:rowOff>
    </xdr:from>
    <xdr:to>
      <xdr:col>71</xdr:col>
      <xdr:colOff>177800</xdr:colOff>
      <xdr:row>98</xdr:row>
      <xdr:rowOff>8993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807216"/>
          <a:ext cx="889000" cy="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94371</xdr:rowOff>
    </xdr:from>
    <xdr:to>
      <xdr:col>67</xdr:col>
      <xdr:colOff>101600</xdr:colOff>
      <xdr:row>98</xdr:row>
      <xdr:rowOff>24521</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41048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146427</xdr:rowOff>
    </xdr:from>
    <xdr:to>
      <xdr:col>85</xdr:col>
      <xdr:colOff>177800</xdr:colOff>
      <xdr:row>98</xdr:row>
      <xdr:rowOff>76577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77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137891</xdr:rowOff>
    </xdr:from>
    <xdr:to>
      <xdr:col>81</xdr:col>
      <xdr:colOff>101600</xdr:colOff>
      <xdr:row>98</xdr:row>
      <xdr:rowOff>68041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76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59168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8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125298</xdr:rowOff>
    </xdr:from>
    <xdr:to>
      <xdr:col>76</xdr:col>
      <xdr:colOff>165100</xdr:colOff>
      <xdr:row>98</xdr:row>
      <xdr:rowOff>55448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46575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8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125766</xdr:rowOff>
    </xdr:from>
    <xdr:to>
      <xdr:col>72</xdr:col>
      <xdr:colOff>38100</xdr:colOff>
      <xdr:row>98</xdr:row>
      <xdr:rowOff>55916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47043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84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129643</xdr:rowOff>
    </xdr:from>
    <xdr:to>
      <xdr:col>67</xdr:col>
      <xdr:colOff>101600</xdr:colOff>
      <xdr:row>98</xdr:row>
      <xdr:rowOff>59793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76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50920</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85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42201</xdr:rowOff>
    </xdr:from>
    <xdr:to>
      <xdr:col>98</xdr:col>
      <xdr:colOff>38100</xdr:colOff>
      <xdr:row>39</xdr:row>
      <xdr:rowOff>143801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7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160328</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5039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「総務費」については、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年度に実施した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商品券プレゼント事業</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が皆減となった一方で、</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ふるさと寄附金の増加に伴う関連経費の増加により、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概ね横ばいとなって</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「民生費」については、国が示す公定価格の改定等に伴い、認定こども園等の運営費に対する支援の増加により、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「衛生費」については、</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広域ごみ処理施設整備に係る負担金の増加により、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ともに</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関連経費</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物価高騰対策で実施したがんばる米農家応援事業の皆減、</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「商工費」については、</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地場産業を核とした交流人口拡大・就労促進事業</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の皆減により、それぞれ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年度比で減少している。</a:t>
          </a:r>
          <a:endPar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「教育費」については、</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京ヶ瀬小学校長寿命化等改修事業や笹神体育館大規模改修事業により、</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年度比で増加している。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今後は、これまで同様に、事業効果・成果に重点を置いた「阿賀野市総合計画」に基づく</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サイクルの遂行により、産業の振興や人材の育成を強化することで市税等の経常一般財源を確保し、人口減少対策として実施する子ども・子育て施策へ財源を集中配分できるよう努めたい。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における比率低下の要因は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、国補正予算に基づく事業実施のため、翌年度に繰り越すべき財源が前年度より大幅に増加したことが挙げられる。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の比率改善の主な要因は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国税収入の上振れ等による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+598</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また、</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R04</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R06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は、概ね横ばいで推移しているが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に伴う市民・企業等への支援</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事業の実施や</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市施設の維持管理経費の増加によるものとなる</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財政調整基金残高は、「阿賀野市総合計画」で掲げる目標指標</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達成</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し、今後は標準財政規模の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％水準の堅持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新潟県阿賀野市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「国民健康保険特別会計」は、過去に継続的な赤字見込みから繰上充用による予算措置を行ってきた経緯があるが、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年度からの県下</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市での広域化による共同事業への移行後は、横ばいの収支状況となっている。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ただし近年では、被保険者数の減少等により、保険税の減少が見込まれる一方で、被保険者の高齢化や医療の高度化による医療給付費の増加が見込まれ、基金の活用が増加して</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保険税率の改定</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を含め</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、収支状況の注視が必要となる。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「下水道事業会計」では、整備工法</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変更等により事業計画に基づく概成に遅れが生じており、建設改良費が一定の高止まりで推移している。このため、概成後の経営改善に向け、料金改定等を視野に入れた「下水道事業経営戦略」を</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月に改訂した</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「病院事業会計」においては「あがの市民病院改革プラン」に基づいた経営収支の改善と安定化を図っているが、定期的な医療機器の更新に加え、施設設備の経年劣化による改修も見込む必要がある。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上記のとおり、いずれの会計においても、中期的には課題を抱えていることを見据え、収支の大幅な変動とならないよう臨時的な支出を可能な限り抑制し、計画的に事業遂行を行うことが必要になっている。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06640625" style="162" customWidth="1"/>
    <col min="12" max="12" width="2.265625" style="162" customWidth="1"/>
    <col min="13" max="17" width="2.33203125" style="162" customWidth="1"/>
    <col min="18" max="119" width="2.06640625" style="162" customWidth="1"/>
    <col min="120" max="16384" width="0" style="162" hidden="1"/>
  </cols>
  <sheetData>
    <row r="1" spans="1:119" ht="33" customHeight="1" x14ac:dyDescent="0.2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3.25" thickBot="1" x14ac:dyDescent="0.3">
      <c r="B2" s="164" t="s">
        <v>77</v>
      </c>
      <c r="C2" s="164"/>
      <c r="D2" s="165"/>
    </row>
    <row r="3" spans="1:119" ht="18.75" customHeight="1" thickBot="1" x14ac:dyDescent="0.3">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28194004</v>
      </c>
      <c r="BO4" s="436"/>
      <c r="BP4" s="436"/>
      <c r="BQ4" s="436"/>
      <c r="BR4" s="436"/>
      <c r="BS4" s="436"/>
      <c r="BT4" s="436"/>
      <c r="BU4" s="437"/>
      <c r="BV4" s="435">
        <v>24670907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7.8</v>
      </c>
      <c r="CU4" s="576"/>
      <c r="CV4" s="576"/>
      <c r="CW4" s="576"/>
      <c r="CX4" s="576"/>
      <c r="CY4" s="576"/>
      <c r="CZ4" s="576"/>
      <c r="DA4" s="577"/>
      <c r="DB4" s="575">
        <v>9.1999999999999993</v>
      </c>
      <c r="DC4" s="576"/>
      <c r="DD4" s="576"/>
      <c r="DE4" s="576"/>
      <c r="DF4" s="576"/>
      <c r="DG4" s="576"/>
      <c r="DH4" s="576"/>
      <c r="DI4" s="577"/>
    </row>
    <row r="5" spans="1:119" ht="18.75" customHeight="1" x14ac:dyDescent="0.2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26819042</v>
      </c>
      <c r="BO5" s="407"/>
      <c r="BP5" s="407"/>
      <c r="BQ5" s="407"/>
      <c r="BR5" s="407"/>
      <c r="BS5" s="407"/>
      <c r="BT5" s="407"/>
      <c r="BU5" s="408"/>
      <c r="BV5" s="406">
        <v>23411057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87.5</v>
      </c>
      <c r="CU5" s="404"/>
      <c r="CV5" s="404"/>
      <c r="CW5" s="404"/>
      <c r="CX5" s="404"/>
      <c r="CY5" s="404"/>
      <c r="CZ5" s="404"/>
      <c r="DA5" s="405"/>
      <c r="DB5" s="403">
        <v>89.2</v>
      </c>
      <c r="DC5" s="404"/>
      <c r="DD5" s="404"/>
      <c r="DE5" s="404"/>
      <c r="DF5" s="404"/>
      <c r="DG5" s="404"/>
      <c r="DH5" s="404"/>
      <c r="DI5" s="405"/>
    </row>
    <row r="6" spans="1:119" ht="18.75" customHeight="1" x14ac:dyDescent="0.2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1374962</v>
      </c>
      <c r="BO6" s="407"/>
      <c r="BP6" s="407"/>
      <c r="BQ6" s="407"/>
      <c r="BR6" s="407"/>
      <c r="BS6" s="407"/>
      <c r="BT6" s="407"/>
      <c r="BU6" s="408"/>
      <c r="BV6" s="406">
        <v>1259850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87.7</v>
      </c>
      <c r="CU6" s="550"/>
      <c r="CV6" s="550"/>
      <c r="CW6" s="550"/>
      <c r="CX6" s="550"/>
      <c r="CY6" s="550"/>
      <c r="CZ6" s="550"/>
      <c r="DA6" s="551"/>
      <c r="DB6" s="549">
        <v>89.7</v>
      </c>
      <c r="DC6" s="550"/>
      <c r="DD6" s="550"/>
      <c r="DE6" s="550"/>
      <c r="DF6" s="550"/>
      <c r="DG6" s="550"/>
      <c r="DH6" s="550"/>
      <c r="DI6" s="551"/>
    </row>
    <row r="7" spans="1:119" ht="18.75" customHeight="1" x14ac:dyDescent="0.2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339840</v>
      </c>
      <c r="BO7" s="407"/>
      <c r="BP7" s="407"/>
      <c r="BQ7" s="407"/>
      <c r="BR7" s="407"/>
      <c r="BS7" s="407"/>
      <c r="BT7" s="407"/>
      <c r="BU7" s="408"/>
      <c r="BV7" s="406">
        <v>58733</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13231151</v>
      </c>
      <c r="CU7" s="407"/>
      <c r="CV7" s="407"/>
      <c r="CW7" s="407"/>
      <c r="CX7" s="407"/>
      <c r="CY7" s="407"/>
      <c r="CZ7" s="407"/>
      <c r="DA7" s="408"/>
      <c r="DB7" s="406">
        <v>13092528</v>
      </c>
      <c r="DC7" s="407"/>
      <c r="DD7" s="407"/>
      <c r="DE7" s="407"/>
      <c r="DF7" s="407"/>
      <c r="DG7" s="407"/>
      <c r="DH7" s="407"/>
      <c r="DI7" s="408"/>
    </row>
    <row r="8" spans="1:119" ht="18.75" customHeight="1" thickBot="1" x14ac:dyDescent="0.3">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1035122</v>
      </c>
      <c r="BO8" s="407"/>
      <c r="BP8" s="407"/>
      <c r="BQ8" s="407"/>
      <c r="BR8" s="407"/>
      <c r="BS8" s="407"/>
      <c r="BT8" s="407"/>
      <c r="BU8" s="408"/>
      <c r="BV8" s="406">
        <v>1201117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0.43</v>
      </c>
      <c r="CU8" s="510"/>
      <c r="CV8" s="510"/>
      <c r="CW8" s="510"/>
      <c r="CX8" s="510"/>
      <c r="CY8" s="510"/>
      <c r="CZ8" s="510"/>
      <c r="DA8" s="511"/>
      <c r="DB8" s="509">
        <v>0.42</v>
      </c>
      <c r="DC8" s="510"/>
      <c r="DD8" s="510"/>
      <c r="DE8" s="510"/>
      <c r="DF8" s="510"/>
      <c r="DG8" s="510"/>
      <c r="DH8" s="510"/>
      <c r="DI8" s="511"/>
    </row>
    <row r="9" spans="1:119" ht="18.75" customHeight="1" thickBot="1" x14ac:dyDescent="0.3">
      <c r="A9" s="163"/>
      <c r="B9" s="538" t="s">
        <v>106</v>
      </c>
      <c r="C9" s="539"/>
      <c r="D9" s="539"/>
      <c r="E9" s="539"/>
      <c r="F9" s="539"/>
      <c r="G9" s="539"/>
      <c r="H9" s="539"/>
      <c r="I9" s="539"/>
      <c r="J9" s="539"/>
      <c r="K9" s="457"/>
      <c r="L9" s="540" t="s">
        <v>107</v>
      </c>
      <c r="M9" s="541"/>
      <c r="N9" s="541"/>
      <c r="O9" s="541"/>
      <c r="P9" s="541"/>
      <c r="Q9" s="542"/>
      <c r="R9" s="543">
        <v>40696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-165995</v>
      </c>
      <c r="BO9" s="407"/>
      <c r="BP9" s="407"/>
      <c r="BQ9" s="407"/>
      <c r="BR9" s="407"/>
      <c r="BS9" s="407"/>
      <c r="BT9" s="407"/>
      <c r="BU9" s="408"/>
      <c r="BV9" s="406">
        <v>59651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11.9</v>
      </c>
      <c r="CU9" s="404"/>
      <c r="CV9" s="404"/>
      <c r="CW9" s="404"/>
      <c r="CX9" s="404"/>
      <c r="CY9" s="404"/>
      <c r="CZ9" s="404"/>
      <c r="DA9" s="405"/>
      <c r="DB9" s="403">
        <v>13.3</v>
      </c>
      <c r="DC9" s="404"/>
      <c r="DD9" s="404"/>
      <c r="DE9" s="404"/>
      <c r="DF9" s="404"/>
      <c r="DG9" s="404"/>
      <c r="DH9" s="404"/>
      <c r="DI9" s="405"/>
    </row>
    <row r="10" spans="1:119" ht="18.75" customHeight="1" thickBot="1" x14ac:dyDescent="0.3">
      <c r="A10" s="163"/>
      <c r="B10" s="538"/>
      <c r="C10" s="539"/>
      <c r="D10" s="539"/>
      <c r="E10" s="539"/>
      <c r="F10" s="539"/>
      <c r="G10" s="539"/>
      <c r="H10" s="539"/>
      <c r="I10" s="539"/>
      <c r="J10" s="539"/>
      <c r="K10" s="457"/>
      <c r="L10" s="362" t="s">
        <v>112</v>
      </c>
      <c r="M10" s="363"/>
      <c r="N10" s="363"/>
      <c r="O10" s="363"/>
      <c r="P10" s="363"/>
      <c r="Q10" s="364"/>
      <c r="R10" s="359">
        <v>43415</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380128</v>
      </c>
      <c r="BO10" s="407"/>
      <c r="BP10" s="407"/>
      <c r="BQ10" s="407"/>
      <c r="BR10" s="407"/>
      <c r="BS10" s="407"/>
      <c r="BT10" s="407"/>
      <c r="BU10" s="408"/>
      <c r="BV10" s="406">
        <v>100052</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3">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5">
      <c r="A12" s="163"/>
      <c r="B12" s="512" t="s">
        <v>123</v>
      </c>
      <c r="C12" s="513"/>
      <c r="D12" s="513"/>
      <c r="E12" s="513"/>
      <c r="F12" s="513"/>
      <c r="G12" s="513"/>
      <c r="H12" s="513"/>
      <c r="I12" s="513"/>
      <c r="J12" s="513"/>
      <c r="K12" s="514"/>
      <c r="L12" s="521" t="s">
        <v>124</v>
      </c>
      <c r="M12" s="522"/>
      <c r="N12" s="522"/>
      <c r="O12" s="522"/>
      <c r="P12" s="522"/>
      <c r="Q12" s="523"/>
      <c r="R12" s="524">
        <v>39165</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114</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5">
      <c r="A13" s="163"/>
      <c r="B13" s="515"/>
      <c r="C13" s="516"/>
      <c r="D13" s="516"/>
      <c r="E13" s="516"/>
      <c r="F13" s="516"/>
      <c r="G13" s="516"/>
      <c r="H13" s="516"/>
      <c r="I13" s="516"/>
      <c r="J13" s="516"/>
      <c r="K13" s="517"/>
      <c r="L13" s="172"/>
      <c r="M13" s="490" t="s">
        <v>130</v>
      </c>
      <c r="N13" s="491"/>
      <c r="O13" s="491"/>
      <c r="P13" s="491"/>
      <c r="Q13" s="492"/>
      <c r="R13" s="493">
        <v>38703</v>
      </c>
      <c r="S13" s="494"/>
      <c r="T13" s="494"/>
      <c r="U13" s="494"/>
      <c r="V13" s="495"/>
      <c r="W13" s="496" t="s">
        <v>131</v>
      </c>
      <c r="X13" s="392"/>
      <c r="Y13" s="392"/>
      <c r="Z13" s="392"/>
      <c r="AA13" s="392"/>
      <c r="AB13" s="393"/>
      <c r="AC13" s="359">
        <v>1799</v>
      </c>
      <c r="AD13" s="360"/>
      <c r="AE13" s="360"/>
      <c r="AF13" s="360"/>
      <c r="AG13" s="361"/>
      <c r="AH13" s="359">
        <v>2106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214133</v>
      </c>
      <c r="BO13" s="407"/>
      <c r="BP13" s="407"/>
      <c r="BQ13" s="407"/>
      <c r="BR13" s="407"/>
      <c r="BS13" s="407"/>
      <c r="BT13" s="407"/>
      <c r="BU13" s="408"/>
      <c r="BV13" s="406">
        <v>159703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9.4</v>
      </c>
      <c r="CU13" s="404"/>
      <c r="CV13" s="404"/>
      <c r="CW13" s="404"/>
      <c r="CX13" s="404"/>
      <c r="CY13" s="404"/>
      <c r="CZ13" s="404"/>
      <c r="DA13" s="405"/>
      <c r="DB13" s="403">
        <v>9.8000000000000007</v>
      </c>
      <c r="DC13" s="404"/>
      <c r="DD13" s="404"/>
      <c r="DE13" s="404"/>
      <c r="DF13" s="404"/>
      <c r="DG13" s="404"/>
      <c r="DH13" s="404"/>
      <c r="DI13" s="405"/>
    </row>
    <row r="14" spans="1:119" ht="18.75" customHeight="1" thickBot="1" x14ac:dyDescent="0.3">
      <c r="A14" s="163"/>
      <c r="B14" s="515"/>
      <c r="C14" s="516"/>
      <c r="D14" s="516"/>
      <c r="E14" s="516"/>
      <c r="F14" s="516"/>
      <c r="G14" s="516"/>
      <c r="H14" s="516"/>
      <c r="I14" s="516"/>
      <c r="J14" s="516"/>
      <c r="K14" s="517"/>
      <c r="L14" s="480" t="s">
        <v>135</v>
      </c>
      <c r="M14" s="533"/>
      <c r="N14" s="533"/>
      <c r="O14" s="533"/>
      <c r="P14" s="533"/>
      <c r="Q14" s="534"/>
      <c r="R14" s="493">
        <v>39873</v>
      </c>
      <c r="S14" s="494"/>
      <c r="T14" s="494"/>
      <c r="U14" s="494"/>
      <c r="V14" s="495"/>
      <c r="W14" s="497"/>
      <c r="X14" s="395"/>
      <c r="Y14" s="395"/>
      <c r="Z14" s="395"/>
      <c r="AA14" s="395"/>
      <c r="AB14" s="396"/>
      <c r="AC14" s="486">
        <v>9</v>
      </c>
      <c r="AD14" s="487"/>
      <c r="AE14" s="487"/>
      <c r="AF14" s="487"/>
      <c r="AG14" s="488"/>
      <c r="AH14" s="486">
        <v>9.6999999999999993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66.599999999999994</v>
      </c>
      <c r="CU14" s="504"/>
      <c r="CV14" s="504"/>
      <c r="CW14" s="504"/>
      <c r="CX14" s="504"/>
      <c r="CY14" s="504"/>
      <c r="CZ14" s="504"/>
      <c r="DA14" s="505"/>
      <c r="DB14" s="503">
        <v>58.4</v>
      </c>
      <c r="DC14" s="504"/>
      <c r="DD14" s="504"/>
      <c r="DE14" s="504"/>
      <c r="DF14" s="504"/>
      <c r="DG14" s="504"/>
      <c r="DH14" s="504"/>
      <c r="DI14" s="505"/>
    </row>
    <row r="15" spans="1:119" ht="18.75" customHeight="1" x14ac:dyDescent="0.25">
      <c r="A15" s="163"/>
      <c r="B15" s="515"/>
      <c r="C15" s="516"/>
      <c r="D15" s="516"/>
      <c r="E15" s="516"/>
      <c r="F15" s="516"/>
      <c r="G15" s="516"/>
      <c r="H15" s="516"/>
      <c r="I15" s="516"/>
      <c r="J15" s="516"/>
      <c r="K15" s="517"/>
      <c r="L15" s="172"/>
      <c r="M15" s="490" t="s">
        <v>130</v>
      </c>
      <c r="N15" s="491"/>
      <c r="O15" s="491"/>
      <c r="P15" s="491"/>
      <c r="Q15" s="492"/>
      <c r="R15" s="493">
        <v>39424</v>
      </c>
      <c r="S15" s="494"/>
      <c r="T15" s="494"/>
      <c r="U15" s="494"/>
      <c r="V15" s="495"/>
      <c r="W15" s="496" t="s">
        <v>137</v>
      </c>
      <c r="X15" s="392"/>
      <c r="Y15" s="392"/>
      <c r="Z15" s="392"/>
      <c r="AA15" s="392"/>
      <c r="AB15" s="393"/>
      <c r="AC15" s="359">
        <v>6793</v>
      </c>
      <c r="AD15" s="360"/>
      <c r="AE15" s="360"/>
      <c r="AF15" s="360"/>
      <c r="AG15" s="361"/>
      <c r="AH15" s="359">
        <v>7438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5108318</v>
      </c>
      <c r="BO15" s="436"/>
      <c r="BP15" s="436"/>
      <c r="BQ15" s="436"/>
      <c r="BR15" s="436"/>
      <c r="BS15" s="436"/>
      <c r="BT15" s="436"/>
      <c r="BU15" s="437"/>
      <c r="BV15" s="435">
        <v>5138213</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33.9</v>
      </c>
      <c r="AD16" s="487"/>
      <c r="AE16" s="487"/>
      <c r="AF16" s="487"/>
      <c r="AG16" s="488"/>
      <c r="AH16" s="486">
        <v>34.299999999999997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11916159</v>
      </c>
      <c r="BO16" s="407"/>
      <c r="BP16" s="407"/>
      <c r="BQ16" s="407"/>
      <c r="BR16" s="407"/>
      <c r="BS16" s="407"/>
      <c r="BT16" s="407"/>
      <c r="BU16" s="408"/>
      <c r="BV16" s="406">
        <v>11737750</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3">
      <c r="A17" s="163"/>
      <c r="B17" s="518"/>
      <c r="C17" s="519"/>
      <c r="D17" s="519"/>
      <c r="E17" s="519"/>
      <c r="F17" s="519"/>
      <c r="G17" s="519"/>
      <c r="H17" s="519"/>
      <c r="I17" s="519"/>
      <c r="J17" s="519"/>
      <c r="K17" s="520"/>
      <c r="L17" s="177"/>
      <c r="M17" s="499" t="s">
        <v>143</v>
      </c>
      <c r="N17" s="500"/>
      <c r="O17" s="500"/>
      <c r="P17" s="500"/>
      <c r="Q17" s="501"/>
      <c r="R17" s="483" t="s">
        <v>141</v>
      </c>
      <c r="S17" s="484"/>
      <c r="T17" s="484"/>
      <c r="U17" s="484"/>
      <c r="V17" s="485"/>
      <c r="W17" s="496" t="s">
        <v>144</v>
      </c>
      <c r="X17" s="392"/>
      <c r="Y17" s="392"/>
      <c r="Z17" s="392"/>
      <c r="AA17" s="392"/>
      <c r="AB17" s="393"/>
      <c r="AC17" s="359">
        <v>11451</v>
      </c>
      <c r="AD17" s="360"/>
      <c r="AE17" s="360"/>
      <c r="AF17" s="360"/>
      <c r="AG17" s="361"/>
      <c r="AH17" s="359">
        <v>12153</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6386171</v>
      </c>
      <c r="BO17" s="407"/>
      <c r="BP17" s="407"/>
      <c r="BQ17" s="407"/>
      <c r="BR17" s="407"/>
      <c r="BS17" s="407"/>
      <c r="BT17" s="407"/>
      <c r="BU17" s="408"/>
      <c r="BV17" s="406">
        <v>6423833</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3">
      <c r="A18" s="163"/>
      <c r="B18" s="456" t="s">
        <v>146</v>
      </c>
      <c r="C18" s="457"/>
      <c r="D18" s="457"/>
      <c r="E18" s="458"/>
      <c r="F18" s="458"/>
      <c r="G18" s="458"/>
      <c r="H18" s="458"/>
      <c r="I18" s="458"/>
      <c r="J18" s="458"/>
      <c r="K18" s="458"/>
      <c r="L18" s="459">
        <v>192.74</v>
      </c>
      <c r="M18" s="459"/>
      <c r="N18" s="459"/>
      <c r="O18" s="459"/>
      <c r="P18" s="459"/>
      <c r="Q18" s="459"/>
      <c r="R18" s="460"/>
      <c r="S18" s="460"/>
      <c r="T18" s="460"/>
      <c r="U18" s="460"/>
      <c r="V18" s="461"/>
      <c r="W18" s="477"/>
      <c r="X18" s="478"/>
      <c r="Y18" s="478"/>
      <c r="Z18" s="478"/>
      <c r="AA18" s="478"/>
      <c r="AB18" s="502"/>
      <c r="AC18" s="376">
        <v>57.1</v>
      </c>
      <c r="AD18" s="377"/>
      <c r="AE18" s="377"/>
      <c r="AF18" s="377"/>
      <c r="AG18" s="462"/>
      <c r="AH18" s="376">
        <v>56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11729682</v>
      </c>
      <c r="BO18" s="407"/>
      <c r="BP18" s="407"/>
      <c r="BQ18" s="407"/>
      <c r="BR18" s="407"/>
      <c r="BS18" s="407"/>
      <c r="BT18" s="407"/>
      <c r="BU18" s="408"/>
      <c r="BV18" s="406">
        <v>11737605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3">
      <c r="A19" s="163"/>
      <c r="B19" s="456" t="s">
        <v>148</v>
      </c>
      <c r="C19" s="457"/>
      <c r="D19" s="457"/>
      <c r="E19" s="458"/>
      <c r="F19" s="458"/>
      <c r="G19" s="458"/>
      <c r="H19" s="458"/>
      <c r="I19" s="458"/>
      <c r="J19" s="458"/>
      <c r="K19" s="458"/>
      <c r="L19" s="466">
        <v>211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16326627</v>
      </c>
      <c r="BO19" s="407"/>
      <c r="BP19" s="407"/>
      <c r="BQ19" s="407"/>
      <c r="BR19" s="407"/>
      <c r="BS19" s="407"/>
      <c r="BT19" s="407"/>
      <c r="BU19" s="408"/>
      <c r="BV19" s="406">
        <v>15852233</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3">
      <c r="A20" s="163"/>
      <c r="B20" s="456" t="s">
        <v>150</v>
      </c>
      <c r="C20" s="457"/>
      <c r="D20" s="457"/>
      <c r="E20" s="458"/>
      <c r="F20" s="458"/>
      <c r="G20" s="458"/>
      <c r="H20" s="458"/>
      <c r="I20" s="458"/>
      <c r="J20" s="458"/>
      <c r="K20" s="458"/>
      <c r="L20" s="466">
        <v>13484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3">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21627532</v>
      </c>
      <c r="BO22" s="436"/>
      <c r="BP22" s="436"/>
      <c r="BQ22" s="436"/>
      <c r="BR22" s="436"/>
      <c r="BS22" s="436"/>
      <c r="BT22" s="436"/>
      <c r="BU22" s="437"/>
      <c r="BV22" s="435">
        <v>19177907</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16523174</v>
      </c>
      <c r="BO23" s="407"/>
      <c r="BP23" s="407"/>
      <c r="BQ23" s="407"/>
      <c r="BR23" s="407"/>
      <c r="BS23" s="407"/>
      <c r="BT23" s="407"/>
      <c r="BU23" s="408"/>
      <c r="BV23" s="406">
        <v>16451989</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3">
      <c r="A24" s="163"/>
      <c r="B24" s="385"/>
      <c r="C24" s="386"/>
      <c r="D24" s="387"/>
      <c r="E24" s="362" t="s">
        <v>160</v>
      </c>
      <c r="F24" s="363"/>
      <c r="G24" s="363"/>
      <c r="H24" s="363"/>
      <c r="I24" s="363"/>
      <c r="J24" s="363"/>
      <c r="K24" s="364"/>
      <c r="L24" s="359">
        <v>1</v>
      </c>
      <c r="M24" s="360"/>
      <c r="N24" s="360"/>
      <c r="O24" s="360"/>
      <c r="P24" s="361"/>
      <c r="Q24" s="359">
        <v>8290</v>
      </c>
      <c r="R24" s="360"/>
      <c r="S24" s="360"/>
      <c r="T24" s="360"/>
      <c r="U24" s="360"/>
      <c r="V24" s="361"/>
      <c r="W24" s="449"/>
      <c r="X24" s="386"/>
      <c r="Y24" s="387"/>
      <c r="Z24" s="362" t="s">
        <v>161</v>
      </c>
      <c r="AA24" s="363"/>
      <c r="AB24" s="363"/>
      <c r="AC24" s="363"/>
      <c r="AD24" s="363"/>
      <c r="AE24" s="363"/>
      <c r="AF24" s="363"/>
      <c r="AG24" s="364"/>
      <c r="AH24" s="359">
        <v>393</v>
      </c>
      <c r="AI24" s="360"/>
      <c r="AJ24" s="360"/>
      <c r="AK24" s="360"/>
      <c r="AL24" s="361"/>
      <c r="AM24" s="359">
        <v>1197864</v>
      </c>
      <c r="AN24" s="360"/>
      <c r="AO24" s="360"/>
      <c r="AP24" s="360"/>
      <c r="AQ24" s="360"/>
      <c r="AR24" s="361"/>
      <c r="AS24" s="359">
        <v>3048</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15444971</v>
      </c>
      <c r="BO24" s="407"/>
      <c r="BP24" s="407"/>
      <c r="BQ24" s="407"/>
      <c r="BR24" s="407"/>
      <c r="BS24" s="407"/>
      <c r="BT24" s="407"/>
      <c r="BU24" s="408"/>
      <c r="BV24" s="406">
        <v>12236631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5">
      <c r="A25" s="163"/>
      <c r="B25" s="385"/>
      <c r="C25" s="386"/>
      <c r="D25" s="387"/>
      <c r="E25" s="362" t="s">
        <v>163</v>
      </c>
      <c r="F25" s="363"/>
      <c r="G25" s="363"/>
      <c r="H25" s="363"/>
      <c r="I25" s="363"/>
      <c r="J25" s="363"/>
      <c r="K25" s="364"/>
      <c r="L25" s="359">
        <v>1</v>
      </c>
      <c r="M25" s="360"/>
      <c r="N25" s="360"/>
      <c r="O25" s="360"/>
      <c r="P25" s="361"/>
      <c r="Q25" s="359">
        <v>6350</v>
      </c>
      <c r="R25" s="360"/>
      <c r="S25" s="360"/>
      <c r="T25" s="360"/>
      <c r="U25" s="360"/>
      <c r="V25" s="361"/>
      <c r="W25" s="449"/>
      <c r="X25" s="386"/>
      <c r="Y25" s="387"/>
      <c r="Z25" s="362" t="s">
        <v>164</v>
      </c>
      <c r="AA25" s="363"/>
      <c r="AB25" s="363"/>
      <c r="AC25" s="363"/>
      <c r="AD25" s="363"/>
      <c r="AE25" s="363"/>
      <c r="AF25" s="363"/>
      <c r="AG25" s="364"/>
      <c r="AH25" s="359">
        <v>84</v>
      </c>
      <c r="AI25" s="360"/>
      <c r="AJ25" s="360"/>
      <c r="AK25" s="360"/>
      <c r="AL25" s="361"/>
      <c r="AM25" s="359">
        <v>259476</v>
      </c>
      <c r="AN25" s="360"/>
      <c r="AO25" s="360"/>
      <c r="AP25" s="360"/>
      <c r="AQ25" s="360"/>
      <c r="AR25" s="361"/>
      <c r="AS25" s="359">
        <v>3089</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2801780</v>
      </c>
      <c r="BO25" s="436"/>
      <c r="BP25" s="436"/>
      <c r="BQ25" s="436"/>
      <c r="BR25" s="436"/>
      <c r="BS25" s="436"/>
      <c r="BT25" s="436"/>
      <c r="BU25" s="437"/>
      <c r="BV25" s="435">
        <v>2728016</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5">
      <c r="A26" s="163"/>
      <c r="B26" s="385"/>
      <c r="C26" s="386"/>
      <c r="D26" s="387"/>
      <c r="E26" s="362" t="s">
        <v>166</v>
      </c>
      <c r="F26" s="363"/>
      <c r="G26" s="363"/>
      <c r="H26" s="363"/>
      <c r="I26" s="363"/>
      <c r="J26" s="363"/>
      <c r="K26" s="364"/>
      <c r="L26" s="359">
        <v>1</v>
      </c>
      <c r="M26" s="360"/>
      <c r="N26" s="360"/>
      <c r="O26" s="360"/>
      <c r="P26" s="361"/>
      <c r="Q26" s="359">
        <v>5768</v>
      </c>
      <c r="R26" s="360"/>
      <c r="S26" s="360"/>
      <c r="T26" s="360"/>
      <c r="U26" s="360"/>
      <c r="V26" s="361"/>
      <c r="W26" s="449"/>
      <c r="X26" s="386"/>
      <c r="Y26" s="387"/>
      <c r="Z26" s="362" t="s">
        <v>167</v>
      </c>
      <c r="AA26" s="417"/>
      <c r="AB26" s="417"/>
      <c r="AC26" s="417"/>
      <c r="AD26" s="417"/>
      <c r="AE26" s="417"/>
      <c r="AF26" s="417"/>
      <c r="AG26" s="418"/>
      <c r="AH26" s="359">
        <v>11</v>
      </c>
      <c r="AI26" s="360"/>
      <c r="AJ26" s="360"/>
      <c r="AK26" s="360"/>
      <c r="AL26" s="361"/>
      <c r="AM26" s="359">
        <v>29546</v>
      </c>
      <c r="AN26" s="360"/>
      <c r="AO26" s="360"/>
      <c r="AP26" s="360"/>
      <c r="AQ26" s="360"/>
      <c r="AR26" s="361"/>
      <c r="AS26" s="359">
        <v>2686</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3">
      <c r="A27" s="163"/>
      <c r="B27" s="385"/>
      <c r="C27" s="386"/>
      <c r="D27" s="387"/>
      <c r="E27" s="362" t="s">
        <v>169</v>
      </c>
      <c r="F27" s="363"/>
      <c r="G27" s="363"/>
      <c r="H27" s="363"/>
      <c r="I27" s="363"/>
      <c r="J27" s="363"/>
      <c r="K27" s="364"/>
      <c r="L27" s="359">
        <v>1</v>
      </c>
      <c r="M27" s="360"/>
      <c r="N27" s="360"/>
      <c r="O27" s="360"/>
      <c r="P27" s="361"/>
      <c r="Q27" s="359">
        <v>3836</v>
      </c>
      <c r="R27" s="360"/>
      <c r="S27" s="360"/>
      <c r="T27" s="360"/>
      <c r="U27" s="360"/>
      <c r="V27" s="361"/>
      <c r="W27" s="449"/>
      <c r="X27" s="386"/>
      <c r="Y27" s="387"/>
      <c r="Z27" s="362" t="s">
        <v>170</v>
      </c>
      <c r="AA27" s="363"/>
      <c r="AB27" s="363"/>
      <c r="AC27" s="363"/>
      <c r="AD27" s="363"/>
      <c r="AE27" s="363"/>
      <c r="AF27" s="363"/>
      <c r="AG27" s="364"/>
      <c r="AH27" s="359">
        <v>13</v>
      </c>
      <c r="AI27" s="360"/>
      <c r="AJ27" s="360"/>
      <c r="AK27" s="360"/>
      <c r="AL27" s="361"/>
      <c r="AM27" s="359">
        <v>41843</v>
      </c>
      <c r="AN27" s="360"/>
      <c r="AO27" s="360"/>
      <c r="AP27" s="360"/>
      <c r="AQ27" s="360"/>
      <c r="AR27" s="361"/>
      <c r="AS27" s="359">
        <v>3219</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5">
      <c r="A28" s="163"/>
      <c r="B28" s="385"/>
      <c r="C28" s="386"/>
      <c r="D28" s="387"/>
      <c r="E28" s="362" t="s">
        <v>172</v>
      </c>
      <c r="F28" s="363"/>
      <c r="G28" s="363"/>
      <c r="H28" s="363"/>
      <c r="I28" s="363"/>
      <c r="J28" s="363"/>
      <c r="K28" s="364"/>
      <c r="L28" s="359">
        <v>1</v>
      </c>
      <c r="M28" s="360"/>
      <c r="N28" s="360"/>
      <c r="O28" s="360"/>
      <c r="P28" s="361"/>
      <c r="Q28" s="359">
        <v>3127</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2942551</v>
      </c>
      <c r="BO28" s="436"/>
      <c r="BP28" s="436"/>
      <c r="BQ28" s="436"/>
      <c r="BR28" s="436"/>
      <c r="BS28" s="436"/>
      <c r="BT28" s="436"/>
      <c r="BU28" s="437"/>
      <c r="BV28" s="435">
        <v>2562077</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5">
      <c r="A29" s="163"/>
      <c r="B29" s="385"/>
      <c r="C29" s="386"/>
      <c r="D29" s="387"/>
      <c r="E29" s="362" t="s">
        <v>175</v>
      </c>
      <c r="F29" s="363"/>
      <c r="G29" s="363"/>
      <c r="H29" s="363"/>
      <c r="I29" s="363"/>
      <c r="J29" s="363"/>
      <c r="K29" s="364"/>
      <c r="L29" s="359">
        <v>14</v>
      </c>
      <c r="M29" s="360"/>
      <c r="N29" s="360"/>
      <c r="O29" s="360"/>
      <c r="P29" s="361"/>
      <c r="Q29" s="359">
        <v>2964</v>
      </c>
      <c r="R29" s="360"/>
      <c r="S29" s="360"/>
      <c r="T29" s="360"/>
      <c r="U29" s="360"/>
      <c r="V29" s="361"/>
      <c r="W29" s="450"/>
      <c r="X29" s="451"/>
      <c r="Y29" s="452"/>
      <c r="Z29" s="362" t="s">
        <v>176</v>
      </c>
      <c r="AA29" s="363"/>
      <c r="AB29" s="363"/>
      <c r="AC29" s="363"/>
      <c r="AD29" s="363"/>
      <c r="AE29" s="363"/>
      <c r="AF29" s="363"/>
      <c r="AG29" s="364"/>
      <c r="AH29" s="359">
        <v>406</v>
      </c>
      <c r="AI29" s="360"/>
      <c r="AJ29" s="360"/>
      <c r="AK29" s="360"/>
      <c r="AL29" s="361"/>
      <c r="AM29" s="359">
        <v>1239707</v>
      </c>
      <c r="AN29" s="360"/>
      <c r="AO29" s="360"/>
      <c r="AP29" s="360"/>
      <c r="AQ29" s="360"/>
      <c r="AR29" s="361"/>
      <c r="AS29" s="359">
        <v>3053</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472124</v>
      </c>
      <c r="BO29" s="407"/>
      <c r="BP29" s="407"/>
      <c r="BQ29" s="407"/>
      <c r="BR29" s="407"/>
      <c r="BS29" s="407"/>
      <c r="BT29" s="407"/>
      <c r="BU29" s="408"/>
      <c r="BV29" s="406">
        <v>426073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3">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94.3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6733738</v>
      </c>
      <c r="BO30" s="441"/>
      <c r="BP30" s="441"/>
      <c r="BQ30" s="441"/>
      <c r="BR30" s="441"/>
      <c r="BS30" s="441"/>
      <c r="BT30" s="441"/>
      <c r="BU30" s="442"/>
      <c r="BV30" s="440">
        <v>6721975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5">
      <c r="A31" s="163"/>
      <c r="B31" s="185"/>
      <c r="DI31" s="186"/>
    </row>
    <row r="32" spans="1:113" ht="13.5" customHeight="1" x14ac:dyDescent="0.25">
      <c r="A32" s="163"/>
      <c r="B32" s="187"/>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5">
      <c r="A33" s="163"/>
      <c r="B33" s="187"/>
      <c r="C33" s="358" t="s">
        <v>185</v>
      </c>
      <c r="D33" s="358"/>
      <c r="E33" s="357" t="s">
        <v>186</v>
      </c>
      <c r="F33" s="357"/>
      <c r="G33" s="357"/>
      <c r="H33" s="357"/>
      <c r="I33" s="357"/>
      <c r="J33" s="357"/>
      <c r="K33" s="357"/>
      <c r="L33" s="357"/>
      <c r="M33" s="357"/>
      <c r="N33" s="357"/>
      <c r="O33" s="357"/>
      <c r="P33" s="357"/>
      <c r="Q33" s="357"/>
      <c r="R33" s="357"/>
      <c r="S33" s="357"/>
      <c r="T33" s="188"/>
      <c r="U33" s="358" t="s">
        <v>185</v>
      </c>
      <c r="V33" s="358"/>
      <c r="W33" s="357" t="s">
        <v>186</v>
      </c>
      <c r="X33" s="357"/>
      <c r="Y33" s="357"/>
      <c r="Z33" s="357"/>
      <c r="AA33" s="357"/>
      <c r="AB33" s="357"/>
      <c r="AC33" s="357"/>
      <c r="AD33" s="357"/>
      <c r="AE33" s="357"/>
      <c r="AF33" s="357"/>
      <c r="AG33" s="357"/>
      <c r="AH33" s="357"/>
      <c r="AI33" s="357"/>
      <c r="AJ33" s="357"/>
      <c r="AK33" s="357"/>
      <c r="AL33" s="188"/>
      <c r="AM33" s="358" t="s">
        <v>185</v>
      </c>
      <c r="AN33" s="358"/>
      <c r="AO33" s="357" t="s">
        <v>186</v>
      </c>
      <c r="AP33" s="357"/>
      <c r="AQ33" s="357"/>
      <c r="AR33" s="357"/>
      <c r="AS33" s="357"/>
      <c r="AT33" s="357"/>
      <c r="AU33" s="357"/>
      <c r="AV33" s="357"/>
      <c r="AW33" s="357"/>
      <c r="AX33" s="357"/>
      <c r="AY33" s="357"/>
      <c r="AZ33" s="357"/>
      <c r="BA33" s="357"/>
      <c r="BB33" s="357"/>
      <c r="BC33" s="357"/>
      <c r="BD33" s="189"/>
      <c r="BE33" s="357" t="s">
        <v>187</v>
      </c>
      <c r="BF33" s="357"/>
      <c r="BG33" s="357" t="s">
        <v>188</v>
      </c>
      <c r="BH33" s="357"/>
      <c r="BI33" s="357"/>
      <c r="BJ33" s="357"/>
      <c r="BK33" s="357"/>
      <c r="BL33" s="357"/>
      <c r="BM33" s="357"/>
      <c r="BN33" s="357"/>
      <c r="BO33" s="357"/>
      <c r="BP33" s="357"/>
      <c r="BQ33" s="357"/>
      <c r="BR33" s="357"/>
      <c r="BS33" s="357"/>
      <c r="BT33" s="357"/>
      <c r="BU33" s="357"/>
      <c r="BV33" s="189"/>
      <c r="BW33" s="358" t="s">
        <v>187</v>
      </c>
      <c r="BX33" s="358"/>
      <c r="BY33" s="357" t="s">
        <v>189</v>
      </c>
      <c r="BZ33" s="357"/>
      <c r="CA33" s="357"/>
      <c r="CB33" s="357"/>
      <c r="CC33" s="357"/>
      <c r="CD33" s="357"/>
      <c r="CE33" s="357"/>
      <c r="CF33" s="357"/>
      <c r="CG33" s="357"/>
      <c r="CH33" s="357"/>
      <c r="CI33" s="357"/>
      <c r="CJ33" s="357"/>
      <c r="CK33" s="357"/>
      <c r="CL33" s="357"/>
      <c r="CM33" s="357"/>
      <c r="CN33" s="188"/>
      <c r="CO33" s="358" t="s">
        <v>185</v>
      </c>
      <c r="CP33" s="358"/>
      <c r="CQ33" s="357" t="s">
        <v>190</v>
      </c>
      <c r="CR33" s="357"/>
      <c r="CS33" s="357"/>
      <c r="CT33" s="357"/>
      <c r="CU33" s="357"/>
      <c r="CV33" s="357"/>
      <c r="CW33" s="357"/>
      <c r="CX33" s="357"/>
      <c r="CY33" s="357"/>
      <c r="CZ33" s="357"/>
      <c r="DA33" s="357"/>
      <c r="DB33" s="357"/>
      <c r="DC33" s="357"/>
      <c r="DD33" s="357"/>
      <c r="DE33" s="357"/>
      <c r="DF33" s="188"/>
      <c r="DG33" s="356" t="s">
        <v>191</v>
      </c>
      <c r="DH33" s="356"/>
      <c r="DI33" s="190"/>
    </row>
    <row r="34" spans="1:113" ht="32.25" customHeight="1" x14ac:dyDescent="0.2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8</v>
      </c>
      <c r="BX34" s="354"/>
      <c r="BY34" s="355" t="str">
        <f>IF('各会計、関係団体の財政状況及び健全化判断比率'!B68="","",'各会計、関係団体の財政状況及び健全化判断比率'!B68)</f>
        <v>五泉地域衛生施設組合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9</v>
      </c>
      <c r="BX35" s="354"/>
      <c r="BY35" s="355" t="str">
        <f>IF('各会計、関係団体の財政状況及び健全化判断比率'!B69="","",'各会計、関係団体の財政状況及び健全化判断比率'!B69)</f>
        <v>下越福祉行政組合（一般会計）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10</v>
      </c>
      <c r="BX36" s="354"/>
      <c r="BY36" s="355" t="str">
        <f>IF('各会計、関係団体の財政状況及び健全化判断比率'!B70="","",'各会計、関係団体の財政状況及び健全化判断比率'!B70)</f>
        <v>〃（老人ホーム特別会計）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11</v>
      </c>
      <c r="BX37" s="354"/>
      <c r="BY37" s="355" t="str">
        <f>IF('各会計、関係団体の財政状況及び健全化判断比率'!B71="","",'各会計、関係団体の財政状況及び健全化判断比率'!B71)</f>
        <v>〃（保健施設特別会計）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12</v>
      </c>
      <c r="BX38" s="354"/>
      <c r="BY38" s="355" t="str">
        <f>IF('各会計、関係団体の財政状況及び健全化判断比率'!B72="","",'各会計、関係団体の財政状況及び健全化判断比率'!B72)</f>
        <v>新潟県市町村総合事務組合（一般会計）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13</v>
      </c>
      <c r="BX39" s="354"/>
      <c r="BY39" s="355" t="str">
        <f>IF('各会計、関係団体の財政状況及び健全化判断比率'!B73="","",'各会計、関係団体の財政状況及び健全化判断比率'!B73)</f>
        <v>〃（職員退職手当支給事業特別会計）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14</v>
      </c>
      <c r="BX40" s="354"/>
      <c r="BY40" s="355" t="str">
        <f>IF('各会計、関係団体の財政状況及び健全化判断比率'!B74="","",'各会計、関係団体の財政状況及び健全化判断比率'!B74)</f>
        <v>〃（消防団員等公務災害補償事業特別会計）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15</v>
      </c>
      <c r="BX41" s="354"/>
      <c r="BY41" s="355" t="str">
        <f>IF('各会計、関係団体の財政状況及び健全化判断比率'!B75="","",'各会計、関係団体の財政状況及び健全化判断比率'!B75)</f>
        <v>〃（消防賞じゅつ金支給事業特別会計）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16</v>
      </c>
      <c r="BX42" s="354"/>
      <c r="BY42" s="355" t="str">
        <f>IF('各会計、関係団体の財政状況及び健全化判断比率'!B76="","",'各会計、関係団体の財政状況及び健全化判断比率'!B76)</f>
        <v>〃（非常勤職員公務災害補償等特別会計）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17</v>
      </c>
      <c r="BX43" s="354"/>
      <c r="BY43" s="355" t="str">
        <f>IF('各会計、関係団体の財政状況及び健全化判断比率'!B77="","",'各会計、関係団体の財政状況及び健全化判断比率'!B77)</f>
        <v>〃（交通災害共済事業特別会計）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5"/>
    <row r="55" spans="5:113" x14ac:dyDescent="0.25"/>
    <row r="56" spans="5:113" x14ac:dyDescent="0.25"/>
  </sheetData>
  <sheetProtection algorithmName="SHA-512" hashValue="d1ucGv835CvT8600j79QA614iq6wXpebLtbfsArX7G04FyMQNb8gUXL87XyrVVkYLNl/D1AiQ3K4+3DWU54SlA==" saltValue="cpzjkSqyn9APZDHe6ZzP+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36" t="s">
        <v>530</v>
      </c>
      <c r="D34" s="1136"/>
      <c r="E34" s="1137"/>
      <c r="F34" s="32">
        <v>7.3</v>
      </c>
      <c r="G34" s="33">
        <v>7.08</v>
      </c>
      <c r="H34" s="33">
        <v>7.75</v>
      </c>
      <c r="I34" s="33">
        <v>7.68</v>
      </c>
      <c r="J34" s="34">
        <v>8</v>
      </c>
      <c r="K34" s="22"/>
      <c r="L34" s="22"/>
      <c r="M34" s="22"/>
      <c r="N34" s="22"/>
      <c r="O34" s="22"/>
      <c r="P34" s="22"/>
    </row>
    <row r="35" spans="1:16" ht="39" customHeight="1" x14ac:dyDescent="0.25">
      <c r="A35" s="22"/>
      <c r="B35" s="35"/>
      <c r="C35" s="1132" t="s">
        <v>531</v>
      </c>
      <c r="D35" s="1132"/>
      <c r="E35" s="1133"/>
      <c r="F35" s="36">
        <v>4.4000000000000004</v>
      </c>
      <c r="G35" s="37">
        <v>6.87</v>
      </c>
      <c r="H35" s="37">
        <v>8.75</v>
      </c>
      <c r="I35" s="37">
        <v>9.17</v>
      </c>
      <c r="J35" s="38">
        <v>7.82</v>
      </c>
      <c r="K35" s="22"/>
      <c r="L35" s="22"/>
      <c r="M35" s="22"/>
      <c r="N35" s="22"/>
      <c r="O35" s="22"/>
      <c r="P35" s="22"/>
    </row>
    <row r="36" spans="1:16" ht="39" customHeight="1" x14ac:dyDescent="0.25">
      <c r="A36" s="22"/>
      <c r="B36" s="35"/>
      <c r="C36" s="1132" t="s">
        <v>532</v>
      </c>
      <c r="D36" s="1132"/>
      <c r="E36" s="1133"/>
      <c r="F36" s="36">
        <v>1.61</v>
      </c>
      <c r="G36" s="37">
        <v>1.9</v>
      </c>
      <c r="H36" s="37">
        <v>2.35</v>
      </c>
      <c r="I36" s="37">
        <v>2.75</v>
      </c>
      <c r="J36" s="38">
        <v>2.76</v>
      </c>
      <c r="K36" s="22"/>
      <c r="L36" s="22"/>
      <c r="M36" s="22"/>
      <c r="N36" s="22"/>
      <c r="O36" s="22"/>
      <c r="P36" s="22"/>
    </row>
    <row r="37" spans="1:16" ht="39" customHeight="1" x14ac:dyDescent="0.25">
      <c r="A37" s="22"/>
      <c r="B37" s="35"/>
      <c r="C37" s="1132" t="s">
        <v>533</v>
      </c>
      <c r="D37" s="1132"/>
      <c r="E37" s="1133"/>
      <c r="F37" s="36">
        <v>1.26</v>
      </c>
      <c r="G37" s="37">
        <v>1.18</v>
      </c>
      <c r="H37" s="37">
        <v>1.47</v>
      </c>
      <c r="I37" s="37">
        <v>1.7</v>
      </c>
      <c r="J37" s="38">
        <v>2.58</v>
      </c>
      <c r="K37" s="22"/>
      <c r="L37" s="22"/>
      <c r="M37" s="22"/>
      <c r="N37" s="22"/>
      <c r="O37" s="22"/>
      <c r="P37" s="22"/>
    </row>
    <row r="38" spans="1:16" ht="39" customHeight="1" x14ac:dyDescent="0.25">
      <c r="A38" s="22"/>
      <c r="B38" s="35"/>
      <c r="C38" s="1132" t="s">
        <v>534</v>
      </c>
      <c r="D38" s="1132"/>
      <c r="E38" s="1133"/>
      <c r="F38" s="36">
        <v>1.27</v>
      </c>
      <c r="G38" s="37">
        <v>1.74</v>
      </c>
      <c r="H38" s="37">
        <v>1.31</v>
      </c>
      <c r="I38" s="37">
        <v>0.97</v>
      </c>
      <c r="J38" s="38">
        <v>0.95</v>
      </c>
      <c r="K38" s="22"/>
      <c r="L38" s="22"/>
      <c r="M38" s="22"/>
      <c r="N38" s="22"/>
      <c r="O38" s="22"/>
      <c r="P38" s="22"/>
    </row>
    <row r="39" spans="1:16" ht="39" customHeight="1" x14ac:dyDescent="0.25">
      <c r="A39" s="22"/>
      <c r="B39" s="35"/>
      <c r="C39" s="1132" t="s">
        <v>535</v>
      </c>
      <c r="D39" s="1132"/>
      <c r="E39" s="1133"/>
      <c r="F39" s="36">
        <v>0.38</v>
      </c>
      <c r="G39" s="37">
        <v>0.37</v>
      </c>
      <c r="H39" s="37">
        <v>0.34</v>
      </c>
      <c r="I39" s="37">
        <v>0.23</v>
      </c>
      <c r="J39" s="38">
        <v>0.11</v>
      </c>
      <c r="K39" s="22"/>
      <c r="L39" s="22"/>
      <c r="M39" s="22"/>
      <c r="N39" s="22"/>
      <c r="O39" s="22"/>
      <c r="P39" s="22"/>
    </row>
    <row r="40" spans="1:16" ht="39" customHeight="1" x14ac:dyDescent="0.25">
      <c r="A40" s="22"/>
      <c r="B40" s="35"/>
      <c r="C40" s="1132" t="s">
        <v>536</v>
      </c>
      <c r="D40" s="1132"/>
      <c r="E40" s="1133"/>
      <c r="F40" s="36">
        <v>0.06</v>
      </c>
      <c r="G40" s="37">
        <v>0.06</v>
      </c>
      <c r="H40" s="37">
        <v>0.08</v>
      </c>
      <c r="I40" s="37">
        <v>7.0000000000000007E-2</v>
      </c>
      <c r="J40" s="38">
        <v>0.09</v>
      </c>
      <c r="K40" s="22"/>
      <c r="L40" s="22"/>
      <c r="M40" s="22"/>
      <c r="N40" s="22"/>
      <c r="O40" s="22"/>
      <c r="P40" s="22"/>
    </row>
    <row r="41" spans="1:16" ht="39" customHeight="1" x14ac:dyDescent="0.25">
      <c r="A41" s="22"/>
      <c r="B41" s="35"/>
      <c r="C41" s="1132"/>
      <c r="D41" s="1132"/>
      <c r="E41" s="1133"/>
      <c r="F41" s="36"/>
      <c r="G41" s="37"/>
      <c r="H41" s="37"/>
      <c r="I41" s="37"/>
      <c r="J41" s="38"/>
      <c r="K41" s="22"/>
      <c r="L41" s="22"/>
      <c r="M41" s="22"/>
      <c r="N41" s="22"/>
      <c r="O41" s="22"/>
      <c r="P41" s="22"/>
    </row>
    <row r="42" spans="1:16" ht="39" customHeight="1" x14ac:dyDescent="0.25">
      <c r="A42" s="22"/>
      <c r="B42" s="39"/>
      <c r="C42" s="1132" t="s">
        <v>537</v>
      </c>
      <c r="D42" s="1132"/>
      <c r="E42" s="1133"/>
      <c r="F42" s="36" t="s">
        <v>485</v>
      </c>
      <c r="G42" s="37" t="s">
        <v>485</v>
      </c>
      <c r="H42" s="37" t="s">
        <v>485</v>
      </c>
      <c r="I42" s="37" t="s">
        <v>485</v>
      </c>
      <c r="J42" s="38" t="s">
        <v>485</v>
      </c>
      <c r="K42" s="22"/>
      <c r="L42" s="22"/>
      <c r="M42" s="22"/>
      <c r="N42" s="22"/>
      <c r="O42" s="22"/>
      <c r="P42" s="22"/>
    </row>
    <row r="43" spans="1:16" ht="39" customHeight="1" thickBot="1" x14ac:dyDescent="0.3">
      <c r="A43" s="22"/>
      <c r="B43" s="40"/>
      <c r="C43" s="1134" t="s">
        <v>538</v>
      </c>
      <c r="D43" s="1134"/>
      <c r="E43" s="1135"/>
      <c r="F43" s="41">
        <v>0.01</v>
      </c>
      <c r="G43" s="42">
        <v>0.01</v>
      </c>
      <c r="H43" s="42">
        <v>0</v>
      </c>
      <c r="I43" s="42" t="s">
        <v>485</v>
      </c>
      <c r="J43" s="43" t="s">
        <v>485</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row r="49" s="23" customFormat="1" ht="13.5" hidden="1" customHeight="1" x14ac:dyDescent="0.25"/>
    <row r="50" s="23" customFormat="1" ht="13.5" hidden="1" customHeight="1" x14ac:dyDescent="0.25"/>
    <row r="51" s="23" customFormat="1" ht="13.5" hidden="1" customHeight="1" x14ac:dyDescent="0.25"/>
  </sheetData>
  <sheetProtection algorithmName="SHA-512" hashValue="1rvFpyNpvCgs90Cw0SM3Jl9HQBIfqtEePjzZkymreW3gezrTJEKThTH6FvB1yamH7uG3QfF7r84H1wMLyUfYCg==" saltValue="9K36uYJFj5lj40J1rK2+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Normal="100" zoomScaleSheetLayoutView="55" workbookViewId="0"/>
  </sheetViews>
  <sheetFormatPr defaultColWidth="0" defaultRowHeight="12.7" customHeight="1" zeroHeight="1" x14ac:dyDescent="0.25"/>
  <cols>
    <col min="1" max="1" width="6.59765625" style="47" customWidth="1"/>
    <col min="2" max="3" width="10.9296875" style="47" customWidth="1"/>
    <col min="4" max="4" width="10" style="47" customWidth="1"/>
    <col min="5" max="10" width="11" style="47" customWidth="1"/>
    <col min="11" max="15" width="13.066406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1" t="s">
        <v>9</v>
      </c>
      <c r="C45" s="1162"/>
      <c r="D45" s="56"/>
      <c r="E45" s="1167" t="s">
        <v>10</v>
      </c>
      <c r="F45" s="1167"/>
      <c r="G45" s="1167"/>
      <c r="H45" s="1167"/>
      <c r="I45" s="1167"/>
      <c r="J45" s="1168"/>
      <c r="K45" s="57">
        <v>2379</v>
      </c>
      <c r="L45" s="58">
        <v>2412</v>
      </c>
      <c r="M45" s="58">
        <v>2384</v>
      </c>
      <c r="N45" s="58">
        <v>2136</v>
      </c>
      <c r="O45" s="59">
        <v>1951</v>
      </c>
      <c r="P45" s="46"/>
      <c r="Q45" s="46"/>
      <c r="R45" s="46"/>
      <c r="S45" s="46"/>
      <c r="T45" s="46"/>
      <c r="U45" s="46"/>
    </row>
    <row r="46" spans="1:21" ht="30.75" customHeight="1" x14ac:dyDescent="0.25">
      <c r="A46" s="46"/>
      <c r="B46" s="1163"/>
      <c r="C46" s="1164"/>
      <c r="D46" s="60"/>
      <c r="E46" s="1140" t="s">
        <v>11</v>
      </c>
      <c r="F46" s="1140"/>
      <c r="G46" s="1140"/>
      <c r="H46" s="1140"/>
      <c r="I46" s="1140"/>
      <c r="J46" s="1141"/>
      <c r="K46" s="61" t="s">
        <v>485</v>
      </c>
      <c r="L46" s="62" t="s">
        <v>485</v>
      </c>
      <c r="M46" s="62" t="s">
        <v>485</v>
      </c>
      <c r="N46" s="62" t="s">
        <v>485</v>
      </c>
      <c r="O46" s="63" t="s">
        <v>485</v>
      </c>
      <c r="P46" s="46"/>
      <c r="Q46" s="46"/>
      <c r="R46" s="46"/>
      <c r="S46" s="46"/>
      <c r="T46" s="46"/>
      <c r="U46" s="46"/>
    </row>
    <row r="47" spans="1:21" ht="30.75" customHeight="1" x14ac:dyDescent="0.25">
      <c r="A47" s="46"/>
      <c r="B47" s="1163"/>
      <c r="C47" s="1164"/>
      <c r="D47" s="60"/>
      <c r="E47" s="1140" t="s">
        <v>12</v>
      </c>
      <c r="F47" s="1140"/>
      <c r="G47" s="1140"/>
      <c r="H47" s="1140"/>
      <c r="I47" s="1140"/>
      <c r="J47" s="1141"/>
      <c r="K47" s="61" t="s">
        <v>485</v>
      </c>
      <c r="L47" s="62" t="s">
        <v>485</v>
      </c>
      <c r="M47" s="62" t="s">
        <v>485</v>
      </c>
      <c r="N47" s="62" t="s">
        <v>485</v>
      </c>
      <c r="O47" s="63" t="s">
        <v>485</v>
      </c>
      <c r="P47" s="46"/>
      <c r="Q47" s="46"/>
      <c r="R47" s="46"/>
      <c r="S47" s="46"/>
      <c r="T47" s="46"/>
      <c r="U47" s="46"/>
    </row>
    <row r="48" spans="1:21" ht="30.75" customHeight="1" x14ac:dyDescent="0.25">
      <c r="A48" s="46"/>
      <c r="B48" s="1163"/>
      <c r="C48" s="1164"/>
      <c r="D48" s="60"/>
      <c r="E48" s="1140" t="s">
        <v>13</v>
      </c>
      <c r="F48" s="1140"/>
      <c r="G48" s="1140"/>
      <c r="H48" s="1140"/>
      <c r="I48" s="1140"/>
      <c r="J48" s="1141"/>
      <c r="K48" s="61">
        <v>920</v>
      </c>
      <c r="L48" s="62">
        <v>942</v>
      </c>
      <c r="M48" s="62">
        <v>971</v>
      </c>
      <c r="N48" s="62">
        <v>1028</v>
      </c>
      <c r="O48" s="63">
        <v>972</v>
      </c>
      <c r="P48" s="46"/>
      <c r="Q48" s="46"/>
      <c r="R48" s="46"/>
      <c r="S48" s="46"/>
      <c r="T48" s="46"/>
      <c r="U48" s="46"/>
    </row>
    <row r="49" spans="1:21" ht="30.75" customHeight="1" x14ac:dyDescent="0.25">
      <c r="A49" s="46"/>
      <c r="B49" s="1163"/>
      <c r="C49" s="1164"/>
      <c r="D49" s="60"/>
      <c r="E49" s="1140" t="s">
        <v>14</v>
      </c>
      <c r="F49" s="1140"/>
      <c r="G49" s="1140"/>
      <c r="H49" s="1140"/>
      <c r="I49" s="1140"/>
      <c r="J49" s="1141"/>
      <c r="K49" s="61">
        <v>17</v>
      </c>
      <c r="L49" s="62">
        <v>22</v>
      </c>
      <c r="M49" s="62">
        <v>29</v>
      </c>
      <c r="N49" s="62">
        <v>24</v>
      </c>
      <c r="O49" s="63">
        <v>19</v>
      </c>
      <c r="P49" s="46"/>
      <c r="Q49" s="46"/>
      <c r="R49" s="46"/>
      <c r="S49" s="46"/>
      <c r="T49" s="46"/>
      <c r="U49" s="46"/>
    </row>
    <row r="50" spans="1:21" ht="30.75" customHeight="1" x14ac:dyDescent="0.25">
      <c r="A50" s="46"/>
      <c r="B50" s="1163"/>
      <c r="C50" s="1164"/>
      <c r="D50" s="60"/>
      <c r="E50" s="1140" t="s">
        <v>15</v>
      </c>
      <c r="F50" s="1140"/>
      <c r="G50" s="1140"/>
      <c r="H50" s="1140"/>
      <c r="I50" s="1140"/>
      <c r="J50" s="1141"/>
      <c r="K50" s="61">
        <v>9</v>
      </c>
      <c r="L50" s="62">
        <v>0</v>
      </c>
      <c r="M50" s="62">
        <v>0</v>
      </c>
      <c r="N50" s="62" t="s">
        <v>485</v>
      </c>
      <c r="O50" s="63" t="s">
        <v>485</v>
      </c>
      <c r="P50" s="46"/>
      <c r="Q50" s="46"/>
      <c r="R50" s="46"/>
      <c r="S50" s="46"/>
      <c r="T50" s="46"/>
      <c r="U50" s="46"/>
    </row>
    <row r="51" spans="1:21" ht="30.75" customHeight="1" x14ac:dyDescent="0.25">
      <c r="A51" s="46"/>
      <c r="B51" s="1165"/>
      <c r="C51" s="1166"/>
      <c r="D51" s="64"/>
      <c r="E51" s="1140" t="s">
        <v>16</v>
      </c>
      <c r="F51" s="1140"/>
      <c r="G51" s="1140"/>
      <c r="H51" s="1140"/>
      <c r="I51" s="1140"/>
      <c r="J51" s="1141"/>
      <c r="K51" s="61" t="s">
        <v>485</v>
      </c>
      <c r="L51" s="62" t="s">
        <v>485</v>
      </c>
      <c r="M51" s="62" t="s">
        <v>485</v>
      </c>
      <c r="N51" s="62" t="s">
        <v>485</v>
      </c>
      <c r="O51" s="63" t="s">
        <v>485</v>
      </c>
      <c r="P51" s="46"/>
      <c r="Q51" s="46"/>
      <c r="R51" s="46"/>
      <c r="S51" s="46"/>
      <c r="T51" s="46"/>
      <c r="U51" s="46"/>
    </row>
    <row r="52" spans="1:21" ht="30.75" customHeight="1" x14ac:dyDescent="0.25">
      <c r="A52" s="46"/>
      <c r="B52" s="1138" t="s">
        <v>17</v>
      </c>
      <c r="C52" s="1139"/>
      <c r="D52" s="64"/>
      <c r="E52" s="1140" t="s">
        <v>18</v>
      </c>
      <c r="F52" s="1140"/>
      <c r="G52" s="1140"/>
      <c r="H52" s="1140"/>
      <c r="I52" s="1140"/>
      <c r="J52" s="1141"/>
      <c r="K52" s="61">
        <v>2442</v>
      </c>
      <c r="L52" s="62">
        <v>2396</v>
      </c>
      <c r="M52" s="62">
        <v>2206</v>
      </c>
      <c r="N52" s="62">
        <v>2114</v>
      </c>
      <c r="O52" s="63">
        <v>2073</v>
      </c>
      <c r="P52" s="46"/>
      <c r="Q52" s="46"/>
      <c r="R52" s="46"/>
      <c r="S52" s="46"/>
      <c r="T52" s="46"/>
      <c r="U52" s="46"/>
    </row>
    <row r="53" spans="1:21" ht="30.75" customHeight="1" thickBot="1" x14ac:dyDescent="0.3">
      <c r="A53" s="46"/>
      <c r="B53" s="1142" t="s">
        <v>19</v>
      </c>
      <c r="C53" s="1143"/>
      <c r="D53" s="65"/>
      <c r="E53" s="1144" t="s">
        <v>20</v>
      </c>
      <c r="F53" s="1144"/>
      <c r="G53" s="1144"/>
      <c r="H53" s="1144"/>
      <c r="I53" s="1144"/>
      <c r="J53" s="1145"/>
      <c r="K53" s="66">
        <v>883</v>
      </c>
      <c r="L53" s="67">
        <v>980</v>
      </c>
      <c r="M53" s="67">
        <v>1178</v>
      </c>
      <c r="N53" s="67">
        <v>1074</v>
      </c>
      <c r="O53" s="68">
        <v>869</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5">
      <c r="B58" s="1146" t="s">
        <v>24</v>
      </c>
      <c r="C58" s="1147"/>
      <c r="D58" s="1152" t="s">
        <v>25</v>
      </c>
      <c r="E58" s="1153"/>
      <c r="F58" s="1153"/>
      <c r="G58" s="1153"/>
      <c r="H58" s="1153"/>
      <c r="I58" s="1153"/>
      <c r="J58" s="1154"/>
      <c r="K58" s="81"/>
      <c r="L58" s="82"/>
      <c r="M58" s="82"/>
      <c r="N58" s="82"/>
      <c r="O58" s="83"/>
    </row>
    <row r="59" spans="1:21" ht="31.5" customHeight="1" x14ac:dyDescent="0.25">
      <c r="B59" s="1148"/>
      <c r="C59" s="1149"/>
      <c r="D59" s="1155" t="s">
        <v>26</v>
      </c>
      <c r="E59" s="1156"/>
      <c r="F59" s="1156"/>
      <c r="G59" s="1156"/>
      <c r="H59" s="1156"/>
      <c r="I59" s="1156"/>
      <c r="J59" s="1157"/>
      <c r="K59" s="84"/>
      <c r="L59" s="85"/>
      <c r="M59" s="85"/>
      <c r="N59" s="85"/>
      <c r="O59" s="86"/>
    </row>
    <row r="60" spans="1:21" ht="31.5" customHeight="1" thickBot="1" x14ac:dyDescent="0.3">
      <c r="B60" s="1150"/>
      <c r="C60" s="1151"/>
      <c r="D60" s="1158" t="s">
        <v>27</v>
      </c>
      <c r="E60" s="1159"/>
      <c r="F60" s="1159"/>
      <c r="G60" s="1159"/>
      <c r="H60" s="1159"/>
      <c r="I60" s="1159"/>
      <c r="J60" s="1160"/>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7" hidden="1" customHeight="1" x14ac:dyDescent="0.25"/>
    <row r="66" s="47" customFormat="1" ht="12.7" hidden="1" customHeight="1" x14ac:dyDescent="0.25"/>
    <row r="67" s="47" customFormat="1" ht="12.7" hidden="1" customHeight="1" x14ac:dyDescent="0.25"/>
    <row r="68" s="47" customFormat="1" ht="12.7" hidden="1" customHeight="1" x14ac:dyDescent="0.25"/>
    <row r="69" s="47" customFormat="1" ht="12.7" hidden="1" customHeight="1" x14ac:dyDescent="0.25"/>
    <row r="70" s="47" customFormat="1" ht="12.7" hidden="1" customHeight="1" x14ac:dyDescent="0.25"/>
  </sheetData>
  <sheetProtection algorithmName="SHA-512" hashValue="aZl8ieyJPKoMjElrKnEzX+GUAkJfnd+yO2XoDm1q1D36FoVwEn6MnDCZcho8TCTVo54ng4Dy633w6iSuxX4BOg==" saltValue="LHuQqo7/NdIjTb2nvBfR2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72"/>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3203125" style="94" customWidth="1"/>
    <col min="9" max="13" width="16.3320312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s="94" customFormat="1" ht="15" customHeight="1" x14ac:dyDescent="0.25"/>
    <row r="20" s="94" customFormat="1" ht="15" customHeight="1" x14ac:dyDescent="0.25"/>
    <row r="21" s="94" customFormat="1" ht="15" customHeight="1" x14ac:dyDescent="0.25"/>
    <row r="22" s="94" customFormat="1" ht="15" customHeight="1" x14ac:dyDescent="0.25"/>
    <row r="23" s="94" customFormat="1" ht="15" customHeight="1" x14ac:dyDescent="0.25"/>
    <row r="24" s="94" customFormat="1" ht="15" customHeight="1" x14ac:dyDescent="0.25"/>
    <row r="25" s="94" customFormat="1" ht="15" customHeight="1" x14ac:dyDescent="0.25"/>
    <row r="26" s="94" customFormat="1" ht="15" customHeight="1" x14ac:dyDescent="0.25"/>
    <row r="27" s="94" customFormat="1" ht="15" customHeight="1" x14ac:dyDescent="0.25"/>
    <row r="28" s="94" customFormat="1" ht="15" customHeight="1" x14ac:dyDescent="0.25"/>
    <row r="29" s="94" customFormat="1" ht="15" customHeight="1" x14ac:dyDescent="0.25"/>
    <row r="30" s="94" customFormat="1" ht="15" customHeight="1" x14ac:dyDescent="0.25"/>
    <row r="31" s="94" customFormat="1" ht="15" customHeight="1" x14ac:dyDescent="0.25"/>
    <row r="32" s="94" customFormat="1"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81" t="s">
        <v>30</v>
      </c>
      <c r="C41" s="1182"/>
      <c r="D41" s="103"/>
      <c r="E41" s="1183" t="s">
        <v>31</v>
      </c>
      <c r="F41" s="1183"/>
      <c r="G41" s="1183"/>
      <c r="H41" s="1184"/>
      <c r="I41" s="330">
        <v>21737</v>
      </c>
      <c r="J41" s="331">
        <v>20729</v>
      </c>
      <c r="K41" s="331">
        <v>19736</v>
      </c>
      <c r="L41" s="331">
        <v>19178</v>
      </c>
      <c r="M41" s="332">
        <v>21628</v>
      </c>
    </row>
    <row r="42" spans="2:13" ht="27.75" customHeight="1" x14ac:dyDescent="0.25">
      <c r="B42" s="1171"/>
      <c r="C42" s="1172"/>
      <c r="D42" s="104"/>
      <c r="E42" s="1175" t="s">
        <v>32</v>
      </c>
      <c r="F42" s="1175"/>
      <c r="G42" s="1175"/>
      <c r="H42" s="1176"/>
      <c r="I42" s="333" t="s">
        <v>485</v>
      </c>
      <c r="J42" s="334" t="s">
        <v>485</v>
      </c>
      <c r="K42" s="334" t="s">
        <v>485</v>
      </c>
      <c r="L42" s="334" t="s">
        <v>485</v>
      </c>
      <c r="M42" s="335" t="s">
        <v>485</v>
      </c>
    </row>
    <row r="43" spans="2:13" ht="27.75" customHeight="1" x14ac:dyDescent="0.25">
      <c r="B43" s="1171"/>
      <c r="C43" s="1172"/>
      <c r="D43" s="104"/>
      <c r="E43" s="1175" t="s">
        <v>33</v>
      </c>
      <c r="F43" s="1175"/>
      <c r="G43" s="1175"/>
      <c r="H43" s="1176"/>
      <c r="I43" s="333">
        <v>20312</v>
      </c>
      <c r="J43" s="334">
        <v>18692</v>
      </c>
      <c r="K43" s="334">
        <v>17757</v>
      </c>
      <c r="L43" s="334">
        <v>17302</v>
      </c>
      <c r="M43" s="335">
        <v>16693</v>
      </c>
    </row>
    <row r="44" spans="2:13" ht="27.75" customHeight="1" x14ac:dyDescent="0.25">
      <c r="B44" s="1171"/>
      <c r="C44" s="1172"/>
      <c r="D44" s="104"/>
      <c r="E44" s="1175" t="s">
        <v>34</v>
      </c>
      <c r="F44" s="1175"/>
      <c r="G44" s="1175"/>
      <c r="H44" s="1176"/>
      <c r="I44" s="333">
        <v>348</v>
      </c>
      <c r="J44" s="334">
        <v>385</v>
      </c>
      <c r="K44" s="334">
        <v>373</v>
      </c>
      <c r="L44" s="334">
        <v>352</v>
      </c>
      <c r="M44" s="335">
        <v>591</v>
      </c>
    </row>
    <row r="45" spans="2:13" ht="27.75" customHeight="1" x14ac:dyDescent="0.25">
      <c r="B45" s="1171"/>
      <c r="C45" s="1172"/>
      <c r="D45" s="104"/>
      <c r="E45" s="1175" t="s">
        <v>35</v>
      </c>
      <c r="F45" s="1175"/>
      <c r="G45" s="1175"/>
      <c r="H45" s="1176"/>
      <c r="I45" s="333">
        <v>4705</v>
      </c>
      <c r="J45" s="334">
        <v>4604</v>
      </c>
      <c r="K45" s="334">
        <v>4163</v>
      </c>
      <c r="L45" s="334">
        <v>3827</v>
      </c>
      <c r="M45" s="335">
        <v>3758</v>
      </c>
    </row>
    <row r="46" spans="2:13" ht="27.75" customHeight="1" x14ac:dyDescent="0.25">
      <c r="B46" s="1171"/>
      <c r="C46" s="1172"/>
      <c r="D46" s="105"/>
      <c r="E46" s="1175" t="s">
        <v>36</v>
      </c>
      <c r="F46" s="1175"/>
      <c r="G46" s="1175"/>
      <c r="H46" s="1176"/>
      <c r="I46" s="333" t="s">
        <v>485</v>
      </c>
      <c r="J46" s="334" t="s">
        <v>485</v>
      </c>
      <c r="K46" s="334" t="s">
        <v>485</v>
      </c>
      <c r="L46" s="334" t="s">
        <v>485</v>
      </c>
      <c r="M46" s="335" t="s">
        <v>485</v>
      </c>
    </row>
    <row r="47" spans="2:13" ht="27.75" customHeight="1" x14ac:dyDescent="0.25">
      <c r="B47" s="1171"/>
      <c r="C47" s="1172"/>
      <c r="D47" s="106"/>
      <c r="E47" s="1185" t="s">
        <v>37</v>
      </c>
      <c r="F47" s="1186"/>
      <c r="G47" s="1186"/>
      <c r="H47" s="1187"/>
      <c r="I47" s="333" t="s">
        <v>485</v>
      </c>
      <c r="J47" s="334" t="s">
        <v>485</v>
      </c>
      <c r="K47" s="334" t="s">
        <v>485</v>
      </c>
      <c r="L47" s="334" t="s">
        <v>485</v>
      </c>
      <c r="M47" s="335" t="s">
        <v>485</v>
      </c>
    </row>
    <row r="48" spans="2:13" ht="27.75" customHeight="1" x14ac:dyDescent="0.25">
      <c r="B48" s="1171"/>
      <c r="C48" s="1172"/>
      <c r="D48" s="104"/>
      <c r="E48" s="1175" t="s">
        <v>38</v>
      </c>
      <c r="F48" s="1175"/>
      <c r="G48" s="1175"/>
      <c r="H48" s="1176"/>
      <c r="I48" s="333" t="s">
        <v>485</v>
      </c>
      <c r="J48" s="334" t="s">
        <v>485</v>
      </c>
      <c r="K48" s="334" t="s">
        <v>485</v>
      </c>
      <c r="L48" s="334" t="s">
        <v>485</v>
      </c>
      <c r="M48" s="335" t="s">
        <v>485</v>
      </c>
    </row>
    <row r="49" spans="2:13" ht="27.75" customHeight="1" x14ac:dyDescent="0.25">
      <c r="B49" s="1173"/>
      <c r="C49" s="1174"/>
      <c r="D49" s="104"/>
      <c r="E49" s="1175" t="s">
        <v>39</v>
      </c>
      <c r="F49" s="1175"/>
      <c r="G49" s="1175"/>
      <c r="H49" s="1176"/>
      <c r="I49" s="333" t="s">
        <v>485</v>
      </c>
      <c r="J49" s="334" t="s">
        <v>485</v>
      </c>
      <c r="K49" s="334" t="s">
        <v>485</v>
      </c>
      <c r="L49" s="334" t="s">
        <v>485</v>
      </c>
      <c r="M49" s="335" t="s">
        <v>485</v>
      </c>
    </row>
    <row r="50" spans="2:13" ht="27.75" customHeight="1" x14ac:dyDescent="0.25">
      <c r="B50" s="1169" t="s">
        <v>40</v>
      </c>
      <c r="C50" s="1170"/>
      <c r="D50" s="107"/>
      <c r="E50" s="1175" t="s">
        <v>41</v>
      </c>
      <c r="F50" s="1175"/>
      <c r="G50" s="1175"/>
      <c r="H50" s="1176"/>
      <c r="I50" s="333">
        <v>5721</v>
      </c>
      <c r="J50" s="334">
        <v>6805</v>
      </c>
      <c r="K50" s="334">
        <v>7749</v>
      </c>
      <c r="L50" s="334">
        <v>8461</v>
      </c>
      <c r="M50" s="335">
        <v>9023</v>
      </c>
    </row>
    <row r="51" spans="2:13" ht="27.75" customHeight="1" x14ac:dyDescent="0.25">
      <c r="B51" s="1171"/>
      <c r="C51" s="1172"/>
      <c r="D51" s="104"/>
      <c r="E51" s="1175" t="s">
        <v>42</v>
      </c>
      <c r="F51" s="1175"/>
      <c r="G51" s="1175"/>
      <c r="H51" s="1176"/>
      <c r="I51" s="333">
        <v>1535</v>
      </c>
      <c r="J51" s="334">
        <v>1380</v>
      </c>
      <c r="K51" s="334">
        <v>1225</v>
      </c>
      <c r="L51" s="334">
        <v>1071</v>
      </c>
      <c r="M51" s="335">
        <v>918</v>
      </c>
    </row>
    <row r="52" spans="2:13" ht="27.75" customHeight="1" x14ac:dyDescent="0.25">
      <c r="B52" s="1173"/>
      <c r="C52" s="1174"/>
      <c r="D52" s="104"/>
      <c r="E52" s="1175" t="s">
        <v>43</v>
      </c>
      <c r="F52" s="1175"/>
      <c r="G52" s="1175"/>
      <c r="H52" s="1176"/>
      <c r="I52" s="333">
        <v>26820</v>
      </c>
      <c r="J52" s="334">
        <v>25568</v>
      </c>
      <c r="K52" s="334">
        <v>24915</v>
      </c>
      <c r="L52" s="334">
        <v>24695</v>
      </c>
      <c r="M52" s="335">
        <v>25260</v>
      </c>
    </row>
    <row r="53" spans="2:13" ht="27.75" customHeight="1" thickBot="1" x14ac:dyDescent="0.3">
      <c r="B53" s="1177" t="s">
        <v>19</v>
      </c>
      <c r="C53" s="1178"/>
      <c r="D53" s="108"/>
      <c r="E53" s="1179" t="s">
        <v>44</v>
      </c>
      <c r="F53" s="1179"/>
      <c r="G53" s="1179"/>
      <c r="H53" s="1180"/>
      <c r="I53" s="336">
        <v>13026</v>
      </c>
      <c r="J53" s="337">
        <v>10657</v>
      </c>
      <c r="K53" s="337">
        <v>8141</v>
      </c>
      <c r="L53" s="337">
        <v>6433</v>
      </c>
      <c r="M53" s="338">
        <v>7469</v>
      </c>
    </row>
    <row r="54" spans="2:13" ht="27.75" customHeight="1" x14ac:dyDescent="0.3">
      <c r="B54" s="109"/>
      <c r="C54" s="110"/>
      <c r="D54" s="110"/>
      <c r="E54" s="111"/>
      <c r="F54" s="111"/>
      <c r="G54" s="111"/>
      <c r="H54" s="111"/>
      <c r="I54" s="112"/>
      <c r="J54" s="112"/>
      <c r="K54" s="112"/>
      <c r="L54" s="112"/>
      <c r="M54" s="112"/>
    </row>
    <row r="55" spans="2:13" ht="12.75" x14ac:dyDescent="0.25"/>
    <row r="65" s="94" customFormat="1" ht="13.5" hidden="1" customHeight="1" x14ac:dyDescent="0.25"/>
    <row r="66" s="94" customFormat="1" ht="13.5" hidden="1" customHeight="1" x14ac:dyDescent="0.25"/>
    <row r="67" s="94" customFormat="1" ht="13.5" hidden="1" customHeight="1" x14ac:dyDescent="0.25"/>
    <row r="68" s="94" customFormat="1" ht="13.5" hidden="1" customHeight="1" x14ac:dyDescent="0.25"/>
    <row r="69" s="94" customFormat="1" ht="13.5" hidden="1" customHeight="1" x14ac:dyDescent="0.25"/>
    <row r="70" s="94" customFormat="1" ht="13.5" hidden="1" customHeight="1" x14ac:dyDescent="0.25"/>
    <row r="71" s="94" customFormat="1" ht="13.5" hidden="1" customHeight="1" x14ac:dyDescent="0.25"/>
    <row r="72" s="94" customFormat="1" ht="13.5" hidden="1" customHeight="1" x14ac:dyDescent="0.25"/>
  </sheetData>
  <sheetProtection algorithmName="SHA-512" hashValue="4sk9sul+E2qanAQxC7jRjY99r4KqZvIPL9Wir4etiH2KChy/pypsjCRMwMj2wSBU0wg1cq8uXhVjgBBEYz85Ow==" saltValue="SaHwnqjLR6jLCoeHdmUku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3203125" style="1" customWidth="1"/>
    <col min="3" max="5" width="26.265625" style="1" customWidth="1"/>
    <col min="6" max="8" width="24.265625" style="1" customWidth="1"/>
    <col min="9" max="14" width="26" style="1" customWidth="1"/>
    <col min="15" max="15" width="6.066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1" customFormat="1" ht="16.5" customHeight="1" x14ac:dyDescent="0.25"/>
    <row r="34" s="1" customFormat="1" ht="16.5" customHeight="1" x14ac:dyDescent="0.25"/>
    <row r="35" s="1" customFormat="1" ht="16.5" customHeight="1" x14ac:dyDescent="0.25"/>
    <row r="36" s="1" customFormat="1" ht="16.5" customHeight="1" x14ac:dyDescent="0.25"/>
    <row r="37" s="1" customFormat="1" ht="16.5" customHeight="1" x14ac:dyDescent="0.25"/>
    <row r="38" s="1" customFormat="1" ht="16.5" customHeight="1" x14ac:dyDescent="0.25"/>
    <row r="39" s="1" customFormat="1" ht="16.5" customHeight="1" x14ac:dyDescent="0.25"/>
    <row r="40" s="1" customFormat="1" ht="16.5" customHeight="1" x14ac:dyDescent="0.25"/>
    <row r="41" s="1" customFormat="1" ht="16.5" customHeight="1" x14ac:dyDescent="0.25"/>
    <row r="42" s="1" customFormat="1" ht="16.5" customHeight="1" x14ac:dyDescent="0.25"/>
    <row r="43" s="1" customFormat="1" ht="16.5" customHeight="1" x14ac:dyDescent="0.25"/>
    <row r="44" s="1" customFormat="1" ht="16.5" customHeight="1" x14ac:dyDescent="0.25"/>
    <row r="45" s="1" customFormat="1" ht="16.5" customHeight="1" x14ac:dyDescent="0.25"/>
    <row r="46" s="1" customFormat="1" ht="16.5" customHeight="1" x14ac:dyDescent="0.25"/>
    <row r="47" s="1" customFormat="1" ht="16.5" customHeight="1" x14ac:dyDescent="0.25"/>
    <row r="48" s="1" customFormat="1"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196" t="s">
        <v>46</v>
      </c>
      <c r="D55" s="1196"/>
      <c r="E55" s="1197"/>
      <c r="F55" s="339">
        <v>2462</v>
      </c>
      <c r="G55" s="339">
        <v>2562</v>
      </c>
      <c r="H55" s="340">
        <v>2943</v>
      </c>
    </row>
    <row r="56" spans="2:8" ht="52.5" customHeight="1" x14ac:dyDescent="0.25">
      <c r="B56" s="120"/>
      <c r="C56" s="1198" t="s">
        <v>47</v>
      </c>
      <c r="D56" s="1198"/>
      <c r="E56" s="1199"/>
      <c r="F56" s="341">
        <v>367</v>
      </c>
      <c r="G56" s="341">
        <v>426</v>
      </c>
      <c r="H56" s="342">
        <v>472</v>
      </c>
    </row>
    <row r="57" spans="2:8" ht="53.25" customHeight="1" x14ac:dyDescent="0.25">
      <c r="B57" s="120"/>
      <c r="C57" s="1200" t="s">
        <v>48</v>
      </c>
      <c r="D57" s="1200"/>
      <c r="E57" s="1201"/>
      <c r="F57" s="343">
        <v>6572</v>
      </c>
      <c r="G57" s="343">
        <v>6722</v>
      </c>
      <c r="H57" s="344">
        <v>6734</v>
      </c>
    </row>
    <row r="58" spans="2:8" ht="45.75" customHeight="1" x14ac:dyDescent="0.25">
      <c r="B58" s="121"/>
      <c r="C58" s="1188" t="s">
        <v>557</v>
      </c>
      <c r="D58" s="1189"/>
      <c r="E58" s="1190"/>
      <c r="F58" s="345">
        <v>1300</v>
      </c>
      <c r="G58" s="345">
        <v>1789</v>
      </c>
      <c r="H58" s="346">
        <v>2275</v>
      </c>
    </row>
    <row r="59" spans="2:8" ht="45.75" customHeight="1" x14ac:dyDescent="0.25">
      <c r="B59" s="121"/>
      <c r="C59" s="1188" t="s">
        <v>558</v>
      </c>
      <c r="D59" s="1189"/>
      <c r="E59" s="1190"/>
      <c r="F59" s="345">
        <v>1523</v>
      </c>
      <c r="G59" s="345">
        <v>2173</v>
      </c>
      <c r="H59" s="346">
        <v>1813</v>
      </c>
    </row>
    <row r="60" spans="2:8" ht="45.75" customHeight="1" x14ac:dyDescent="0.25">
      <c r="B60" s="121"/>
      <c r="C60" s="1188" t="s">
        <v>559</v>
      </c>
      <c r="D60" s="1189"/>
      <c r="E60" s="1190"/>
      <c r="F60" s="345">
        <v>1970</v>
      </c>
      <c r="G60" s="345">
        <v>1578</v>
      </c>
      <c r="H60" s="346">
        <v>1442</v>
      </c>
    </row>
    <row r="61" spans="2:8" ht="45.75" customHeight="1" x14ac:dyDescent="0.25">
      <c r="B61" s="121"/>
      <c r="C61" s="1188" t="s">
        <v>560</v>
      </c>
      <c r="D61" s="1189"/>
      <c r="E61" s="1190"/>
      <c r="F61" s="345">
        <v>617</v>
      </c>
      <c r="G61" s="345">
        <v>559</v>
      </c>
      <c r="H61" s="346">
        <v>594</v>
      </c>
    </row>
    <row r="62" spans="2:8" ht="45.75" customHeight="1" thickBot="1" x14ac:dyDescent="0.3">
      <c r="B62" s="122"/>
      <c r="C62" s="1191" t="s">
        <v>561</v>
      </c>
      <c r="D62" s="1192"/>
      <c r="E62" s="1193"/>
      <c r="F62" s="347">
        <v>911</v>
      </c>
      <c r="G62" s="347">
        <v>345</v>
      </c>
      <c r="H62" s="348">
        <v>346</v>
      </c>
    </row>
    <row r="63" spans="2:8" ht="52.5" customHeight="1" thickBot="1" x14ac:dyDescent="0.3">
      <c r="B63" s="123"/>
      <c r="C63" s="1194" t="s">
        <v>49</v>
      </c>
      <c r="D63" s="1194"/>
      <c r="E63" s="1195"/>
      <c r="F63" s="349">
        <v>9401</v>
      </c>
      <c r="G63" s="349">
        <v>9710</v>
      </c>
      <c r="H63" s="350">
        <v>10148</v>
      </c>
    </row>
    <row r="64" spans="2:8" ht="12.75" x14ac:dyDescent="0.25"/>
  </sheetData>
  <sheetProtection algorithmName="SHA-512" hashValue="doR7iKdOhOTH5vNMCuz106JOV8gUs7HC+dBtqBnfk52L/dIOddyoDSYMTcHwCqP2FqqZSGlnn/RFy4JsVVxXLw==" saltValue="VH1fS4AAn1O9wKN4THpG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6640625" defaultRowHeight="12.75" x14ac:dyDescent="0.25"/>
  <cols>
    <col min="1" max="1" width="45.9296875" style="130" customWidth="1"/>
    <col min="2" max="8" width="13.33203125" style="130" customWidth="1"/>
    <col min="9" max="16384" width="11.06640625" style="130"/>
  </cols>
  <sheetData>
    <row r="1" spans="1:8" x14ac:dyDescent="0.25">
      <c r="A1" s="124"/>
      <c r="B1" s="125"/>
      <c r="C1" s="126"/>
      <c r="D1" s="127"/>
      <c r="E1" s="128"/>
      <c r="F1" s="128"/>
      <c r="G1" s="128"/>
      <c r="H1" s="129"/>
    </row>
    <row r="2" spans="1:8" x14ac:dyDescent="0.25">
      <c r="A2" s="131"/>
      <c r="B2" s="132"/>
      <c r="C2" s="133"/>
      <c r="D2" s="134" t="s">
        <v>50</v>
      </c>
      <c r="E2" s="135"/>
      <c r="F2" s="136" t="s">
        <v>523</v>
      </c>
      <c r="G2" s="137"/>
      <c r="H2" s="138"/>
    </row>
    <row r="3" spans="1:8" x14ac:dyDescent="0.25">
      <c r="A3" s="134" t="s">
        <v>516</v>
      </c>
      <c r="B3" s="139"/>
      <c r="C3" s="140"/>
      <c r="D3" s="141">
        <v>79239</v>
      </c>
      <c r="E3" s="142"/>
      <c r="F3" s="143">
        <v>128523</v>
      </c>
      <c r="G3" s="144"/>
      <c r="H3" s="145"/>
    </row>
    <row r="4" spans="1:8" x14ac:dyDescent="0.25">
      <c r="A4" s="146"/>
      <c r="B4" s="147"/>
      <c r="C4" s="148"/>
      <c r="D4" s="149">
        <v>14974</v>
      </c>
      <c r="E4" s="150"/>
      <c r="F4" s="151">
        <v>56792</v>
      </c>
      <c r="G4" s="152"/>
      <c r="H4" s="153"/>
    </row>
    <row r="5" spans="1:8" x14ac:dyDescent="0.25">
      <c r="A5" s="134" t="s">
        <v>518</v>
      </c>
      <c r="B5" s="139"/>
      <c r="C5" s="140"/>
      <c r="D5" s="141">
        <v>70001</v>
      </c>
      <c r="E5" s="142"/>
      <c r="F5" s="143">
        <v>96469</v>
      </c>
      <c r="G5" s="144"/>
      <c r="H5" s="145"/>
    </row>
    <row r="6" spans="1:8" x14ac:dyDescent="0.25">
      <c r="A6" s="146"/>
      <c r="B6" s="147"/>
      <c r="C6" s="148"/>
      <c r="D6" s="149">
        <v>19946</v>
      </c>
      <c r="E6" s="150"/>
      <c r="F6" s="151">
        <v>49775</v>
      </c>
      <c r="G6" s="152"/>
      <c r="H6" s="153"/>
    </row>
    <row r="7" spans="1:8" x14ac:dyDescent="0.25">
      <c r="A7" s="134" t="s">
        <v>519</v>
      </c>
      <c r="B7" s="139"/>
      <c r="C7" s="140"/>
      <c r="D7" s="141">
        <v>59199</v>
      </c>
      <c r="E7" s="142"/>
      <c r="F7" s="143">
        <v>85743</v>
      </c>
      <c r="G7" s="144"/>
      <c r="H7" s="145"/>
    </row>
    <row r="8" spans="1:8" x14ac:dyDescent="0.25">
      <c r="A8" s="146"/>
      <c r="B8" s="147"/>
      <c r="C8" s="148"/>
      <c r="D8" s="149">
        <v>19030</v>
      </c>
      <c r="E8" s="150"/>
      <c r="F8" s="151">
        <v>45231</v>
      </c>
      <c r="G8" s="152"/>
      <c r="H8" s="153"/>
    </row>
    <row r="9" spans="1:8" x14ac:dyDescent="0.25">
      <c r="A9" s="134" t="s">
        <v>520</v>
      </c>
      <c r="B9" s="139"/>
      <c r="C9" s="140"/>
      <c r="D9" s="141">
        <v>41719</v>
      </c>
      <c r="E9" s="142"/>
      <c r="F9" s="143">
        <v>92509</v>
      </c>
      <c r="G9" s="144"/>
      <c r="H9" s="145"/>
    </row>
    <row r="10" spans="1:8" x14ac:dyDescent="0.25">
      <c r="A10" s="146"/>
      <c r="B10" s="147"/>
      <c r="C10" s="148"/>
      <c r="D10" s="149">
        <v>12382</v>
      </c>
      <c r="E10" s="150"/>
      <c r="F10" s="151">
        <v>52274</v>
      </c>
      <c r="G10" s="152"/>
      <c r="H10" s="153"/>
    </row>
    <row r="11" spans="1:8" x14ac:dyDescent="0.25">
      <c r="A11" s="134" t="s">
        <v>521</v>
      </c>
      <c r="B11" s="139"/>
      <c r="C11" s="140"/>
      <c r="D11" s="141">
        <v>87573</v>
      </c>
      <c r="E11" s="142"/>
      <c r="F11" s="143">
        <v>98544</v>
      </c>
      <c r="G11" s="144"/>
      <c r="H11" s="145"/>
    </row>
    <row r="12" spans="1:8" x14ac:dyDescent="0.25">
      <c r="A12" s="146"/>
      <c r="B12" s="147"/>
      <c r="C12" s="154"/>
      <c r="D12" s="149">
        <v>44024</v>
      </c>
      <c r="E12" s="150"/>
      <c r="F12" s="151">
        <v>55816</v>
      </c>
      <c r="G12" s="152"/>
      <c r="H12" s="153"/>
    </row>
    <row r="13" spans="1:8" x14ac:dyDescent="0.25">
      <c r="A13" s="134"/>
      <c r="B13" s="139"/>
      <c r="C13" s="140"/>
      <c r="D13" s="141">
        <v>67546</v>
      </c>
      <c r="E13" s="142"/>
      <c r="F13" s="143">
        <v>100358</v>
      </c>
      <c r="G13" s="155"/>
      <c r="H13" s="145"/>
    </row>
    <row r="14" spans="1:8" x14ac:dyDescent="0.25">
      <c r="A14" s="146"/>
      <c r="B14" s="147"/>
      <c r="C14" s="148"/>
      <c r="D14" s="149">
        <v>22071</v>
      </c>
      <c r="E14" s="150"/>
      <c r="F14" s="151">
        <v>51978</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4.41</v>
      </c>
      <c r="C19" s="156">
        <f>ROUND(VALUE(SUBSTITUTE(実質収支比率等に係る経年分析!G$48,"▲","-")),2)</f>
        <v>6.88</v>
      </c>
      <c r="D19" s="156">
        <f>ROUND(VALUE(SUBSTITUTE(実質収支比率等に係る経年分析!H$48,"▲","-")),2)</f>
        <v>8.76</v>
      </c>
      <c r="E19" s="156">
        <f>ROUND(VALUE(SUBSTITUTE(実質収支比率等に係る経年分析!I$48,"▲","-")),2)</f>
        <v>9.17</v>
      </c>
      <c r="F19" s="156">
        <f>ROUND(VALUE(SUBSTITUTE(実質収支比率等に係る経年分析!J$48,"▲","-")),2)</f>
        <v>7.82</v>
      </c>
    </row>
    <row r="20" spans="1:11" x14ac:dyDescent="0.25">
      <c r="A20" s="156" t="s">
        <v>53</v>
      </c>
      <c r="B20" s="156">
        <f>ROUND(VALUE(SUBSTITUTE(実質収支比率等に係る経年分析!F$47,"▲","-")),2)</f>
        <v>15.21</v>
      </c>
      <c r="C20" s="156">
        <f>ROUND(VALUE(SUBSTITUTE(実質収支比率等に係る経年分析!G$47,"▲","-")),2)</f>
        <v>17.63</v>
      </c>
      <c r="D20" s="156">
        <f>ROUND(VALUE(SUBSTITUTE(実質収支比率等に係る経年分析!H$47,"▲","-")),2)</f>
        <v>18.89</v>
      </c>
      <c r="E20" s="156">
        <f>ROUND(VALUE(SUBSTITUTE(実質収支比率等に係る経年分析!I$47,"▲","-")),2)</f>
        <v>19.57</v>
      </c>
      <c r="F20" s="156">
        <f>ROUND(VALUE(SUBSTITUTE(実質収支比率等に係る経年分析!J$47,"▲","-")),2)</f>
        <v>22.24</v>
      </c>
    </row>
    <row r="21" spans="1:11" x14ac:dyDescent="0.25">
      <c r="A21" s="156" t="s">
        <v>54</v>
      </c>
      <c r="B21" s="156">
        <f>IF(ISNUMBER(VALUE(SUBSTITUTE(実質収支比率等に係る経年分析!F$49,"▲","-"))),ROUND(VALUE(SUBSTITUTE(実質収支比率等に係る経年分析!F$49,"▲","-")),2),NA())</f>
        <v>-1.01</v>
      </c>
      <c r="C21" s="156">
        <f>IF(ISNUMBER(VALUE(SUBSTITUTE(実質収支比率等に係る経年分析!G$49,"▲","-"))),ROUND(VALUE(SUBSTITUTE(実質収支比率等に係る経年分析!G$49,"▲","-")),2),NA())</f>
        <v>5.62</v>
      </c>
      <c r="D21" s="156">
        <f>IF(ISNUMBER(VALUE(SUBSTITUTE(実質収支比率等に係る経年分析!H$49,"▲","-"))),ROUND(VALUE(SUBSTITUTE(実質収支比率等に係る経年分析!H$49,"▲","-")),2),NA())</f>
        <v>2.4500000000000002</v>
      </c>
      <c r="E21" s="156">
        <f>IF(ISNUMBER(VALUE(SUBSTITUTE(実質収支比率等に係る経年分析!I$49,"▲","-"))),ROUND(VALUE(SUBSTITUTE(実質収支比率等に係る経年分析!I$49,"▲","-")),2),NA())</f>
        <v>1.22</v>
      </c>
      <c r="F21" s="156">
        <f>IF(ISNUMBER(VALUE(SUBSTITUTE(実質収支比率等に係る経年分析!J$49,"▲","-"))),ROUND(VALUE(SUBSTITUTE(実質収支比率等に係る経年分析!J$49,"▲","-")),2),NA())</f>
        <v>1.62</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0.06</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25">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0.37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0.11</v>
      </c>
    </row>
    <row r="32" spans="1:11" x14ac:dyDescent="0.25">
      <c r="A32" s="157" t="str">
        <f>IF(連結実質赤字比率に係る赤字・黒字の構成分析!C$38="",NA(),連結実質赤字比率に係る赤字・黒字の構成分析!C$38)</f>
        <v>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1.27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1.74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1.31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0.97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0.95</v>
      </c>
    </row>
    <row r="33" spans="1:16" x14ac:dyDescent="0.2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2.58</v>
      </c>
    </row>
    <row r="34" spans="1:16" x14ac:dyDescent="0.2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2.75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2.76</v>
      </c>
    </row>
    <row r="35" spans="1:16" x14ac:dyDescent="0.2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4.4000000000000004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6.87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8.75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9.17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7.82</v>
      </c>
    </row>
    <row r="36" spans="1:16" x14ac:dyDescent="0.2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7.08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7.68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2442</v>
      </c>
      <c r="E42" s="158"/>
      <c r="F42" s="158"/>
      <c r="G42" s="158">
        <f>'実質公債費比率（分子）の構造'!L$52</f>
        <v>2396</v>
      </c>
      <c r="H42" s="158"/>
      <c r="I42" s="158"/>
      <c r="J42" s="158">
        <f>'実質公債費比率（分子）の構造'!M$52</f>
        <v>2206</v>
      </c>
      <c r="K42" s="158"/>
      <c r="L42" s="158"/>
      <c r="M42" s="158">
        <f>'実質公債費比率（分子）の構造'!N$52</f>
        <v>2114</v>
      </c>
      <c r="N42" s="158"/>
      <c r="O42" s="158"/>
      <c r="P42" s="158">
        <f>'実質公債費比率（分子）の構造'!O$52</f>
        <v>2073</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f>'実質公債費比率（分子）の構造'!K$50</f>
        <v>9</v>
      </c>
      <c r="C44" s="158"/>
      <c r="D44" s="158"/>
      <c r="E44" s="158">
        <f>'実質公債費比率（分子）の構造'!L$50</f>
        <v>0</v>
      </c>
      <c r="F44" s="158"/>
      <c r="G44" s="158"/>
      <c r="H44" s="158">
        <f>'実質公債費比率（分子）の構造'!M$50</f>
        <v>0</v>
      </c>
      <c r="I44" s="158"/>
      <c r="J44" s="158"/>
      <c r="K44" s="158" t="str">
        <f>'実質公債費比率（分子）の構造'!N$50</f>
        <v>-</v>
      </c>
      <c r="L44" s="158"/>
      <c r="M44" s="158"/>
      <c r="N44" s="158" t="str">
        <f>'実質公債費比率（分子）の構造'!O$50</f>
        <v>-</v>
      </c>
      <c r="O44" s="158"/>
      <c r="P44" s="158"/>
    </row>
    <row r="45" spans="1:16" x14ac:dyDescent="0.25">
      <c r="A45" s="158" t="s">
        <v>63</v>
      </c>
      <c r="B45" s="158">
        <f>'実質公債費比率（分子）の構造'!K$49</f>
        <v>17</v>
      </c>
      <c r="C45" s="158"/>
      <c r="D45" s="158"/>
      <c r="E45" s="158">
        <f>'実質公債費比率（分子）の構造'!L$49</f>
        <v>22</v>
      </c>
      <c r="F45" s="158"/>
      <c r="G45" s="158"/>
      <c r="H45" s="158">
        <f>'実質公債費比率（分子）の構造'!M$49</f>
        <v>29</v>
      </c>
      <c r="I45" s="158"/>
      <c r="J45" s="158"/>
      <c r="K45" s="158">
        <f>'実質公債費比率（分子）の構造'!N$49</f>
        <v>24</v>
      </c>
      <c r="L45" s="158"/>
      <c r="M45" s="158"/>
      <c r="N45" s="158">
        <f>'実質公債費比率（分子）の構造'!O$49</f>
        <v>19</v>
      </c>
      <c r="O45" s="158"/>
      <c r="P45" s="158"/>
    </row>
    <row r="46" spans="1:16" x14ac:dyDescent="0.25">
      <c r="A46" s="158" t="s">
        <v>64</v>
      </c>
      <c r="B46" s="158">
        <f>'実質公債費比率（分子）の構造'!K$48</f>
        <v>920</v>
      </c>
      <c r="C46" s="158"/>
      <c r="D46" s="158"/>
      <c r="E46" s="158">
        <f>'実質公債費比率（分子）の構造'!L$48</f>
        <v>942</v>
      </c>
      <c r="F46" s="158"/>
      <c r="G46" s="158"/>
      <c r="H46" s="158">
        <f>'実質公債費比率（分子）の構造'!M$48</f>
        <v>971</v>
      </c>
      <c r="I46" s="158"/>
      <c r="J46" s="158"/>
      <c r="K46" s="158">
        <f>'実質公債費比率（分子）の構造'!N$48</f>
        <v>1028</v>
      </c>
      <c r="L46" s="158"/>
      <c r="M46" s="158"/>
      <c r="N46" s="158">
        <f>'実質公債費比率（分子）の構造'!O$48</f>
        <v>972</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2379</v>
      </c>
      <c r="C49" s="158"/>
      <c r="D49" s="158"/>
      <c r="E49" s="158">
        <f>'実質公債費比率（分子）の構造'!L$45</f>
        <v>2412</v>
      </c>
      <c r="F49" s="158"/>
      <c r="G49" s="158"/>
      <c r="H49" s="158">
        <f>'実質公債費比率（分子）の構造'!M$45</f>
        <v>2384</v>
      </c>
      <c r="I49" s="158"/>
      <c r="J49" s="158"/>
      <c r="K49" s="158">
        <f>'実質公債費比率（分子）の構造'!N$45</f>
        <v>2136</v>
      </c>
      <c r="L49" s="158"/>
      <c r="M49" s="158"/>
      <c r="N49" s="158">
        <f>'実質公債費比率（分子）の構造'!O$45</f>
        <v>1951</v>
      </c>
      <c r="O49" s="158"/>
      <c r="P49" s="158"/>
    </row>
    <row r="50" spans="1:16" x14ac:dyDescent="0.25">
      <c r="A50" s="158" t="s">
        <v>67</v>
      </c>
      <c r="B50" s="158" t="e">
        <f>NA()</f>
        <v>#N/A</v>
      </c>
      <c r="C50" s="158">
        <f>IF(ISNUMBER('実質公債費比率（分子）の構造'!K$53),'実質公債費比率（分子）の構造'!K$53,NA())</f>
        <v>883</v>
      </c>
      <c r="D50" s="158" t="e">
        <f>NA()</f>
        <v>#N/A</v>
      </c>
      <c r="E50" s="158" t="e">
        <f>NA()</f>
        <v>#N/A</v>
      </c>
      <c r="F50" s="158">
        <f>IF(ISNUMBER('実質公債費比率（分子）の構造'!L$53),'実質公債費比率（分子）の構造'!L$53,NA())</f>
        <v>980</v>
      </c>
      <c r="G50" s="158" t="e">
        <f>NA()</f>
        <v>#N/A</v>
      </c>
      <c r="H50" s="158" t="e">
        <f>NA()</f>
        <v>#N/A</v>
      </c>
      <c r="I50" s="158">
        <f>IF(ISNUMBER('実質公債費比率（分子）の構造'!M$53),'実質公債費比率（分子）の構造'!M$53,NA())</f>
        <v>1178</v>
      </c>
      <c r="J50" s="158" t="e">
        <f>NA()</f>
        <v>#N/A</v>
      </c>
      <c r="K50" s="158" t="e">
        <f>NA()</f>
        <v>#N/A</v>
      </c>
      <c r="L50" s="158">
        <f>IF(ISNUMBER('実質公債費比率（分子）の構造'!N$53),'実質公債費比率（分子）の構造'!N$53,NA())</f>
        <v>1074</v>
      </c>
      <c r="M50" s="158" t="e">
        <f>NA()</f>
        <v>#N/A</v>
      </c>
      <c r="N50" s="158" t="e">
        <f>NA()</f>
        <v>#N/A</v>
      </c>
      <c r="O50" s="158">
        <f>IF(ISNUMBER('実質公債費比率（分子）の構造'!O$53),'実質公債費比率（分子）の構造'!O$53,NA())</f>
        <v>869</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26820</v>
      </c>
      <c r="E56" s="157"/>
      <c r="F56" s="157"/>
      <c r="G56" s="157">
        <f>'将来負担比率（分子）の構造'!J$52</f>
        <v>25568</v>
      </c>
      <c r="H56" s="157"/>
      <c r="I56" s="157"/>
      <c r="J56" s="157">
        <f>'将来負担比率（分子）の構造'!K$52</f>
        <v>24915</v>
      </c>
      <c r="K56" s="157"/>
      <c r="L56" s="157"/>
      <c r="M56" s="157">
        <f>'将来負担比率（分子）の構造'!L$52</f>
        <v>24695</v>
      </c>
      <c r="N56" s="157"/>
      <c r="O56" s="157"/>
      <c r="P56" s="157">
        <f>'将来負担比率（分子）の構造'!M$52</f>
        <v>25260</v>
      </c>
    </row>
    <row r="57" spans="1:16" x14ac:dyDescent="0.25">
      <c r="A57" s="157" t="s">
        <v>42</v>
      </c>
      <c r="B57" s="157"/>
      <c r="C57" s="157"/>
      <c r="D57" s="157">
        <f>'将来負担比率（分子）の構造'!I$51</f>
        <v>1535</v>
      </c>
      <c r="E57" s="157"/>
      <c r="F57" s="157"/>
      <c r="G57" s="157">
        <f>'将来負担比率（分子）の構造'!J$51</f>
        <v>1380</v>
      </c>
      <c r="H57" s="157"/>
      <c r="I57" s="157"/>
      <c r="J57" s="157">
        <f>'将来負担比率（分子）の構造'!K$51</f>
        <v>1225</v>
      </c>
      <c r="K57" s="157"/>
      <c r="L57" s="157"/>
      <c r="M57" s="157">
        <f>'将来負担比率（分子）の構造'!L$51</f>
        <v>1071</v>
      </c>
      <c r="N57" s="157"/>
      <c r="O57" s="157"/>
      <c r="P57" s="157">
        <f>'将来負担比率（分子）の構造'!M$51</f>
        <v>918</v>
      </c>
    </row>
    <row r="58" spans="1:16" x14ac:dyDescent="0.25">
      <c r="A58" s="157" t="s">
        <v>41</v>
      </c>
      <c r="B58" s="157"/>
      <c r="C58" s="157"/>
      <c r="D58" s="157">
        <f>'将来負担比率（分子）の構造'!I$50</f>
        <v>5721</v>
      </c>
      <c r="E58" s="157"/>
      <c r="F58" s="157"/>
      <c r="G58" s="157">
        <f>'将来負担比率（分子）の構造'!J$50</f>
        <v>6805</v>
      </c>
      <c r="H58" s="157"/>
      <c r="I58" s="157"/>
      <c r="J58" s="157">
        <f>'将来負担比率（分子）の構造'!K$50</f>
        <v>7749</v>
      </c>
      <c r="K58" s="157"/>
      <c r="L58" s="157"/>
      <c r="M58" s="157">
        <f>'将来負担比率（分子）の構造'!L$50</f>
        <v>8461</v>
      </c>
      <c r="N58" s="157"/>
      <c r="O58" s="157"/>
      <c r="P58" s="157">
        <f>'将来負担比率（分子）の構造'!M$50</f>
        <v>9023</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4705</v>
      </c>
      <c r="C62" s="157"/>
      <c r="D62" s="157"/>
      <c r="E62" s="157">
        <f>'将来負担比率（分子）の構造'!J$45</f>
        <v>4604</v>
      </c>
      <c r="F62" s="157"/>
      <c r="G62" s="157"/>
      <c r="H62" s="157">
        <f>'将来負担比率（分子）の構造'!K$45</f>
        <v>4163</v>
      </c>
      <c r="I62" s="157"/>
      <c r="J62" s="157"/>
      <c r="K62" s="157">
        <f>'将来負担比率（分子）の構造'!L$45</f>
        <v>3827</v>
      </c>
      <c r="L62" s="157"/>
      <c r="M62" s="157"/>
      <c r="N62" s="157">
        <f>'将来負担比率（分子）の構造'!M$45</f>
        <v>3758</v>
      </c>
      <c r="O62" s="157"/>
      <c r="P62" s="157"/>
    </row>
    <row r="63" spans="1:16" x14ac:dyDescent="0.25">
      <c r="A63" s="157" t="s">
        <v>34</v>
      </c>
      <c r="B63" s="157">
        <f>'将来負担比率（分子）の構造'!I$44</f>
        <v>348</v>
      </c>
      <c r="C63" s="157"/>
      <c r="D63" s="157"/>
      <c r="E63" s="157">
        <f>'将来負担比率（分子）の構造'!J$44</f>
        <v>385</v>
      </c>
      <c r="F63" s="157"/>
      <c r="G63" s="157"/>
      <c r="H63" s="157">
        <f>'将来負担比率（分子）の構造'!K$44</f>
        <v>373</v>
      </c>
      <c r="I63" s="157"/>
      <c r="J63" s="157"/>
      <c r="K63" s="157">
        <f>'将来負担比率（分子）の構造'!L$44</f>
        <v>352</v>
      </c>
      <c r="L63" s="157"/>
      <c r="M63" s="157"/>
      <c r="N63" s="157">
        <f>'将来負担比率（分子）の構造'!M$44</f>
        <v>591</v>
      </c>
      <c r="O63" s="157"/>
      <c r="P63" s="157"/>
    </row>
    <row r="64" spans="1:16" x14ac:dyDescent="0.25">
      <c r="A64" s="157" t="s">
        <v>33</v>
      </c>
      <c r="B64" s="157">
        <f>'将来負担比率（分子）の構造'!I$43</f>
        <v>20312</v>
      </c>
      <c r="C64" s="157"/>
      <c r="D64" s="157"/>
      <c r="E64" s="157">
        <f>'将来負担比率（分子）の構造'!J$43</f>
        <v>18692</v>
      </c>
      <c r="F64" s="157"/>
      <c r="G64" s="157"/>
      <c r="H64" s="157">
        <f>'将来負担比率（分子）の構造'!K$43</f>
        <v>17757</v>
      </c>
      <c r="I64" s="157"/>
      <c r="J64" s="157"/>
      <c r="K64" s="157">
        <f>'将来負担比率（分子）の構造'!L$43</f>
        <v>17302</v>
      </c>
      <c r="L64" s="157"/>
      <c r="M64" s="157"/>
      <c r="N64" s="157">
        <f>'将来負担比率（分子）の構造'!M$43</f>
        <v>16693</v>
      </c>
      <c r="O64" s="157"/>
      <c r="P64" s="157"/>
    </row>
    <row r="65" spans="1:16" x14ac:dyDescent="0.2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21737</v>
      </c>
      <c r="C66" s="157"/>
      <c r="D66" s="157"/>
      <c r="E66" s="157">
        <f>'将来負担比率（分子）の構造'!J$41</f>
        <v>20729</v>
      </c>
      <c r="F66" s="157"/>
      <c r="G66" s="157"/>
      <c r="H66" s="157">
        <f>'将来負担比率（分子）の構造'!K$41</f>
        <v>19736</v>
      </c>
      <c r="I66" s="157"/>
      <c r="J66" s="157"/>
      <c r="K66" s="157">
        <f>'将来負担比率（分子）の構造'!L$41</f>
        <v>19178</v>
      </c>
      <c r="L66" s="157"/>
      <c r="M66" s="157"/>
      <c r="N66" s="157">
        <f>'将来負担比率（分子）の構造'!M$41</f>
        <v>21628</v>
      </c>
      <c r="O66" s="157"/>
      <c r="P66" s="157"/>
    </row>
    <row r="67" spans="1:16" x14ac:dyDescent="0.25">
      <c r="A67" s="157" t="s">
        <v>71</v>
      </c>
      <c r="B67" s="157" t="e">
        <f>NA()</f>
        <v>#N/A</v>
      </c>
      <c r="C67" s="157">
        <f>IF(ISNUMBER('将来負担比率（分子）の構造'!I$53), IF('将来負担比率（分子）の構造'!I$53 &lt; 0, 0, '将来負担比率（分子）の構造'!I$53), NA())</f>
        <v>13026</v>
      </c>
      <c r="D67" s="157" t="e">
        <f>NA()</f>
        <v>#N/A</v>
      </c>
      <c r="E67" s="157" t="e">
        <f>NA()</f>
        <v>#N/A</v>
      </c>
      <c r="F67" s="157">
        <f>IF(ISNUMBER('将来負担比率（分子）の構造'!J$53), IF('将来負担比率（分子）の構造'!J$53 &lt; 0, 0, '将来負担比率（分子）の構造'!J$53), NA())</f>
        <v>10657</v>
      </c>
      <c r="G67" s="157" t="e">
        <f>NA()</f>
        <v>#N/A</v>
      </c>
      <c r="H67" s="157" t="e">
        <f>NA()</f>
        <v>#N/A</v>
      </c>
      <c r="I67" s="157">
        <f>IF(ISNUMBER('将来負担比率（分子）の構造'!K$53), IF('将来負担比率（分子）の構造'!K$53 &lt; 0, 0, '将来負担比率（分子）の構造'!K$53), NA())</f>
        <v>8141</v>
      </c>
      <c r="J67" s="157" t="e">
        <f>NA()</f>
        <v>#N/A</v>
      </c>
      <c r="K67" s="157" t="e">
        <f>NA()</f>
        <v>#N/A</v>
      </c>
      <c r="L67" s="157">
        <f>IF(ISNUMBER('将来負担比率（分子）の構造'!L$53), IF('将来負担比率（分子）の構造'!L$53 &lt; 0, 0, '将来負担比率（分子）の構造'!L$53), NA())</f>
        <v>6433</v>
      </c>
      <c r="M67" s="157" t="e">
        <f>NA()</f>
        <v>#N/A</v>
      </c>
      <c r="N67" s="157" t="e">
        <f>NA()</f>
        <v>#N/A</v>
      </c>
      <c r="O67" s="157">
        <f>IF(ISNUMBER('将来負担比率（分子）の構造'!M$53), IF('将来負担比率（分子）の構造'!M$53 &lt; 0, 0, '将来負担比率（分子）の構造'!M$53), NA())</f>
        <v>7469</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2462</v>
      </c>
      <c r="C72" s="161">
        <f>基金残高に係る経年分析!G55</f>
        <v>2562</v>
      </c>
      <c r="D72" s="161">
        <f>基金残高に係る経年分析!H55</f>
        <v>2943</v>
      </c>
    </row>
    <row r="73" spans="1:16" x14ac:dyDescent="0.25">
      <c r="A73" s="160" t="s">
        <v>74</v>
      </c>
      <c r="B73" s="161">
        <f>基金残高に係る経年分析!F56</f>
        <v>367</v>
      </c>
      <c r="C73" s="161">
        <f>基金残高に係る経年分析!G56</f>
        <v>426</v>
      </c>
      <c r="D73" s="161">
        <f>基金残高に係る経年分析!H56</f>
        <v>472</v>
      </c>
    </row>
    <row r="74" spans="1:16" x14ac:dyDescent="0.25">
      <c r="A74" s="160" t="s">
        <v>75</v>
      </c>
      <c r="B74" s="161">
        <f>基金残高に係る経年分析!F57</f>
        <v>6572</v>
      </c>
      <c r="C74" s="161">
        <f>基金残高に係る経年分析!G57</f>
        <v>6722</v>
      </c>
      <c r="D74" s="161">
        <f>基金残高に係る経年分析!H57</f>
        <v>6734</v>
      </c>
    </row>
  </sheetData>
  <sheetProtection algorithmName="SHA-512" hashValue="ZBMpXoVCu/XtXMQ7HkI3dJ3G75rWBCbFuJkLMnlCf7X2aEEtqQ9IRkcAY/iLFfyNddBfDcj/s2J9xyfxk5j9Sw==" saltValue="tJFe3URx8/iwi6oRFuHZ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3203125" style="196" customWidth="1"/>
    <col min="3" max="16" width="2.59765625" style="196" customWidth="1"/>
    <col min="17" max="17" width="2.3320312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5">
      <c r="B5" s="666" t="s">
        <v>214</v>
      </c>
      <c r="C5" s="667"/>
      <c r="D5" s="667"/>
      <c r="E5" s="667"/>
      <c r="F5" s="667"/>
      <c r="G5" s="667"/>
      <c r="H5" s="667"/>
      <c r="I5" s="667"/>
      <c r="J5" s="667"/>
      <c r="K5" s="667"/>
      <c r="L5" s="667"/>
      <c r="M5" s="667"/>
      <c r="N5" s="667"/>
      <c r="O5" s="667"/>
      <c r="P5" s="667"/>
      <c r="Q5" s="668"/>
      <c r="R5" s="663">
        <v>4775395</v>
      </c>
      <c r="S5" s="664"/>
      <c r="T5" s="664"/>
      <c r="U5" s="664"/>
      <c r="V5" s="664"/>
      <c r="W5" s="664"/>
      <c r="X5" s="664"/>
      <c r="Y5" s="689"/>
      <c r="Z5" s="702">
        <v>16.899999999999999</v>
      </c>
      <c r="AA5" s="702"/>
      <c r="AB5" s="702"/>
      <c r="AC5" s="702"/>
      <c r="AD5" s="703">
        <v>4775395</v>
      </c>
      <c r="AE5" s="703"/>
      <c r="AF5" s="703"/>
      <c r="AG5" s="703"/>
      <c r="AH5" s="703"/>
      <c r="AI5" s="703"/>
      <c r="AJ5" s="703"/>
      <c r="AK5" s="703"/>
      <c r="AL5" s="690">
        <v>35.700000000000003</v>
      </c>
      <c r="AM5" s="672"/>
      <c r="AN5" s="672"/>
      <c r="AO5" s="691"/>
      <c r="AP5" s="666" t="s">
        <v>215</v>
      </c>
      <c r="AQ5" s="667"/>
      <c r="AR5" s="667"/>
      <c r="AS5" s="667"/>
      <c r="AT5" s="667"/>
      <c r="AU5" s="667"/>
      <c r="AV5" s="667"/>
      <c r="AW5" s="667"/>
      <c r="AX5" s="667"/>
      <c r="AY5" s="667"/>
      <c r="AZ5" s="667"/>
      <c r="BA5" s="667"/>
      <c r="BB5" s="667"/>
      <c r="BC5" s="667"/>
      <c r="BD5" s="667"/>
      <c r="BE5" s="667"/>
      <c r="BF5" s="668"/>
      <c r="BG5" s="608">
        <v>4767249</v>
      </c>
      <c r="BH5" s="609"/>
      <c r="BI5" s="609"/>
      <c r="BJ5" s="609"/>
      <c r="BK5" s="609"/>
      <c r="BL5" s="609"/>
      <c r="BM5" s="609"/>
      <c r="BN5" s="610"/>
      <c r="BO5" s="646">
        <v>99.8</v>
      </c>
      <c r="BP5" s="646"/>
      <c r="BQ5" s="646"/>
      <c r="BR5" s="646"/>
      <c r="BS5" s="647">
        <v>54917</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25">
      <c r="B6" s="605" t="s">
        <v>219</v>
      </c>
      <c r="C6" s="606"/>
      <c r="D6" s="606"/>
      <c r="E6" s="606"/>
      <c r="F6" s="606"/>
      <c r="G6" s="606"/>
      <c r="H6" s="606"/>
      <c r="I6" s="606"/>
      <c r="J6" s="606"/>
      <c r="K6" s="606"/>
      <c r="L6" s="606"/>
      <c r="M6" s="606"/>
      <c r="N6" s="606"/>
      <c r="O6" s="606"/>
      <c r="P6" s="606"/>
      <c r="Q6" s="607"/>
      <c r="R6" s="608">
        <v>235243</v>
      </c>
      <c r="S6" s="609"/>
      <c r="T6" s="609"/>
      <c r="U6" s="609"/>
      <c r="V6" s="609"/>
      <c r="W6" s="609"/>
      <c r="X6" s="609"/>
      <c r="Y6" s="610"/>
      <c r="Z6" s="646">
        <v>0.8</v>
      </c>
      <c r="AA6" s="646"/>
      <c r="AB6" s="646"/>
      <c r="AC6" s="646"/>
      <c r="AD6" s="647">
        <v>235243</v>
      </c>
      <c r="AE6" s="647"/>
      <c r="AF6" s="647"/>
      <c r="AG6" s="647"/>
      <c r="AH6" s="647"/>
      <c r="AI6" s="647"/>
      <c r="AJ6" s="647"/>
      <c r="AK6" s="647"/>
      <c r="AL6" s="611">
        <v>1.8</v>
      </c>
      <c r="AM6" s="612"/>
      <c r="AN6" s="612"/>
      <c r="AO6" s="648"/>
      <c r="AP6" s="605" t="s">
        <v>220</v>
      </c>
      <c r="AQ6" s="606"/>
      <c r="AR6" s="606"/>
      <c r="AS6" s="606"/>
      <c r="AT6" s="606"/>
      <c r="AU6" s="606"/>
      <c r="AV6" s="606"/>
      <c r="AW6" s="606"/>
      <c r="AX6" s="606"/>
      <c r="AY6" s="606"/>
      <c r="AZ6" s="606"/>
      <c r="BA6" s="606"/>
      <c r="BB6" s="606"/>
      <c r="BC6" s="606"/>
      <c r="BD6" s="606"/>
      <c r="BE6" s="606"/>
      <c r="BF6" s="607"/>
      <c r="BG6" s="608">
        <v>4767249</v>
      </c>
      <c r="BH6" s="609"/>
      <c r="BI6" s="609"/>
      <c r="BJ6" s="609"/>
      <c r="BK6" s="609"/>
      <c r="BL6" s="609"/>
      <c r="BM6" s="609"/>
      <c r="BN6" s="610"/>
      <c r="BO6" s="646">
        <v>99.8</v>
      </c>
      <c r="BP6" s="646"/>
      <c r="BQ6" s="646"/>
      <c r="BR6" s="646"/>
      <c r="BS6" s="647">
        <v>54917</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140952</v>
      </c>
      <c r="CS6" s="609"/>
      <c r="CT6" s="609"/>
      <c r="CU6" s="609"/>
      <c r="CV6" s="609"/>
      <c r="CW6" s="609"/>
      <c r="CX6" s="609"/>
      <c r="CY6" s="610"/>
      <c r="CZ6" s="690">
        <v>0.5</v>
      </c>
      <c r="DA6" s="672"/>
      <c r="DB6" s="672"/>
      <c r="DC6" s="692"/>
      <c r="DD6" s="614" t="s">
        <v>122</v>
      </c>
      <c r="DE6" s="609"/>
      <c r="DF6" s="609"/>
      <c r="DG6" s="609"/>
      <c r="DH6" s="609"/>
      <c r="DI6" s="609"/>
      <c r="DJ6" s="609"/>
      <c r="DK6" s="609"/>
      <c r="DL6" s="609"/>
      <c r="DM6" s="609"/>
      <c r="DN6" s="609"/>
      <c r="DO6" s="609"/>
      <c r="DP6" s="610"/>
      <c r="DQ6" s="614">
        <v>140952</v>
      </c>
      <c r="DR6" s="609"/>
      <c r="DS6" s="609"/>
      <c r="DT6" s="609"/>
      <c r="DU6" s="609"/>
      <c r="DV6" s="609"/>
      <c r="DW6" s="609"/>
      <c r="DX6" s="609"/>
      <c r="DY6" s="609"/>
      <c r="DZ6" s="609"/>
      <c r="EA6" s="609"/>
      <c r="EB6" s="609"/>
      <c r="EC6" s="645"/>
    </row>
    <row r="7" spans="2:143" ht="11.25" customHeight="1" x14ac:dyDescent="0.25">
      <c r="B7" s="605" t="s">
        <v>222</v>
      </c>
      <c r="C7" s="606"/>
      <c r="D7" s="606"/>
      <c r="E7" s="606"/>
      <c r="F7" s="606"/>
      <c r="G7" s="606"/>
      <c r="H7" s="606"/>
      <c r="I7" s="606"/>
      <c r="J7" s="606"/>
      <c r="K7" s="606"/>
      <c r="L7" s="606"/>
      <c r="M7" s="606"/>
      <c r="N7" s="606"/>
      <c r="O7" s="606"/>
      <c r="P7" s="606"/>
      <c r="Q7" s="607"/>
      <c r="R7" s="608">
        <v>1552</v>
      </c>
      <c r="S7" s="609"/>
      <c r="T7" s="609"/>
      <c r="U7" s="609"/>
      <c r="V7" s="609"/>
      <c r="W7" s="609"/>
      <c r="X7" s="609"/>
      <c r="Y7" s="610"/>
      <c r="Z7" s="646">
        <v>0</v>
      </c>
      <c r="AA7" s="646"/>
      <c r="AB7" s="646"/>
      <c r="AC7" s="646"/>
      <c r="AD7" s="647">
        <v>1552</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1713126</v>
      </c>
      <c r="BH7" s="609"/>
      <c r="BI7" s="609"/>
      <c r="BJ7" s="609"/>
      <c r="BK7" s="609"/>
      <c r="BL7" s="609"/>
      <c r="BM7" s="609"/>
      <c r="BN7" s="610"/>
      <c r="BO7" s="646">
        <v>35.9</v>
      </c>
      <c r="BP7" s="646"/>
      <c r="BQ7" s="646"/>
      <c r="BR7" s="646"/>
      <c r="BS7" s="647">
        <v>54917</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3454124</v>
      </c>
      <c r="CS7" s="609"/>
      <c r="CT7" s="609"/>
      <c r="CU7" s="609"/>
      <c r="CV7" s="609"/>
      <c r="CW7" s="609"/>
      <c r="CX7" s="609"/>
      <c r="CY7" s="610"/>
      <c r="CZ7" s="646">
        <v>12.9</v>
      </c>
      <c r="DA7" s="646"/>
      <c r="DB7" s="646"/>
      <c r="DC7" s="646"/>
      <c r="DD7" s="614">
        <v>50740</v>
      </c>
      <c r="DE7" s="609"/>
      <c r="DF7" s="609"/>
      <c r="DG7" s="609"/>
      <c r="DH7" s="609"/>
      <c r="DI7" s="609"/>
      <c r="DJ7" s="609"/>
      <c r="DK7" s="609"/>
      <c r="DL7" s="609"/>
      <c r="DM7" s="609"/>
      <c r="DN7" s="609"/>
      <c r="DO7" s="609"/>
      <c r="DP7" s="610"/>
      <c r="DQ7" s="614">
        <v>2385402</v>
      </c>
      <c r="DR7" s="609"/>
      <c r="DS7" s="609"/>
      <c r="DT7" s="609"/>
      <c r="DU7" s="609"/>
      <c r="DV7" s="609"/>
      <c r="DW7" s="609"/>
      <c r="DX7" s="609"/>
      <c r="DY7" s="609"/>
      <c r="DZ7" s="609"/>
      <c r="EA7" s="609"/>
      <c r="EB7" s="609"/>
      <c r="EC7" s="645"/>
    </row>
    <row r="8" spans="2:143" ht="11.25" customHeight="1" x14ac:dyDescent="0.25">
      <c r="B8" s="605" t="s">
        <v>225</v>
      </c>
      <c r="C8" s="606"/>
      <c r="D8" s="606"/>
      <c r="E8" s="606"/>
      <c r="F8" s="606"/>
      <c r="G8" s="606"/>
      <c r="H8" s="606"/>
      <c r="I8" s="606"/>
      <c r="J8" s="606"/>
      <c r="K8" s="606"/>
      <c r="L8" s="606"/>
      <c r="M8" s="606"/>
      <c r="N8" s="606"/>
      <c r="O8" s="606"/>
      <c r="P8" s="606"/>
      <c r="Q8" s="607"/>
      <c r="R8" s="608">
        <v>33766</v>
      </c>
      <c r="S8" s="609"/>
      <c r="T8" s="609"/>
      <c r="U8" s="609"/>
      <c r="V8" s="609"/>
      <c r="W8" s="609"/>
      <c r="X8" s="609"/>
      <c r="Y8" s="610"/>
      <c r="Z8" s="646">
        <v>0.1</v>
      </c>
      <c r="AA8" s="646"/>
      <c r="AB8" s="646"/>
      <c r="AC8" s="646"/>
      <c r="AD8" s="647">
        <v>33766</v>
      </c>
      <c r="AE8" s="647"/>
      <c r="AF8" s="647"/>
      <c r="AG8" s="647"/>
      <c r="AH8" s="647"/>
      <c r="AI8" s="647"/>
      <c r="AJ8" s="647"/>
      <c r="AK8" s="647"/>
      <c r="AL8" s="611">
        <v>0.3</v>
      </c>
      <c r="AM8" s="612"/>
      <c r="AN8" s="612"/>
      <c r="AO8" s="648"/>
      <c r="AP8" s="605" t="s">
        <v>226</v>
      </c>
      <c r="AQ8" s="606"/>
      <c r="AR8" s="606"/>
      <c r="AS8" s="606"/>
      <c r="AT8" s="606"/>
      <c r="AU8" s="606"/>
      <c r="AV8" s="606"/>
      <c r="AW8" s="606"/>
      <c r="AX8" s="606"/>
      <c r="AY8" s="606"/>
      <c r="AZ8" s="606"/>
      <c r="BA8" s="606"/>
      <c r="BB8" s="606"/>
      <c r="BC8" s="606"/>
      <c r="BD8" s="606"/>
      <c r="BE8" s="606"/>
      <c r="BF8" s="607"/>
      <c r="BG8" s="608">
        <v>63975</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7376673</v>
      </c>
      <c r="CS8" s="609"/>
      <c r="CT8" s="609"/>
      <c r="CU8" s="609"/>
      <c r="CV8" s="609"/>
      <c r="CW8" s="609"/>
      <c r="CX8" s="609"/>
      <c r="CY8" s="610"/>
      <c r="CZ8" s="646">
        <v>27.5</v>
      </c>
      <c r="DA8" s="646"/>
      <c r="DB8" s="646"/>
      <c r="DC8" s="646"/>
      <c r="DD8" s="614">
        <v>22541</v>
      </c>
      <c r="DE8" s="609"/>
      <c r="DF8" s="609"/>
      <c r="DG8" s="609"/>
      <c r="DH8" s="609"/>
      <c r="DI8" s="609"/>
      <c r="DJ8" s="609"/>
      <c r="DK8" s="609"/>
      <c r="DL8" s="609"/>
      <c r="DM8" s="609"/>
      <c r="DN8" s="609"/>
      <c r="DO8" s="609"/>
      <c r="DP8" s="610"/>
      <c r="DQ8" s="614">
        <v>3874499</v>
      </c>
      <c r="DR8" s="609"/>
      <c r="DS8" s="609"/>
      <c r="DT8" s="609"/>
      <c r="DU8" s="609"/>
      <c r="DV8" s="609"/>
      <c r="DW8" s="609"/>
      <c r="DX8" s="609"/>
      <c r="DY8" s="609"/>
      <c r="DZ8" s="609"/>
      <c r="EA8" s="609"/>
      <c r="EB8" s="609"/>
      <c r="EC8" s="645"/>
    </row>
    <row r="9" spans="2:143" ht="11.25" customHeight="1" x14ac:dyDescent="0.25">
      <c r="B9" s="605" t="s">
        <v>228</v>
      </c>
      <c r="C9" s="606"/>
      <c r="D9" s="606"/>
      <c r="E9" s="606"/>
      <c r="F9" s="606"/>
      <c r="G9" s="606"/>
      <c r="H9" s="606"/>
      <c r="I9" s="606"/>
      <c r="J9" s="606"/>
      <c r="K9" s="606"/>
      <c r="L9" s="606"/>
      <c r="M9" s="606"/>
      <c r="N9" s="606"/>
      <c r="O9" s="606"/>
      <c r="P9" s="606"/>
      <c r="Q9" s="607"/>
      <c r="R9" s="608">
        <v>41874</v>
      </c>
      <c r="S9" s="609"/>
      <c r="T9" s="609"/>
      <c r="U9" s="609"/>
      <c r="V9" s="609"/>
      <c r="W9" s="609"/>
      <c r="X9" s="609"/>
      <c r="Y9" s="610"/>
      <c r="Z9" s="646">
        <v>0.1</v>
      </c>
      <c r="AA9" s="646"/>
      <c r="AB9" s="646"/>
      <c r="AC9" s="646"/>
      <c r="AD9" s="647">
        <v>41874</v>
      </c>
      <c r="AE9" s="647"/>
      <c r="AF9" s="647"/>
      <c r="AG9" s="647"/>
      <c r="AH9" s="647"/>
      <c r="AI9" s="647"/>
      <c r="AJ9" s="647"/>
      <c r="AK9" s="647"/>
      <c r="AL9" s="611">
        <v>0.3</v>
      </c>
      <c r="AM9" s="612"/>
      <c r="AN9" s="612"/>
      <c r="AO9" s="648"/>
      <c r="AP9" s="605" t="s">
        <v>229</v>
      </c>
      <c r="AQ9" s="606"/>
      <c r="AR9" s="606"/>
      <c r="AS9" s="606"/>
      <c r="AT9" s="606"/>
      <c r="AU9" s="606"/>
      <c r="AV9" s="606"/>
      <c r="AW9" s="606"/>
      <c r="AX9" s="606"/>
      <c r="AY9" s="606"/>
      <c r="AZ9" s="606"/>
      <c r="BA9" s="606"/>
      <c r="BB9" s="606"/>
      <c r="BC9" s="606"/>
      <c r="BD9" s="606"/>
      <c r="BE9" s="606"/>
      <c r="BF9" s="607"/>
      <c r="BG9" s="608">
        <v>1368379</v>
      </c>
      <c r="BH9" s="609"/>
      <c r="BI9" s="609"/>
      <c r="BJ9" s="609"/>
      <c r="BK9" s="609"/>
      <c r="BL9" s="609"/>
      <c r="BM9" s="609"/>
      <c r="BN9" s="610"/>
      <c r="BO9" s="646">
        <v>28.7</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4725877</v>
      </c>
      <c r="CS9" s="609"/>
      <c r="CT9" s="609"/>
      <c r="CU9" s="609"/>
      <c r="CV9" s="609"/>
      <c r="CW9" s="609"/>
      <c r="CX9" s="609"/>
      <c r="CY9" s="610"/>
      <c r="CZ9" s="646">
        <v>17.600000000000001</v>
      </c>
      <c r="DA9" s="646"/>
      <c r="DB9" s="646"/>
      <c r="DC9" s="646"/>
      <c r="DD9" s="614">
        <v>16632</v>
      </c>
      <c r="DE9" s="609"/>
      <c r="DF9" s="609"/>
      <c r="DG9" s="609"/>
      <c r="DH9" s="609"/>
      <c r="DI9" s="609"/>
      <c r="DJ9" s="609"/>
      <c r="DK9" s="609"/>
      <c r="DL9" s="609"/>
      <c r="DM9" s="609"/>
      <c r="DN9" s="609"/>
      <c r="DO9" s="609"/>
      <c r="DP9" s="610"/>
      <c r="DQ9" s="614">
        <v>1530423</v>
      </c>
      <c r="DR9" s="609"/>
      <c r="DS9" s="609"/>
      <c r="DT9" s="609"/>
      <c r="DU9" s="609"/>
      <c r="DV9" s="609"/>
      <c r="DW9" s="609"/>
      <c r="DX9" s="609"/>
      <c r="DY9" s="609"/>
      <c r="DZ9" s="609"/>
      <c r="EA9" s="609"/>
      <c r="EB9" s="609"/>
      <c r="EC9" s="645"/>
    </row>
    <row r="10" spans="2:143" ht="11.25" customHeight="1" x14ac:dyDescent="0.2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94517</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20018</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v>
      </c>
      <c r="DR10" s="609"/>
      <c r="DS10" s="609"/>
      <c r="DT10" s="609"/>
      <c r="DU10" s="609"/>
      <c r="DV10" s="609"/>
      <c r="DW10" s="609"/>
      <c r="DX10" s="609"/>
      <c r="DY10" s="609"/>
      <c r="DZ10" s="609"/>
      <c r="EA10" s="609"/>
      <c r="EB10" s="609"/>
      <c r="EC10" s="645"/>
    </row>
    <row r="11" spans="2:143" ht="11.25" customHeight="1" x14ac:dyDescent="0.25">
      <c r="B11" s="605" t="s">
        <v>234</v>
      </c>
      <c r="C11" s="606"/>
      <c r="D11" s="606"/>
      <c r="E11" s="606"/>
      <c r="F11" s="606"/>
      <c r="G11" s="606"/>
      <c r="H11" s="606"/>
      <c r="I11" s="606"/>
      <c r="J11" s="606"/>
      <c r="K11" s="606"/>
      <c r="L11" s="606"/>
      <c r="M11" s="606"/>
      <c r="N11" s="606"/>
      <c r="O11" s="606"/>
      <c r="P11" s="606"/>
      <c r="Q11" s="607"/>
      <c r="R11" s="608">
        <v>1049113</v>
      </c>
      <c r="S11" s="609"/>
      <c r="T11" s="609"/>
      <c r="U11" s="609"/>
      <c r="V11" s="609"/>
      <c r="W11" s="609"/>
      <c r="X11" s="609"/>
      <c r="Y11" s="610"/>
      <c r="Z11" s="611">
        <v>3.7</v>
      </c>
      <c r="AA11" s="612"/>
      <c r="AB11" s="612"/>
      <c r="AC11" s="613"/>
      <c r="AD11" s="614">
        <v>1049113</v>
      </c>
      <c r="AE11" s="609"/>
      <c r="AF11" s="609"/>
      <c r="AG11" s="609"/>
      <c r="AH11" s="609"/>
      <c r="AI11" s="609"/>
      <c r="AJ11" s="609"/>
      <c r="AK11" s="610"/>
      <c r="AL11" s="611">
        <v>7.8</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186255</v>
      </c>
      <c r="BH11" s="609"/>
      <c r="BI11" s="609"/>
      <c r="BJ11" s="609"/>
      <c r="BK11" s="609"/>
      <c r="BL11" s="609"/>
      <c r="BM11" s="609"/>
      <c r="BN11" s="610"/>
      <c r="BO11" s="646">
        <v>3.9</v>
      </c>
      <c r="BP11" s="646"/>
      <c r="BQ11" s="646"/>
      <c r="BR11" s="646"/>
      <c r="BS11" s="647">
        <v>54917</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888172</v>
      </c>
      <c r="CS11" s="609"/>
      <c r="CT11" s="609"/>
      <c r="CU11" s="609"/>
      <c r="CV11" s="609"/>
      <c r="CW11" s="609"/>
      <c r="CX11" s="609"/>
      <c r="CY11" s="610"/>
      <c r="CZ11" s="646">
        <v>3.3</v>
      </c>
      <c r="DA11" s="646"/>
      <c r="DB11" s="646"/>
      <c r="DC11" s="646"/>
      <c r="DD11" s="614">
        <v>339699</v>
      </c>
      <c r="DE11" s="609"/>
      <c r="DF11" s="609"/>
      <c r="DG11" s="609"/>
      <c r="DH11" s="609"/>
      <c r="DI11" s="609"/>
      <c r="DJ11" s="609"/>
      <c r="DK11" s="609"/>
      <c r="DL11" s="609"/>
      <c r="DM11" s="609"/>
      <c r="DN11" s="609"/>
      <c r="DO11" s="609"/>
      <c r="DP11" s="610"/>
      <c r="DQ11" s="614">
        <v>372504</v>
      </c>
      <c r="DR11" s="609"/>
      <c r="DS11" s="609"/>
      <c r="DT11" s="609"/>
      <c r="DU11" s="609"/>
      <c r="DV11" s="609"/>
      <c r="DW11" s="609"/>
      <c r="DX11" s="609"/>
      <c r="DY11" s="609"/>
      <c r="DZ11" s="609"/>
      <c r="EA11" s="609"/>
      <c r="EB11" s="609"/>
      <c r="EC11" s="645"/>
    </row>
    <row r="12" spans="2:143" ht="11.25" customHeight="1" x14ac:dyDescent="0.25">
      <c r="B12" s="605" t="s">
        <v>237</v>
      </c>
      <c r="C12" s="606"/>
      <c r="D12" s="606"/>
      <c r="E12" s="606"/>
      <c r="F12" s="606"/>
      <c r="G12" s="606"/>
      <c r="H12" s="606"/>
      <c r="I12" s="606"/>
      <c r="J12" s="606"/>
      <c r="K12" s="606"/>
      <c r="L12" s="606"/>
      <c r="M12" s="606"/>
      <c r="N12" s="606"/>
      <c r="O12" s="606"/>
      <c r="P12" s="606"/>
      <c r="Q12" s="607"/>
      <c r="R12" s="608">
        <v>19319</v>
      </c>
      <c r="S12" s="609"/>
      <c r="T12" s="609"/>
      <c r="U12" s="609"/>
      <c r="V12" s="609"/>
      <c r="W12" s="609"/>
      <c r="X12" s="609"/>
      <c r="Y12" s="610"/>
      <c r="Z12" s="646">
        <v>0.1</v>
      </c>
      <c r="AA12" s="646"/>
      <c r="AB12" s="646"/>
      <c r="AC12" s="646"/>
      <c r="AD12" s="647">
        <v>19319</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2611604</v>
      </c>
      <c r="BH12" s="609"/>
      <c r="BI12" s="609"/>
      <c r="BJ12" s="609"/>
      <c r="BK12" s="609"/>
      <c r="BL12" s="609"/>
      <c r="BM12" s="609"/>
      <c r="BN12" s="610"/>
      <c r="BO12" s="646">
        <v>54.7</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445015</v>
      </c>
      <c r="CS12" s="609"/>
      <c r="CT12" s="609"/>
      <c r="CU12" s="609"/>
      <c r="CV12" s="609"/>
      <c r="CW12" s="609"/>
      <c r="CX12" s="609"/>
      <c r="CY12" s="610"/>
      <c r="CZ12" s="646">
        <v>1.7</v>
      </c>
      <c r="DA12" s="646"/>
      <c r="DB12" s="646"/>
      <c r="DC12" s="646"/>
      <c r="DD12" s="614">
        <v>6004</v>
      </c>
      <c r="DE12" s="609"/>
      <c r="DF12" s="609"/>
      <c r="DG12" s="609"/>
      <c r="DH12" s="609"/>
      <c r="DI12" s="609"/>
      <c r="DJ12" s="609"/>
      <c r="DK12" s="609"/>
      <c r="DL12" s="609"/>
      <c r="DM12" s="609"/>
      <c r="DN12" s="609"/>
      <c r="DO12" s="609"/>
      <c r="DP12" s="610"/>
      <c r="DQ12" s="614">
        <v>185945</v>
      </c>
      <c r="DR12" s="609"/>
      <c r="DS12" s="609"/>
      <c r="DT12" s="609"/>
      <c r="DU12" s="609"/>
      <c r="DV12" s="609"/>
      <c r="DW12" s="609"/>
      <c r="DX12" s="609"/>
      <c r="DY12" s="609"/>
      <c r="DZ12" s="609"/>
      <c r="EA12" s="609"/>
      <c r="EB12" s="609"/>
      <c r="EC12" s="645"/>
    </row>
    <row r="13" spans="2:143" ht="11.25" customHeight="1" x14ac:dyDescent="0.25">
      <c r="B13" s="605" t="s">
        <v>240</v>
      </c>
      <c r="C13" s="606"/>
      <c r="D13" s="606"/>
      <c r="E13" s="606"/>
      <c r="F13" s="606"/>
      <c r="G13" s="606"/>
      <c r="H13" s="606"/>
      <c r="I13" s="606"/>
      <c r="J13" s="606"/>
      <c r="K13" s="606"/>
      <c r="L13" s="606"/>
      <c r="M13" s="606"/>
      <c r="N13" s="606"/>
      <c r="O13" s="606"/>
      <c r="P13" s="606"/>
      <c r="Q13" s="607"/>
      <c r="R13" s="608">
        <v>2</v>
      </c>
      <c r="S13" s="609"/>
      <c r="T13" s="609"/>
      <c r="U13" s="609"/>
      <c r="V13" s="609"/>
      <c r="W13" s="609"/>
      <c r="X13" s="609"/>
      <c r="Y13" s="610"/>
      <c r="Z13" s="646">
        <v>0</v>
      </c>
      <c r="AA13" s="646"/>
      <c r="AB13" s="646"/>
      <c r="AC13" s="646"/>
      <c r="AD13" s="647">
        <v>2</v>
      </c>
      <c r="AE13" s="647"/>
      <c r="AF13" s="647"/>
      <c r="AG13" s="647"/>
      <c r="AH13" s="647"/>
      <c r="AI13" s="647"/>
      <c r="AJ13" s="647"/>
      <c r="AK13" s="647"/>
      <c r="AL13" s="611">
        <v>0</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2540643</v>
      </c>
      <c r="BH13" s="609"/>
      <c r="BI13" s="609"/>
      <c r="BJ13" s="609"/>
      <c r="BK13" s="609"/>
      <c r="BL13" s="609"/>
      <c r="BM13" s="609"/>
      <c r="BN13" s="610"/>
      <c r="BO13" s="646">
        <v>53.2</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2798521</v>
      </c>
      <c r="CS13" s="609"/>
      <c r="CT13" s="609"/>
      <c r="CU13" s="609"/>
      <c r="CV13" s="609"/>
      <c r="CW13" s="609"/>
      <c r="CX13" s="609"/>
      <c r="CY13" s="610"/>
      <c r="CZ13" s="646">
        <v>10.4</v>
      </c>
      <c r="DA13" s="646"/>
      <c r="DB13" s="646"/>
      <c r="DC13" s="646"/>
      <c r="DD13" s="614">
        <v>991799</v>
      </c>
      <c r="DE13" s="609"/>
      <c r="DF13" s="609"/>
      <c r="DG13" s="609"/>
      <c r="DH13" s="609"/>
      <c r="DI13" s="609"/>
      <c r="DJ13" s="609"/>
      <c r="DK13" s="609"/>
      <c r="DL13" s="609"/>
      <c r="DM13" s="609"/>
      <c r="DN13" s="609"/>
      <c r="DO13" s="609"/>
      <c r="DP13" s="610"/>
      <c r="DQ13" s="614">
        <v>1757537</v>
      </c>
      <c r="DR13" s="609"/>
      <c r="DS13" s="609"/>
      <c r="DT13" s="609"/>
      <c r="DU13" s="609"/>
      <c r="DV13" s="609"/>
      <c r="DW13" s="609"/>
      <c r="DX13" s="609"/>
      <c r="DY13" s="609"/>
      <c r="DZ13" s="609"/>
      <c r="EA13" s="609"/>
      <c r="EB13" s="609"/>
      <c r="EC13" s="645"/>
    </row>
    <row r="14" spans="2:143" ht="11.25" customHeight="1" x14ac:dyDescent="0.2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183623</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803921</v>
      </c>
      <c r="CS14" s="609"/>
      <c r="CT14" s="609"/>
      <c r="CU14" s="609"/>
      <c r="CV14" s="609"/>
      <c r="CW14" s="609"/>
      <c r="CX14" s="609"/>
      <c r="CY14" s="610"/>
      <c r="CZ14" s="646">
        <v>3</v>
      </c>
      <c r="DA14" s="646"/>
      <c r="DB14" s="646"/>
      <c r="DC14" s="646"/>
      <c r="DD14" s="614">
        <v>25388</v>
      </c>
      <c r="DE14" s="609"/>
      <c r="DF14" s="609"/>
      <c r="DG14" s="609"/>
      <c r="DH14" s="609"/>
      <c r="DI14" s="609"/>
      <c r="DJ14" s="609"/>
      <c r="DK14" s="609"/>
      <c r="DL14" s="609"/>
      <c r="DM14" s="609"/>
      <c r="DN14" s="609"/>
      <c r="DO14" s="609"/>
      <c r="DP14" s="610"/>
      <c r="DQ14" s="614">
        <v>796631</v>
      </c>
      <c r="DR14" s="609"/>
      <c r="DS14" s="609"/>
      <c r="DT14" s="609"/>
      <c r="DU14" s="609"/>
      <c r="DV14" s="609"/>
      <c r="DW14" s="609"/>
      <c r="DX14" s="609"/>
      <c r="DY14" s="609"/>
      <c r="DZ14" s="609"/>
      <c r="EA14" s="609"/>
      <c r="EB14" s="609"/>
      <c r="EC14" s="645"/>
    </row>
    <row r="15" spans="2:143" ht="11.25" customHeight="1" x14ac:dyDescent="0.25">
      <c r="B15" s="605" t="s">
        <v>246</v>
      </c>
      <c r="C15" s="606"/>
      <c r="D15" s="606"/>
      <c r="E15" s="606"/>
      <c r="F15" s="606"/>
      <c r="G15" s="606"/>
      <c r="H15" s="606"/>
      <c r="I15" s="606"/>
      <c r="J15" s="606"/>
      <c r="K15" s="606"/>
      <c r="L15" s="606"/>
      <c r="M15" s="606"/>
      <c r="N15" s="606"/>
      <c r="O15" s="606"/>
      <c r="P15" s="606"/>
      <c r="Q15" s="607"/>
      <c r="R15" s="608">
        <v>25754</v>
      </c>
      <c r="S15" s="609"/>
      <c r="T15" s="609"/>
      <c r="U15" s="609"/>
      <c r="V15" s="609"/>
      <c r="W15" s="609"/>
      <c r="X15" s="609"/>
      <c r="Y15" s="610"/>
      <c r="Z15" s="646">
        <v>0.1</v>
      </c>
      <c r="AA15" s="646"/>
      <c r="AB15" s="646"/>
      <c r="AC15" s="646"/>
      <c r="AD15" s="647">
        <v>25754</v>
      </c>
      <c r="AE15" s="647"/>
      <c r="AF15" s="647"/>
      <c r="AG15" s="647"/>
      <c r="AH15" s="647"/>
      <c r="AI15" s="647"/>
      <c r="AJ15" s="647"/>
      <c r="AK15" s="647"/>
      <c r="AL15" s="611">
        <v>0.2</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258896</v>
      </c>
      <c r="BH15" s="609"/>
      <c r="BI15" s="609"/>
      <c r="BJ15" s="609"/>
      <c r="BK15" s="609"/>
      <c r="BL15" s="609"/>
      <c r="BM15" s="609"/>
      <c r="BN15" s="610"/>
      <c r="BO15" s="646">
        <v>5.4</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4213984</v>
      </c>
      <c r="CS15" s="609"/>
      <c r="CT15" s="609"/>
      <c r="CU15" s="609"/>
      <c r="CV15" s="609"/>
      <c r="CW15" s="609"/>
      <c r="CX15" s="609"/>
      <c r="CY15" s="610"/>
      <c r="CZ15" s="646">
        <v>15.7</v>
      </c>
      <c r="DA15" s="646"/>
      <c r="DB15" s="646"/>
      <c r="DC15" s="646"/>
      <c r="DD15" s="614">
        <v>1977010</v>
      </c>
      <c r="DE15" s="609"/>
      <c r="DF15" s="609"/>
      <c r="DG15" s="609"/>
      <c r="DH15" s="609"/>
      <c r="DI15" s="609"/>
      <c r="DJ15" s="609"/>
      <c r="DK15" s="609"/>
      <c r="DL15" s="609"/>
      <c r="DM15" s="609"/>
      <c r="DN15" s="609"/>
      <c r="DO15" s="609"/>
      <c r="DP15" s="610"/>
      <c r="DQ15" s="614">
        <v>1970969</v>
      </c>
      <c r="DR15" s="609"/>
      <c r="DS15" s="609"/>
      <c r="DT15" s="609"/>
      <c r="DU15" s="609"/>
      <c r="DV15" s="609"/>
      <c r="DW15" s="609"/>
      <c r="DX15" s="609"/>
      <c r="DY15" s="609"/>
      <c r="DZ15" s="609"/>
      <c r="EA15" s="609"/>
      <c r="EB15" s="609"/>
      <c r="EC15" s="645"/>
    </row>
    <row r="16" spans="2:143" ht="11.25" customHeight="1" x14ac:dyDescent="0.25">
      <c r="B16" s="605" t="s">
        <v>249</v>
      </c>
      <c r="C16" s="606"/>
      <c r="D16" s="606"/>
      <c r="E16" s="606"/>
      <c r="F16" s="606"/>
      <c r="G16" s="606"/>
      <c r="H16" s="606"/>
      <c r="I16" s="606"/>
      <c r="J16" s="606"/>
      <c r="K16" s="606"/>
      <c r="L16" s="606"/>
      <c r="M16" s="606"/>
      <c r="N16" s="606"/>
      <c r="O16" s="606"/>
      <c r="P16" s="606"/>
      <c r="Q16" s="607"/>
      <c r="R16" s="608">
        <v>90086</v>
      </c>
      <c r="S16" s="609"/>
      <c r="T16" s="609"/>
      <c r="U16" s="609"/>
      <c r="V16" s="609"/>
      <c r="W16" s="609"/>
      <c r="X16" s="609"/>
      <c r="Y16" s="610"/>
      <c r="Z16" s="646">
        <v>0.3</v>
      </c>
      <c r="AA16" s="646"/>
      <c r="AB16" s="646"/>
      <c r="AC16" s="646"/>
      <c r="AD16" s="647">
        <v>90086</v>
      </c>
      <c r="AE16" s="647"/>
      <c r="AF16" s="647"/>
      <c r="AG16" s="647"/>
      <c r="AH16" s="647"/>
      <c r="AI16" s="647"/>
      <c r="AJ16" s="647"/>
      <c r="AK16" s="647"/>
      <c r="AL16" s="611">
        <v>0.7</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5">
      <c r="B17" s="605" t="s">
        <v>252</v>
      </c>
      <c r="C17" s="606"/>
      <c r="D17" s="606"/>
      <c r="E17" s="606"/>
      <c r="F17" s="606"/>
      <c r="G17" s="606"/>
      <c r="H17" s="606"/>
      <c r="I17" s="606"/>
      <c r="J17" s="606"/>
      <c r="K17" s="606"/>
      <c r="L17" s="606"/>
      <c r="M17" s="606"/>
      <c r="N17" s="606"/>
      <c r="O17" s="606"/>
      <c r="P17" s="606"/>
      <c r="Q17" s="607"/>
      <c r="R17" s="608">
        <v>256760</v>
      </c>
      <c r="S17" s="609"/>
      <c r="T17" s="609"/>
      <c r="U17" s="609"/>
      <c r="V17" s="609"/>
      <c r="W17" s="609"/>
      <c r="X17" s="609"/>
      <c r="Y17" s="610"/>
      <c r="Z17" s="646">
        <v>0.9</v>
      </c>
      <c r="AA17" s="646"/>
      <c r="AB17" s="646"/>
      <c r="AC17" s="646"/>
      <c r="AD17" s="647">
        <v>256760</v>
      </c>
      <c r="AE17" s="647"/>
      <c r="AF17" s="647"/>
      <c r="AG17" s="647"/>
      <c r="AH17" s="647"/>
      <c r="AI17" s="647"/>
      <c r="AJ17" s="647"/>
      <c r="AK17" s="647"/>
      <c r="AL17" s="611">
        <v>1.9</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1951785</v>
      </c>
      <c r="CS17" s="609"/>
      <c r="CT17" s="609"/>
      <c r="CU17" s="609"/>
      <c r="CV17" s="609"/>
      <c r="CW17" s="609"/>
      <c r="CX17" s="609"/>
      <c r="CY17" s="610"/>
      <c r="CZ17" s="646">
        <v>7.3</v>
      </c>
      <c r="DA17" s="646"/>
      <c r="DB17" s="646"/>
      <c r="DC17" s="646"/>
      <c r="DD17" s="614" t="s">
        <v>122</v>
      </c>
      <c r="DE17" s="609"/>
      <c r="DF17" s="609"/>
      <c r="DG17" s="609"/>
      <c r="DH17" s="609"/>
      <c r="DI17" s="609"/>
      <c r="DJ17" s="609"/>
      <c r="DK17" s="609"/>
      <c r="DL17" s="609"/>
      <c r="DM17" s="609"/>
      <c r="DN17" s="609"/>
      <c r="DO17" s="609"/>
      <c r="DP17" s="610"/>
      <c r="DQ17" s="614">
        <v>1936785</v>
      </c>
      <c r="DR17" s="609"/>
      <c r="DS17" s="609"/>
      <c r="DT17" s="609"/>
      <c r="DU17" s="609"/>
      <c r="DV17" s="609"/>
      <c r="DW17" s="609"/>
      <c r="DX17" s="609"/>
      <c r="DY17" s="609"/>
      <c r="DZ17" s="609"/>
      <c r="EA17" s="609"/>
      <c r="EB17" s="609"/>
      <c r="EC17" s="645"/>
    </row>
    <row r="18" spans="2:133" ht="11.25" customHeight="1" x14ac:dyDescent="0.25">
      <c r="B18" s="605" t="s">
        <v>255</v>
      </c>
      <c r="C18" s="606"/>
      <c r="D18" s="606"/>
      <c r="E18" s="606"/>
      <c r="F18" s="606"/>
      <c r="G18" s="606"/>
      <c r="H18" s="606"/>
      <c r="I18" s="606"/>
      <c r="J18" s="606"/>
      <c r="K18" s="606"/>
      <c r="L18" s="606"/>
      <c r="M18" s="606"/>
      <c r="N18" s="606"/>
      <c r="O18" s="606"/>
      <c r="P18" s="606"/>
      <c r="Q18" s="607"/>
      <c r="R18" s="608">
        <v>42520</v>
      </c>
      <c r="S18" s="609"/>
      <c r="T18" s="609"/>
      <c r="U18" s="609"/>
      <c r="V18" s="609"/>
      <c r="W18" s="609"/>
      <c r="X18" s="609"/>
      <c r="Y18" s="610"/>
      <c r="Z18" s="646">
        <v>0.2</v>
      </c>
      <c r="AA18" s="646"/>
      <c r="AB18" s="646"/>
      <c r="AC18" s="646"/>
      <c r="AD18" s="647">
        <v>42520</v>
      </c>
      <c r="AE18" s="647"/>
      <c r="AF18" s="647"/>
      <c r="AG18" s="647"/>
      <c r="AH18" s="647"/>
      <c r="AI18" s="647"/>
      <c r="AJ18" s="647"/>
      <c r="AK18" s="647"/>
      <c r="AL18" s="611">
        <v>0.3</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5">
      <c r="B19" s="605" t="s">
        <v>258</v>
      </c>
      <c r="C19" s="606"/>
      <c r="D19" s="606"/>
      <c r="E19" s="606"/>
      <c r="F19" s="606"/>
      <c r="G19" s="606"/>
      <c r="H19" s="606"/>
      <c r="I19" s="606"/>
      <c r="J19" s="606"/>
      <c r="K19" s="606"/>
      <c r="L19" s="606"/>
      <c r="M19" s="606"/>
      <c r="N19" s="606"/>
      <c r="O19" s="606"/>
      <c r="P19" s="606"/>
      <c r="Q19" s="607"/>
      <c r="R19" s="608">
        <v>169723</v>
      </c>
      <c r="S19" s="609"/>
      <c r="T19" s="609"/>
      <c r="U19" s="609"/>
      <c r="V19" s="609"/>
      <c r="W19" s="609"/>
      <c r="X19" s="609"/>
      <c r="Y19" s="610"/>
      <c r="Z19" s="646">
        <v>0.6</v>
      </c>
      <c r="AA19" s="646"/>
      <c r="AB19" s="646"/>
      <c r="AC19" s="646"/>
      <c r="AD19" s="647">
        <v>169723</v>
      </c>
      <c r="AE19" s="647"/>
      <c r="AF19" s="647"/>
      <c r="AG19" s="647"/>
      <c r="AH19" s="647"/>
      <c r="AI19" s="647"/>
      <c r="AJ19" s="647"/>
      <c r="AK19" s="647"/>
      <c r="AL19" s="611">
        <v>1.3</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8146</v>
      </c>
      <c r="BH19" s="609"/>
      <c r="BI19" s="609"/>
      <c r="BJ19" s="609"/>
      <c r="BK19" s="609"/>
      <c r="BL19" s="609"/>
      <c r="BM19" s="609"/>
      <c r="BN19" s="610"/>
      <c r="BO19" s="646">
        <v>0.2</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5">
      <c r="B20" s="675" t="s">
        <v>261</v>
      </c>
      <c r="C20" s="676"/>
      <c r="D20" s="676"/>
      <c r="E20" s="676"/>
      <c r="F20" s="676"/>
      <c r="G20" s="676"/>
      <c r="H20" s="676"/>
      <c r="I20" s="676"/>
      <c r="J20" s="676"/>
      <c r="K20" s="676"/>
      <c r="L20" s="676"/>
      <c r="M20" s="676"/>
      <c r="N20" s="676"/>
      <c r="O20" s="676"/>
      <c r="P20" s="676"/>
      <c r="Q20" s="677"/>
      <c r="R20" s="608">
        <v>44517</v>
      </c>
      <c r="S20" s="609"/>
      <c r="T20" s="609"/>
      <c r="U20" s="609"/>
      <c r="V20" s="609"/>
      <c r="W20" s="609"/>
      <c r="X20" s="609"/>
      <c r="Y20" s="610"/>
      <c r="Z20" s="646">
        <v>0.2</v>
      </c>
      <c r="AA20" s="646"/>
      <c r="AB20" s="646"/>
      <c r="AC20" s="646"/>
      <c r="AD20" s="647">
        <v>44517</v>
      </c>
      <c r="AE20" s="647"/>
      <c r="AF20" s="647"/>
      <c r="AG20" s="647"/>
      <c r="AH20" s="647"/>
      <c r="AI20" s="647"/>
      <c r="AJ20" s="647"/>
      <c r="AK20" s="647"/>
      <c r="AL20" s="611">
        <v>0.3</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8146</v>
      </c>
      <c r="BH20" s="609"/>
      <c r="BI20" s="609"/>
      <c r="BJ20" s="609"/>
      <c r="BK20" s="609"/>
      <c r="BL20" s="609"/>
      <c r="BM20" s="609"/>
      <c r="BN20" s="610"/>
      <c r="BO20" s="646">
        <v>0.2</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26819042</v>
      </c>
      <c r="CS20" s="609"/>
      <c r="CT20" s="609"/>
      <c r="CU20" s="609"/>
      <c r="CV20" s="609"/>
      <c r="CW20" s="609"/>
      <c r="CX20" s="609"/>
      <c r="CY20" s="610"/>
      <c r="CZ20" s="646">
        <v>100</v>
      </c>
      <c r="DA20" s="646"/>
      <c r="DB20" s="646"/>
      <c r="DC20" s="646"/>
      <c r="DD20" s="614">
        <v>3429813</v>
      </c>
      <c r="DE20" s="609"/>
      <c r="DF20" s="609"/>
      <c r="DG20" s="609"/>
      <c r="DH20" s="609"/>
      <c r="DI20" s="609"/>
      <c r="DJ20" s="609"/>
      <c r="DK20" s="609"/>
      <c r="DL20" s="609"/>
      <c r="DM20" s="609"/>
      <c r="DN20" s="609"/>
      <c r="DO20" s="609"/>
      <c r="DP20" s="610"/>
      <c r="DQ20" s="614">
        <v>14951665</v>
      </c>
      <c r="DR20" s="609"/>
      <c r="DS20" s="609"/>
      <c r="DT20" s="609"/>
      <c r="DU20" s="609"/>
      <c r="DV20" s="609"/>
      <c r="DW20" s="609"/>
      <c r="DX20" s="609"/>
      <c r="DY20" s="609"/>
      <c r="DZ20" s="609"/>
      <c r="EA20" s="609"/>
      <c r="EB20" s="609"/>
      <c r="EC20" s="645"/>
    </row>
    <row r="21" spans="2:133" ht="11.25" customHeight="1" x14ac:dyDescent="0.25">
      <c r="B21" s="605" t="s">
        <v>264</v>
      </c>
      <c r="C21" s="606"/>
      <c r="D21" s="606"/>
      <c r="E21" s="606"/>
      <c r="F21" s="606"/>
      <c r="G21" s="606"/>
      <c r="H21" s="606"/>
      <c r="I21" s="606"/>
      <c r="J21" s="606"/>
      <c r="K21" s="606"/>
      <c r="L21" s="606"/>
      <c r="M21" s="606"/>
      <c r="N21" s="606"/>
      <c r="O21" s="606"/>
      <c r="P21" s="606"/>
      <c r="Q21" s="607"/>
      <c r="R21" s="608">
        <v>7604912</v>
      </c>
      <c r="S21" s="609"/>
      <c r="T21" s="609"/>
      <c r="U21" s="609"/>
      <c r="V21" s="609"/>
      <c r="W21" s="609"/>
      <c r="X21" s="609"/>
      <c r="Y21" s="610"/>
      <c r="Z21" s="646">
        <v>27</v>
      </c>
      <c r="AA21" s="646"/>
      <c r="AB21" s="646"/>
      <c r="AC21" s="646"/>
      <c r="AD21" s="647">
        <v>6807842</v>
      </c>
      <c r="AE21" s="647"/>
      <c r="AF21" s="647"/>
      <c r="AG21" s="647"/>
      <c r="AH21" s="647"/>
      <c r="AI21" s="647"/>
      <c r="AJ21" s="647"/>
      <c r="AK21" s="647"/>
      <c r="AL21" s="611">
        <v>50.9</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8146</v>
      </c>
      <c r="BH21" s="609"/>
      <c r="BI21" s="609"/>
      <c r="BJ21" s="609"/>
      <c r="BK21" s="609"/>
      <c r="BL21" s="609"/>
      <c r="BM21" s="609"/>
      <c r="BN21" s="610"/>
      <c r="BO21" s="646">
        <v>0.2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5">
      <c r="B22" s="605" t="s">
        <v>266</v>
      </c>
      <c r="C22" s="606"/>
      <c r="D22" s="606"/>
      <c r="E22" s="606"/>
      <c r="F22" s="606"/>
      <c r="G22" s="606"/>
      <c r="H22" s="606"/>
      <c r="I22" s="606"/>
      <c r="J22" s="606"/>
      <c r="K22" s="606"/>
      <c r="L22" s="606"/>
      <c r="M22" s="606"/>
      <c r="N22" s="606"/>
      <c r="O22" s="606"/>
      <c r="P22" s="606"/>
      <c r="Q22" s="607"/>
      <c r="R22" s="608">
        <v>6807842</v>
      </c>
      <c r="S22" s="609"/>
      <c r="T22" s="609"/>
      <c r="U22" s="609"/>
      <c r="V22" s="609"/>
      <c r="W22" s="609"/>
      <c r="X22" s="609"/>
      <c r="Y22" s="610"/>
      <c r="Z22" s="646">
        <v>24.1</v>
      </c>
      <c r="AA22" s="646"/>
      <c r="AB22" s="646"/>
      <c r="AC22" s="646"/>
      <c r="AD22" s="647">
        <v>6807842</v>
      </c>
      <c r="AE22" s="647"/>
      <c r="AF22" s="647"/>
      <c r="AG22" s="647"/>
      <c r="AH22" s="647"/>
      <c r="AI22" s="647"/>
      <c r="AJ22" s="647"/>
      <c r="AK22" s="647"/>
      <c r="AL22" s="611">
        <v>50.9</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5">
      <c r="B23" s="605" t="s">
        <v>269</v>
      </c>
      <c r="C23" s="606"/>
      <c r="D23" s="606"/>
      <c r="E23" s="606"/>
      <c r="F23" s="606"/>
      <c r="G23" s="606"/>
      <c r="H23" s="606"/>
      <c r="I23" s="606"/>
      <c r="J23" s="606"/>
      <c r="K23" s="606"/>
      <c r="L23" s="606"/>
      <c r="M23" s="606"/>
      <c r="N23" s="606"/>
      <c r="O23" s="606"/>
      <c r="P23" s="606"/>
      <c r="Q23" s="607"/>
      <c r="R23" s="608">
        <v>797053</v>
      </c>
      <c r="S23" s="609"/>
      <c r="T23" s="609"/>
      <c r="U23" s="609"/>
      <c r="V23" s="609"/>
      <c r="W23" s="609"/>
      <c r="X23" s="609"/>
      <c r="Y23" s="610"/>
      <c r="Z23" s="646">
        <v>2.8</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25">
      <c r="B24" s="605" t="s">
        <v>276</v>
      </c>
      <c r="C24" s="606"/>
      <c r="D24" s="606"/>
      <c r="E24" s="606"/>
      <c r="F24" s="606"/>
      <c r="G24" s="606"/>
      <c r="H24" s="606"/>
      <c r="I24" s="606"/>
      <c r="J24" s="606"/>
      <c r="K24" s="606"/>
      <c r="L24" s="606"/>
      <c r="M24" s="606"/>
      <c r="N24" s="606"/>
      <c r="O24" s="606"/>
      <c r="P24" s="606"/>
      <c r="Q24" s="607"/>
      <c r="R24" s="608">
        <v>17</v>
      </c>
      <c r="S24" s="609"/>
      <c r="T24" s="609"/>
      <c r="U24" s="609"/>
      <c r="V24" s="609"/>
      <c r="W24" s="609"/>
      <c r="X24" s="609"/>
      <c r="Y24" s="610"/>
      <c r="Z24" s="646">
        <v>0</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10993125</v>
      </c>
      <c r="CS24" s="664"/>
      <c r="CT24" s="664"/>
      <c r="CU24" s="664"/>
      <c r="CV24" s="664"/>
      <c r="CW24" s="664"/>
      <c r="CX24" s="664"/>
      <c r="CY24" s="689"/>
      <c r="CZ24" s="690">
        <v>41</v>
      </c>
      <c r="DA24" s="672"/>
      <c r="DB24" s="672"/>
      <c r="DC24" s="692"/>
      <c r="DD24" s="688">
        <v>7218690</v>
      </c>
      <c r="DE24" s="664"/>
      <c r="DF24" s="664"/>
      <c r="DG24" s="664"/>
      <c r="DH24" s="664"/>
      <c r="DI24" s="664"/>
      <c r="DJ24" s="664"/>
      <c r="DK24" s="689"/>
      <c r="DL24" s="688">
        <v>6552376</v>
      </c>
      <c r="DM24" s="664"/>
      <c r="DN24" s="664"/>
      <c r="DO24" s="664"/>
      <c r="DP24" s="664"/>
      <c r="DQ24" s="664"/>
      <c r="DR24" s="664"/>
      <c r="DS24" s="664"/>
      <c r="DT24" s="664"/>
      <c r="DU24" s="664"/>
      <c r="DV24" s="689"/>
      <c r="DW24" s="690">
        <v>48.9</v>
      </c>
      <c r="DX24" s="672"/>
      <c r="DY24" s="672"/>
      <c r="DZ24" s="672"/>
      <c r="EA24" s="672"/>
      <c r="EB24" s="672"/>
      <c r="EC24" s="691"/>
    </row>
    <row r="25" spans="2:133" ht="11.25" customHeight="1" x14ac:dyDescent="0.25">
      <c r="B25" s="605" t="s">
        <v>279</v>
      </c>
      <c r="C25" s="606"/>
      <c r="D25" s="606"/>
      <c r="E25" s="606"/>
      <c r="F25" s="606"/>
      <c r="G25" s="606"/>
      <c r="H25" s="606"/>
      <c r="I25" s="606"/>
      <c r="J25" s="606"/>
      <c r="K25" s="606"/>
      <c r="L25" s="606"/>
      <c r="M25" s="606"/>
      <c r="N25" s="606"/>
      <c r="O25" s="606"/>
      <c r="P25" s="606"/>
      <c r="Q25" s="607"/>
      <c r="R25" s="608">
        <v>14133776</v>
      </c>
      <c r="S25" s="609"/>
      <c r="T25" s="609"/>
      <c r="U25" s="609"/>
      <c r="V25" s="609"/>
      <c r="W25" s="609"/>
      <c r="X25" s="609"/>
      <c r="Y25" s="610"/>
      <c r="Z25" s="646">
        <v>50.1</v>
      </c>
      <c r="AA25" s="646"/>
      <c r="AB25" s="646"/>
      <c r="AC25" s="646"/>
      <c r="AD25" s="647">
        <v>13336706</v>
      </c>
      <c r="AE25" s="647"/>
      <c r="AF25" s="647"/>
      <c r="AG25" s="647"/>
      <c r="AH25" s="647"/>
      <c r="AI25" s="647"/>
      <c r="AJ25" s="647"/>
      <c r="AK25" s="647"/>
      <c r="AL25" s="611">
        <v>99.8</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3648248</v>
      </c>
      <c r="CS25" s="621"/>
      <c r="CT25" s="621"/>
      <c r="CU25" s="621"/>
      <c r="CV25" s="621"/>
      <c r="CW25" s="621"/>
      <c r="CX25" s="621"/>
      <c r="CY25" s="622"/>
      <c r="CZ25" s="611">
        <v>13.6</v>
      </c>
      <c r="DA25" s="623"/>
      <c r="DB25" s="623"/>
      <c r="DC25" s="624"/>
      <c r="DD25" s="614">
        <v>3415718</v>
      </c>
      <c r="DE25" s="621"/>
      <c r="DF25" s="621"/>
      <c r="DG25" s="621"/>
      <c r="DH25" s="621"/>
      <c r="DI25" s="621"/>
      <c r="DJ25" s="621"/>
      <c r="DK25" s="622"/>
      <c r="DL25" s="614">
        <v>3342079</v>
      </c>
      <c r="DM25" s="621"/>
      <c r="DN25" s="621"/>
      <c r="DO25" s="621"/>
      <c r="DP25" s="621"/>
      <c r="DQ25" s="621"/>
      <c r="DR25" s="621"/>
      <c r="DS25" s="621"/>
      <c r="DT25" s="621"/>
      <c r="DU25" s="621"/>
      <c r="DV25" s="622"/>
      <c r="DW25" s="611">
        <v>24.9</v>
      </c>
      <c r="DX25" s="623"/>
      <c r="DY25" s="623"/>
      <c r="DZ25" s="623"/>
      <c r="EA25" s="623"/>
      <c r="EB25" s="623"/>
      <c r="EC25" s="635"/>
    </row>
    <row r="26" spans="2:133" ht="11.25" customHeight="1" x14ac:dyDescent="0.25">
      <c r="B26" s="605" t="s">
        <v>282</v>
      </c>
      <c r="C26" s="606"/>
      <c r="D26" s="606"/>
      <c r="E26" s="606"/>
      <c r="F26" s="606"/>
      <c r="G26" s="606"/>
      <c r="H26" s="606"/>
      <c r="I26" s="606"/>
      <c r="J26" s="606"/>
      <c r="K26" s="606"/>
      <c r="L26" s="606"/>
      <c r="M26" s="606"/>
      <c r="N26" s="606"/>
      <c r="O26" s="606"/>
      <c r="P26" s="606"/>
      <c r="Q26" s="607"/>
      <c r="R26" s="608">
        <v>3159</v>
      </c>
      <c r="S26" s="609"/>
      <c r="T26" s="609"/>
      <c r="U26" s="609"/>
      <c r="V26" s="609"/>
      <c r="W26" s="609"/>
      <c r="X26" s="609"/>
      <c r="Y26" s="610"/>
      <c r="Z26" s="646">
        <v>0</v>
      </c>
      <c r="AA26" s="646"/>
      <c r="AB26" s="646"/>
      <c r="AC26" s="646"/>
      <c r="AD26" s="647">
        <v>3159</v>
      </c>
      <c r="AE26" s="647"/>
      <c r="AF26" s="647"/>
      <c r="AG26" s="647"/>
      <c r="AH26" s="647"/>
      <c r="AI26" s="647"/>
      <c r="AJ26" s="647"/>
      <c r="AK26" s="647"/>
      <c r="AL26" s="611">
        <v>0</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2364235</v>
      </c>
      <c r="CS26" s="609"/>
      <c r="CT26" s="609"/>
      <c r="CU26" s="609"/>
      <c r="CV26" s="609"/>
      <c r="CW26" s="609"/>
      <c r="CX26" s="609"/>
      <c r="CY26" s="610"/>
      <c r="CZ26" s="611">
        <v>8.8000000000000007</v>
      </c>
      <c r="DA26" s="623"/>
      <c r="DB26" s="623"/>
      <c r="DC26" s="624"/>
      <c r="DD26" s="614">
        <v>2208102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5">
      <c r="B27" s="605" t="s">
        <v>285</v>
      </c>
      <c r="C27" s="606"/>
      <c r="D27" s="606"/>
      <c r="E27" s="606"/>
      <c r="F27" s="606"/>
      <c r="G27" s="606"/>
      <c r="H27" s="606"/>
      <c r="I27" s="606"/>
      <c r="J27" s="606"/>
      <c r="K27" s="606"/>
      <c r="L27" s="606"/>
      <c r="M27" s="606"/>
      <c r="N27" s="606"/>
      <c r="O27" s="606"/>
      <c r="P27" s="606"/>
      <c r="Q27" s="607"/>
      <c r="R27" s="608">
        <v>64600</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4775395</v>
      </c>
      <c r="BH27" s="609"/>
      <c r="BI27" s="609"/>
      <c r="BJ27" s="609"/>
      <c r="BK27" s="609"/>
      <c r="BL27" s="609"/>
      <c r="BM27" s="609"/>
      <c r="BN27" s="610"/>
      <c r="BO27" s="646">
        <v>100</v>
      </c>
      <c r="BP27" s="646"/>
      <c r="BQ27" s="646"/>
      <c r="BR27" s="646"/>
      <c r="BS27" s="647">
        <v>54917</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5393092</v>
      </c>
      <c r="CS27" s="621"/>
      <c r="CT27" s="621"/>
      <c r="CU27" s="621"/>
      <c r="CV27" s="621"/>
      <c r="CW27" s="621"/>
      <c r="CX27" s="621"/>
      <c r="CY27" s="622"/>
      <c r="CZ27" s="611">
        <v>20.100000000000001</v>
      </c>
      <c r="DA27" s="623"/>
      <c r="DB27" s="623"/>
      <c r="DC27" s="624"/>
      <c r="DD27" s="614">
        <v>1866187</v>
      </c>
      <c r="DE27" s="621"/>
      <c r="DF27" s="621"/>
      <c r="DG27" s="621"/>
      <c r="DH27" s="621"/>
      <c r="DI27" s="621"/>
      <c r="DJ27" s="621"/>
      <c r="DK27" s="622"/>
      <c r="DL27" s="614">
        <v>1273512</v>
      </c>
      <c r="DM27" s="621"/>
      <c r="DN27" s="621"/>
      <c r="DO27" s="621"/>
      <c r="DP27" s="621"/>
      <c r="DQ27" s="621"/>
      <c r="DR27" s="621"/>
      <c r="DS27" s="621"/>
      <c r="DT27" s="621"/>
      <c r="DU27" s="621"/>
      <c r="DV27" s="622"/>
      <c r="DW27" s="611">
        <v>9.5</v>
      </c>
      <c r="DX27" s="623"/>
      <c r="DY27" s="623"/>
      <c r="DZ27" s="623"/>
      <c r="EA27" s="623"/>
      <c r="EB27" s="623"/>
      <c r="EC27" s="635"/>
    </row>
    <row r="28" spans="2:133" ht="11.25" customHeight="1" x14ac:dyDescent="0.25">
      <c r="B28" s="605" t="s">
        <v>288</v>
      </c>
      <c r="C28" s="606"/>
      <c r="D28" s="606"/>
      <c r="E28" s="606"/>
      <c r="F28" s="606"/>
      <c r="G28" s="606"/>
      <c r="H28" s="606"/>
      <c r="I28" s="606"/>
      <c r="J28" s="606"/>
      <c r="K28" s="606"/>
      <c r="L28" s="606"/>
      <c r="M28" s="606"/>
      <c r="N28" s="606"/>
      <c r="O28" s="606"/>
      <c r="P28" s="606"/>
      <c r="Q28" s="607"/>
      <c r="R28" s="608">
        <v>75916</v>
      </c>
      <c r="S28" s="609"/>
      <c r="T28" s="609"/>
      <c r="U28" s="609"/>
      <c r="V28" s="609"/>
      <c r="W28" s="609"/>
      <c r="X28" s="609"/>
      <c r="Y28" s="610"/>
      <c r="Z28" s="646">
        <v>0.3</v>
      </c>
      <c r="AA28" s="646"/>
      <c r="AB28" s="646"/>
      <c r="AC28" s="646"/>
      <c r="AD28" s="647">
        <v>15817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1951785</v>
      </c>
      <c r="CS28" s="609"/>
      <c r="CT28" s="609"/>
      <c r="CU28" s="609"/>
      <c r="CV28" s="609"/>
      <c r="CW28" s="609"/>
      <c r="CX28" s="609"/>
      <c r="CY28" s="610"/>
      <c r="CZ28" s="611">
        <v>7.3</v>
      </c>
      <c r="DA28" s="623"/>
      <c r="DB28" s="623"/>
      <c r="DC28" s="624"/>
      <c r="DD28" s="614">
        <v>1936785</v>
      </c>
      <c r="DE28" s="609"/>
      <c r="DF28" s="609"/>
      <c r="DG28" s="609"/>
      <c r="DH28" s="609"/>
      <c r="DI28" s="609"/>
      <c r="DJ28" s="609"/>
      <c r="DK28" s="610"/>
      <c r="DL28" s="614">
        <v>1936785</v>
      </c>
      <c r="DM28" s="609"/>
      <c r="DN28" s="609"/>
      <c r="DO28" s="609"/>
      <c r="DP28" s="609"/>
      <c r="DQ28" s="609"/>
      <c r="DR28" s="609"/>
      <c r="DS28" s="609"/>
      <c r="DT28" s="609"/>
      <c r="DU28" s="609"/>
      <c r="DV28" s="610"/>
      <c r="DW28" s="611">
        <v>14.4</v>
      </c>
      <c r="DX28" s="623"/>
      <c r="DY28" s="623"/>
      <c r="DZ28" s="623"/>
      <c r="EA28" s="623"/>
      <c r="EB28" s="623"/>
      <c r="EC28" s="635"/>
    </row>
    <row r="29" spans="2:133" ht="11.25" customHeight="1" x14ac:dyDescent="0.25">
      <c r="B29" s="605" t="s">
        <v>290</v>
      </c>
      <c r="C29" s="606"/>
      <c r="D29" s="606"/>
      <c r="E29" s="606"/>
      <c r="F29" s="606"/>
      <c r="G29" s="606"/>
      <c r="H29" s="606"/>
      <c r="I29" s="606"/>
      <c r="J29" s="606"/>
      <c r="K29" s="606"/>
      <c r="L29" s="606"/>
      <c r="M29" s="606"/>
      <c r="N29" s="606"/>
      <c r="O29" s="606"/>
      <c r="P29" s="606"/>
      <c r="Q29" s="607"/>
      <c r="R29" s="608">
        <v>61329</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1951022</v>
      </c>
      <c r="CS29" s="621"/>
      <c r="CT29" s="621"/>
      <c r="CU29" s="621"/>
      <c r="CV29" s="621"/>
      <c r="CW29" s="621"/>
      <c r="CX29" s="621"/>
      <c r="CY29" s="622"/>
      <c r="CZ29" s="611">
        <v>7.3</v>
      </c>
      <c r="DA29" s="623"/>
      <c r="DB29" s="623"/>
      <c r="DC29" s="624"/>
      <c r="DD29" s="614">
        <v>1936022</v>
      </c>
      <c r="DE29" s="621"/>
      <c r="DF29" s="621"/>
      <c r="DG29" s="621"/>
      <c r="DH29" s="621"/>
      <c r="DI29" s="621"/>
      <c r="DJ29" s="621"/>
      <c r="DK29" s="622"/>
      <c r="DL29" s="614">
        <v>1936022</v>
      </c>
      <c r="DM29" s="621"/>
      <c r="DN29" s="621"/>
      <c r="DO29" s="621"/>
      <c r="DP29" s="621"/>
      <c r="DQ29" s="621"/>
      <c r="DR29" s="621"/>
      <c r="DS29" s="621"/>
      <c r="DT29" s="621"/>
      <c r="DU29" s="621"/>
      <c r="DV29" s="622"/>
      <c r="DW29" s="611">
        <v>14.4</v>
      </c>
      <c r="DX29" s="623"/>
      <c r="DY29" s="623"/>
      <c r="DZ29" s="623"/>
      <c r="EA29" s="623"/>
      <c r="EB29" s="623"/>
      <c r="EC29" s="635"/>
    </row>
    <row r="30" spans="2:133" ht="11.25" customHeight="1" x14ac:dyDescent="0.25">
      <c r="B30" s="605" t="s">
        <v>292</v>
      </c>
      <c r="C30" s="606"/>
      <c r="D30" s="606"/>
      <c r="E30" s="606"/>
      <c r="F30" s="606"/>
      <c r="G30" s="606"/>
      <c r="H30" s="606"/>
      <c r="I30" s="606"/>
      <c r="J30" s="606"/>
      <c r="K30" s="606"/>
      <c r="L30" s="606"/>
      <c r="M30" s="606"/>
      <c r="N30" s="606"/>
      <c r="O30" s="606"/>
      <c r="P30" s="606"/>
      <c r="Q30" s="607"/>
      <c r="R30" s="608">
        <v>4008906</v>
      </c>
      <c r="S30" s="609"/>
      <c r="T30" s="609"/>
      <c r="U30" s="609"/>
      <c r="V30" s="609"/>
      <c r="W30" s="609"/>
      <c r="X30" s="609"/>
      <c r="Y30" s="610"/>
      <c r="Z30" s="646">
        <v>14.2</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78"/>
      <c r="BI30" s="678"/>
      <c r="BJ30" s="678"/>
      <c r="BK30" s="678"/>
      <c r="BL30" s="678"/>
      <c r="BM30" s="678"/>
      <c r="BN30" s="678"/>
      <c r="BO30" s="678"/>
      <c r="BP30" s="678"/>
      <c r="BQ30" s="679"/>
      <c r="BR30" s="660" t="s">
        <v>294</v>
      </c>
      <c r="BS30" s="678"/>
      <c r="BT30" s="678"/>
      <c r="BU30" s="678"/>
      <c r="BV30" s="678"/>
      <c r="BW30" s="678"/>
      <c r="BX30" s="678"/>
      <c r="BY30" s="678"/>
      <c r="BZ30" s="678"/>
      <c r="CA30" s="678"/>
      <c r="CB30" s="679"/>
      <c r="CD30" s="629"/>
      <c r="CE30" s="630"/>
      <c r="CF30" s="605" t="s">
        <v>295</v>
      </c>
      <c r="CG30" s="606"/>
      <c r="CH30" s="606"/>
      <c r="CI30" s="606"/>
      <c r="CJ30" s="606"/>
      <c r="CK30" s="606"/>
      <c r="CL30" s="606"/>
      <c r="CM30" s="606"/>
      <c r="CN30" s="606"/>
      <c r="CO30" s="606"/>
      <c r="CP30" s="606"/>
      <c r="CQ30" s="607"/>
      <c r="CR30" s="608">
        <v>1863913</v>
      </c>
      <c r="CS30" s="609"/>
      <c r="CT30" s="609"/>
      <c r="CU30" s="609"/>
      <c r="CV30" s="609"/>
      <c r="CW30" s="609"/>
      <c r="CX30" s="609"/>
      <c r="CY30" s="610"/>
      <c r="CZ30" s="611">
        <v>6.9</v>
      </c>
      <c r="DA30" s="623"/>
      <c r="DB30" s="623"/>
      <c r="DC30" s="624"/>
      <c r="DD30" s="614">
        <v>1848913</v>
      </c>
      <c r="DE30" s="609"/>
      <c r="DF30" s="609"/>
      <c r="DG30" s="609"/>
      <c r="DH30" s="609"/>
      <c r="DI30" s="609"/>
      <c r="DJ30" s="609"/>
      <c r="DK30" s="610"/>
      <c r="DL30" s="614">
        <v>1848913</v>
      </c>
      <c r="DM30" s="609"/>
      <c r="DN30" s="609"/>
      <c r="DO30" s="609"/>
      <c r="DP30" s="609"/>
      <c r="DQ30" s="609"/>
      <c r="DR30" s="609"/>
      <c r="DS30" s="609"/>
      <c r="DT30" s="609"/>
      <c r="DU30" s="609"/>
      <c r="DV30" s="610"/>
      <c r="DW30" s="611">
        <v>13.8</v>
      </c>
      <c r="DX30" s="623"/>
      <c r="DY30" s="623"/>
      <c r="DZ30" s="623"/>
      <c r="EA30" s="623"/>
      <c r="EB30" s="623"/>
      <c r="EC30" s="635"/>
    </row>
    <row r="31" spans="2:133" ht="11.25" customHeight="1" x14ac:dyDescent="0.25">
      <c r="B31" s="675" t="s">
        <v>296</v>
      </c>
      <c r="C31" s="676"/>
      <c r="D31" s="676"/>
      <c r="E31" s="676"/>
      <c r="F31" s="676"/>
      <c r="G31" s="676"/>
      <c r="H31" s="676"/>
      <c r="I31" s="676"/>
      <c r="J31" s="676"/>
      <c r="K31" s="676"/>
      <c r="L31" s="676"/>
      <c r="M31" s="676"/>
      <c r="N31" s="676"/>
      <c r="O31" s="676"/>
      <c r="P31" s="676"/>
      <c r="Q31" s="677"/>
      <c r="R31" s="608">
        <v>1778</v>
      </c>
      <c r="S31" s="609"/>
      <c r="T31" s="609"/>
      <c r="U31" s="609"/>
      <c r="V31" s="609"/>
      <c r="W31" s="609"/>
      <c r="X31" s="609"/>
      <c r="Y31" s="610"/>
      <c r="Z31" s="646">
        <v>0</v>
      </c>
      <c r="AA31" s="646"/>
      <c r="AB31" s="646"/>
      <c r="AC31" s="646"/>
      <c r="AD31" s="647">
        <v>1778</v>
      </c>
      <c r="AE31" s="647"/>
      <c r="AF31" s="647"/>
      <c r="AG31" s="647"/>
      <c r="AH31" s="647"/>
      <c r="AI31" s="647"/>
      <c r="AJ31" s="647"/>
      <c r="AK31" s="647"/>
      <c r="AL31" s="611">
        <v>0</v>
      </c>
      <c r="AM31" s="612"/>
      <c r="AN31" s="612"/>
      <c r="AO31" s="648"/>
      <c r="AP31" s="680" t="s">
        <v>297</v>
      </c>
      <c r="AQ31" s="681"/>
      <c r="AR31" s="681"/>
      <c r="AS31" s="681"/>
      <c r="AT31" s="682" t="s">
        <v>298</v>
      </c>
      <c r="AU31" s="200"/>
      <c r="AV31" s="200"/>
      <c r="AW31" s="200"/>
      <c r="AX31" s="666" t="s">
        <v>176</v>
      </c>
      <c r="AY31" s="667"/>
      <c r="AZ31" s="667"/>
      <c r="BA31" s="667"/>
      <c r="BB31" s="667"/>
      <c r="BC31" s="667"/>
      <c r="BD31" s="667"/>
      <c r="BE31" s="667"/>
      <c r="BF31" s="668"/>
      <c r="BG31" s="670">
        <v>99.3</v>
      </c>
      <c r="BH31" s="671"/>
      <c r="BI31" s="671"/>
      <c r="BJ31" s="671"/>
      <c r="BK31" s="671"/>
      <c r="BL31" s="671"/>
      <c r="BM31" s="672">
        <v>95.7</v>
      </c>
      <c r="BN31" s="671"/>
      <c r="BO31" s="671"/>
      <c r="BP31" s="671"/>
      <c r="BQ31" s="673"/>
      <c r="BR31" s="670">
        <v>99.7</v>
      </c>
      <c r="BS31" s="671"/>
      <c r="BT31" s="671"/>
      <c r="BU31" s="671"/>
      <c r="BV31" s="671"/>
      <c r="BW31" s="671"/>
      <c r="BX31" s="672">
        <v>95.9</v>
      </c>
      <c r="BY31" s="671"/>
      <c r="BZ31" s="671"/>
      <c r="CA31" s="671"/>
      <c r="CB31" s="673"/>
      <c r="CD31" s="629"/>
      <c r="CE31" s="630"/>
      <c r="CF31" s="605" t="s">
        <v>299</v>
      </c>
      <c r="CG31" s="606"/>
      <c r="CH31" s="606"/>
      <c r="CI31" s="606"/>
      <c r="CJ31" s="606"/>
      <c r="CK31" s="606"/>
      <c r="CL31" s="606"/>
      <c r="CM31" s="606"/>
      <c r="CN31" s="606"/>
      <c r="CO31" s="606"/>
      <c r="CP31" s="606"/>
      <c r="CQ31" s="607"/>
      <c r="CR31" s="608">
        <v>87109</v>
      </c>
      <c r="CS31" s="621"/>
      <c r="CT31" s="621"/>
      <c r="CU31" s="621"/>
      <c r="CV31" s="621"/>
      <c r="CW31" s="621"/>
      <c r="CX31" s="621"/>
      <c r="CY31" s="622"/>
      <c r="CZ31" s="611">
        <v>0.3</v>
      </c>
      <c r="DA31" s="623"/>
      <c r="DB31" s="623"/>
      <c r="DC31" s="624"/>
      <c r="DD31" s="614">
        <v>87109</v>
      </c>
      <c r="DE31" s="621"/>
      <c r="DF31" s="621"/>
      <c r="DG31" s="621"/>
      <c r="DH31" s="621"/>
      <c r="DI31" s="621"/>
      <c r="DJ31" s="621"/>
      <c r="DK31" s="622"/>
      <c r="DL31" s="614">
        <v>87109</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5">
      <c r="B32" s="605" t="s">
        <v>300</v>
      </c>
      <c r="C32" s="606"/>
      <c r="D32" s="606"/>
      <c r="E32" s="606"/>
      <c r="F32" s="606"/>
      <c r="G32" s="606"/>
      <c r="H32" s="606"/>
      <c r="I32" s="606"/>
      <c r="J32" s="606"/>
      <c r="K32" s="606"/>
      <c r="L32" s="606"/>
      <c r="M32" s="606"/>
      <c r="N32" s="606"/>
      <c r="O32" s="606"/>
      <c r="P32" s="606"/>
      <c r="Q32" s="607"/>
      <c r="R32" s="608">
        <v>1563755</v>
      </c>
      <c r="S32" s="609"/>
      <c r="T32" s="609"/>
      <c r="U32" s="609"/>
      <c r="V32" s="609"/>
      <c r="W32" s="609"/>
      <c r="X32" s="609"/>
      <c r="Y32" s="610"/>
      <c r="Z32" s="646">
        <v>5.5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301</v>
      </c>
      <c r="AX32" s="605" t="s">
        <v>302</v>
      </c>
      <c r="AY32" s="606"/>
      <c r="AZ32" s="606"/>
      <c r="BA32" s="606"/>
      <c r="BB32" s="606"/>
      <c r="BC32" s="606"/>
      <c r="BD32" s="606"/>
      <c r="BE32" s="606"/>
      <c r="BF32" s="607"/>
      <c r="BG32" s="674">
        <v>99.5</v>
      </c>
      <c r="BH32" s="621"/>
      <c r="BI32" s="621"/>
      <c r="BJ32" s="621"/>
      <c r="BK32" s="621"/>
      <c r="BL32" s="621"/>
      <c r="BM32" s="612">
        <v>98.2</v>
      </c>
      <c r="BN32" s="621"/>
      <c r="BO32" s="621"/>
      <c r="BP32" s="621"/>
      <c r="BQ32" s="644"/>
      <c r="BR32" s="674">
        <v>100.5</v>
      </c>
      <c r="BS32" s="621"/>
      <c r="BT32" s="621"/>
      <c r="BU32" s="621"/>
      <c r="BV32" s="621"/>
      <c r="BW32" s="621"/>
      <c r="BX32" s="612">
        <v>99.3</v>
      </c>
      <c r="BY32" s="621"/>
      <c r="BZ32" s="621"/>
      <c r="CA32" s="621"/>
      <c r="CB32" s="644"/>
      <c r="CD32" s="631"/>
      <c r="CE32" s="632"/>
      <c r="CF32" s="605" t="s">
        <v>303</v>
      </c>
      <c r="CG32" s="606"/>
      <c r="CH32" s="606"/>
      <c r="CI32" s="606"/>
      <c r="CJ32" s="606"/>
      <c r="CK32" s="606"/>
      <c r="CL32" s="606"/>
      <c r="CM32" s="606"/>
      <c r="CN32" s="606"/>
      <c r="CO32" s="606"/>
      <c r="CP32" s="606"/>
      <c r="CQ32" s="607"/>
      <c r="CR32" s="608">
        <v>763</v>
      </c>
      <c r="CS32" s="609"/>
      <c r="CT32" s="609"/>
      <c r="CU32" s="609"/>
      <c r="CV32" s="609"/>
      <c r="CW32" s="609"/>
      <c r="CX32" s="609"/>
      <c r="CY32" s="610"/>
      <c r="CZ32" s="611">
        <v>0</v>
      </c>
      <c r="DA32" s="623"/>
      <c r="DB32" s="623"/>
      <c r="DC32" s="624"/>
      <c r="DD32" s="614">
        <v>763</v>
      </c>
      <c r="DE32" s="609"/>
      <c r="DF32" s="609"/>
      <c r="DG32" s="609"/>
      <c r="DH32" s="609"/>
      <c r="DI32" s="609"/>
      <c r="DJ32" s="609"/>
      <c r="DK32" s="610"/>
      <c r="DL32" s="614">
        <v>763</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5">
      <c r="B33" s="605" t="s">
        <v>304</v>
      </c>
      <c r="C33" s="606"/>
      <c r="D33" s="606"/>
      <c r="E33" s="606"/>
      <c r="F33" s="606"/>
      <c r="G33" s="606"/>
      <c r="H33" s="606"/>
      <c r="I33" s="606"/>
      <c r="J33" s="606"/>
      <c r="K33" s="606"/>
      <c r="L33" s="606"/>
      <c r="M33" s="606"/>
      <c r="N33" s="606"/>
      <c r="O33" s="606"/>
      <c r="P33" s="606"/>
      <c r="Q33" s="607"/>
      <c r="R33" s="608">
        <v>14149</v>
      </c>
      <c r="S33" s="609"/>
      <c r="T33" s="609"/>
      <c r="U33" s="609"/>
      <c r="V33" s="609"/>
      <c r="W33" s="609"/>
      <c r="X33" s="609"/>
      <c r="Y33" s="610"/>
      <c r="Z33" s="646">
        <v>0.1</v>
      </c>
      <c r="AA33" s="646"/>
      <c r="AB33" s="646"/>
      <c r="AC33" s="646"/>
      <c r="AD33" s="647">
        <v>11240</v>
      </c>
      <c r="AE33" s="647"/>
      <c r="AF33" s="647"/>
      <c r="AG33" s="647"/>
      <c r="AH33" s="647"/>
      <c r="AI33" s="647"/>
      <c r="AJ33" s="647"/>
      <c r="AK33" s="647"/>
      <c r="AL33" s="611">
        <v>0.1</v>
      </c>
      <c r="AM33" s="612"/>
      <c r="AN33" s="612"/>
      <c r="AO33" s="648"/>
      <c r="AP33" s="651"/>
      <c r="AQ33" s="652"/>
      <c r="AR33" s="652"/>
      <c r="AS33" s="652"/>
      <c r="AT33" s="684"/>
      <c r="AU33" s="201"/>
      <c r="AV33" s="201"/>
      <c r="AW33" s="201"/>
      <c r="AX33" s="589" t="s">
        <v>305</v>
      </c>
      <c r="AY33" s="590"/>
      <c r="AZ33" s="590"/>
      <c r="BA33" s="590"/>
      <c r="BB33" s="590"/>
      <c r="BC33" s="590"/>
      <c r="BD33" s="590"/>
      <c r="BE33" s="590"/>
      <c r="BF33" s="591"/>
      <c r="BG33" s="669">
        <v>99.1</v>
      </c>
      <c r="BH33" s="593"/>
      <c r="BI33" s="593"/>
      <c r="BJ33" s="593"/>
      <c r="BK33" s="593"/>
      <c r="BL33" s="593"/>
      <c r="BM33" s="639">
        <v>93.5</v>
      </c>
      <c r="BN33" s="593"/>
      <c r="BO33" s="593"/>
      <c r="BP33" s="593"/>
      <c r="BQ33" s="656"/>
      <c r="BR33" s="669">
        <v>99</v>
      </c>
      <c r="BS33" s="593"/>
      <c r="BT33" s="593"/>
      <c r="BU33" s="593"/>
      <c r="BV33" s="593"/>
      <c r="BW33" s="593"/>
      <c r="BX33" s="639">
        <v>93</v>
      </c>
      <c r="BY33" s="593"/>
      <c r="BZ33" s="593"/>
      <c r="CA33" s="593"/>
      <c r="CB33" s="656"/>
      <c r="CD33" s="605" t="s">
        <v>306</v>
      </c>
      <c r="CE33" s="606"/>
      <c r="CF33" s="606"/>
      <c r="CG33" s="606"/>
      <c r="CH33" s="606"/>
      <c r="CI33" s="606"/>
      <c r="CJ33" s="606"/>
      <c r="CK33" s="606"/>
      <c r="CL33" s="606"/>
      <c r="CM33" s="606"/>
      <c r="CN33" s="606"/>
      <c r="CO33" s="606"/>
      <c r="CP33" s="606"/>
      <c r="CQ33" s="607"/>
      <c r="CR33" s="608">
        <v>12396104</v>
      </c>
      <c r="CS33" s="621"/>
      <c r="CT33" s="621"/>
      <c r="CU33" s="621"/>
      <c r="CV33" s="621"/>
      <c r="CW33" s="621"/>
      <c r="CX33" s="621"/>
      <c r="CY33" s="622"/>
      <c r="CZ33" s="611">
        <v>46.2</v>
      </c>
      <c r="DA33" s="623"/>
      <c r="DB33" s="623"/>
      <c r="DC33" s="624"/>
      <c r="DD33" s="614">
        <v>7206075</v>
      </c>
      <c r="DE33" s="621"/>
      <c r="DF33" s="621"/>
      <c r="DG33" s="621"/>
      <c r="DH33" s="621"/>
      <c r="DI33" s="621"/>
      <c r="DJ33" s="621"/>
      <c r="DK33" s="622"/>
      <c r="DL33" s="614">
        <v>5177306</v>
      </c>
      <c r="DM33" s="621"/>
      <c r="DN33" s="621"/>
      <c r="DO33" s="621"/>
      <c r="DP33" s="621"/>
      <c r="DQ33" s="621"/>
      <c r="DR33" s="621"/>
      <c r="DS33" s="621"/>
      <c r="DT33" s="621"/>
      <c r="DU33" s="621"/>
      <c r="DV33" s="622"/>
      <c r="DW33" s="611">
        <v>38.6</v>
      </c>
      <c r="DX33" s="623"/>
      <c r="DY33" s="623"/>
      <c r="DZ33" s="623"/>
      <c r="EA33" s="623"/>
      <c r="EB33" s="623"/>
      <c r="EC33" s="635"/>
    </row>
    <row r="34" spans="2:133" ht="11.25" customHeight="1" x14ac:dyDescent="0.25">
      <c r="B34" s="605" t="s">
        <v>307</v>
      </c>
      <c r="C34" s="606"/>
      <c r="D34" s="606"/>
      <c r="E34" s="606"/>
      <c r="F34" s="606"/>
      <c r="G34" s="606"/>
      <c r="H34" s="606"/>
      <c r="I34" s="606"/>
      <c r="J34" s="606"/>
      <c r="K34" s="606"/>
      <c r="L34" s="606"/>
      <c r="M34" s="606"/>
      <c r="N34" s="606"/>
      <c r="O34" s="606"/>
      <c r="P34" s="606"/>
      <c r="Q34" s="607"/>
      <c r="R34" s="608">
        <v>846162</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308</v>
      </c>
      <c r="CE34" s="606"/>
      <c r="CF34" s="606"/>
      <c r="CG34" s="606"/>
      <c r="CH34" s="606"/>
      <c r="CI34" s="606"/>
      <c r="CJ34" s="606"/>
      <c r="CK34" s="606"/>
      <c r="CL34" s="606"/>
      <c r="CM34" s="606"/>
      <c r="CN34" s="606"/>
      <c r="CO34" s="606"/>
      <c r="CP34" s="606"/>
      <c r="CQ34" s="607"/>
      <c r="CR34" s="608">
        <v>3120190</v>
      </c>
      <c r="CS34" s="609"/>
      <c r="CT34" s="609"/>
      <c r="CU34" s="609"/>
      <c r="CV34" s="609"/>
      <c r="CW34" s="609"/>
      <c r="CX34" s="609"/>
      <c r="CY34" s="610"/>
      <c r="CZ34" s="611">
        <v>11.6</v>
      </c>
      <c r="DA34" s="623"/>
      <c r="DB34" s="623"/>
      <c r="DC34" s="624"/>
      <c r="DD34" s="614">
        <v>2550255</v>
      </c>
      <c r="DE34" s="609"/>
      <c r="DF34" s="609"/>
      <c r="DG34" s="609"/>
      <c r="DH34" s="609"/>
      <c r="DI34" s="609"/>
      <c r="DJ34" s="609"/>
      <c r="DK34" s="610"/>
      <c r="DL34" s="614">
        <v>2280874</v>
      </c>
      <c r="DM34" s="609"/>
      <c r="DN34" s="609"/>
      <c r="DO34" s="609"/>
      <c r="DP34" s="609"/>
      <c r="DQ34" s="609"/>
      <c r="DR34" s="609"/>
      <c r="DS34" s="609"/>
      <c r="DT34" s="609"/>
      <c r="DU34" s="609"/>
      <c r="DV34" s="610"/>
      <c r="DW34" s="611">
        <v>17</v>
      </c>
      <c r="DX34" s="623"/>
      <c r="DY34" s="623"/>
      <c r="DZ34" s="623"/>
      <c r="EA34" s="623"/>
      <c r="EB34" s="623"/>
      <c r="EC34" s="635"/>
    </row>
    <row r="35" spans="2:133" ht="11.25" customHeight="1" x14ac:dyDescent="0.25">
      <c r="B35" s="605" t="s">
        <v>309</v>
      </c>
      <c r="C35" s="606"/>
      <c r="D35" s="606"/>
      <c r="E35" s="606"/>
      <c r="F35" s="606"/>
      <c r="G35" s="606"/>
      <c r="H35" s="606"/>
      <c r="I35" s="606"/>
      <c r="J35" s="606"/>
      <c r="K35" s="606"/>
      <c r="L35" s="606"/>
      <c r="M35" s="606"/>
      <c r="N35" s="606"/>
      <c r="O35" s="606"/>
      <c r="P35" s="606"/>
      <c r="Q35" s="607"/>
      <c r="R35" s="608">
        <v>1148019</v>
      </c>
      <c r="S35" s="609"/>
      <c r="T35" s="609"/>
      <c r="U35" s="609"/>
      <c r="V35" s="609"/>
      <c r="W35" s="609"/>
      <c r="X35" s="609"/>
      <c r="Y35" s="610"/>
      <c r="Z35" s="646">
        <v>4.0999999999999996</v>
      </c>
      <c r="AA35" s="646"/>
      <c r="AB35" s="646"/>
      <c r="AC35" s="646"/>
      <c r="AD35" s="647" t="s">
        <v>122</v>
      </c>
      <c r="AE35" s="647"/>
      <c r="AF35" s="647"/>
      <c r="AG35" s="647"/>
      <c r="AH35" s="647"/>
      <c r="AI35" s="647"/>
      <c r="AJ35" s="647"/>
      <c r="AK35" s="647"/>
      <c r="AL35" s="611" t="s">
        <v>122</v>
      </c>
      <c r="AM35" s="612"/>
      <c r="AN35" s="612"/>
      <c r="AO35" s="648"/>
      <c r="AP35" s="204"/>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495116</v>
      </c>
      <c r="CS35" s="621"/>
      <c r="CT35" s="621"/>
      <c r="CU35" s="621"/>
      <c r="CV35" s="621"/>
      <c r="CW35" s="621"/>
      <c r="CX35" s="621"/>
      <c r="CY35" s="622"/>
      <c r="CZ35" s="611">
        <v>1.8</v>
      </c>
      <c r="DA35" s="623"/>
      <c r="DB35" s="623"/>
      <c r="DC35" s="624"/>
      <c r="DD35" s="614">
        <v>337827</v>
      </c>
      <c r="DE35" s="621"/>
      <c r="DF35" s="621"/>
      <c r="DG35" s="621"/>
      <c r="DH35" s="621"/>
      <c r="DI35" s="621"/>
      <c r="DJ35" s="621"/>
      <c r="DK35" s="622"/>
      <c r="DL35" s="614">
        <v>236339</v>
      </c>
      <c r="DM35" s="621"/>
      <c r="DN35" s="621"/>
      <c r="DO35" s="621"/>
      <c r="DP35" s="621"/>
      <c r="DQ35" s="621"/>
      <c r="DR35" s="621"/>
      <c r="DS35" s="621"/>
      <c r="DT35" s="621"/>
      <c r="DU35" s="621"/>
      <c r="DV35" s="622"/>
      <c r="DW35" s="611">
        <v>1.8</v>
      </c>
      <c r="DX35" s="623"/>
      <c r="DY35" s="623"/>
      <c r="DZ35" s="623"/>
      <c r="EA35" s="623"/>
      <c r="EB35" s="623"/>
      <c r="EC35" s="635"/>
    </row>
    <row r="36" spans="2:133" ht="11.25" customHeight="1" x14ac:dyDescent="0.25">
      <c r="B36" s="605" t="s">
        <v>313</v>
      </c>
      <c r="C36" s="606"/>
      <c r="D36" s="606"/>
      <c r="E36" s="606"/>
      <c r="F36" s="606"/>
      <c r="G36" s="606"/>
      <c r="H36" s="606"/>
      <c r="I36" s="606"/>
      <c r="J36" s="606"/>
      <c r="K36" s="606"/>
      <c r="L36" s="606"/>
      <c r="M36" s="606"/>
      <c r="N36" s="606"/>
      <c r="O36" s="606"/>
      <c r="P36" s="606"/>
      <c r="Q36" s="607"/>
      <c r="R36" s="608">
        <v>1259850</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04"/>
      <c r="AQ36" s="657" t="s">
        <v>314</v>
      </c>
      <c r="AR36" s="658"/>
      <c r="AS36" s="658"/>
      <c r="AT36" s="658"/>
      <c r="AU36" s="658"/>
      <c r="AV36" s="658"/>
      <c r="AW36" s="658"/>
      <c r="AX36" s="658"/>
      <c r="AY36" s="659"/>
      <c r="AZ36" s="663">
        <v>3064172</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15425</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5146664</v>
      </c>
      <c r="CS36" s="609"/>
      <c r="CT36" s="609"/>
      <c r="CU36" s="609"/>
      <c r="CV36" s="609"/>
      <c r="CW36" s="609"/>
      <c r="CX36" s="609"/>
      <c r="CY36" s="610"/>
      <c r="CZ36" s="611">
        <v>19.2</v>
      </c>
      <c r="DA36" s="623"/>
      <c r="DB36" s="623"/>
      <c r="DC36" s="624"/>
      <c r="DD36" s="614">
        <v>2098560</v>
      </c>
      <c r="DE36" s="609"/>
      <c r="DF36" s="609"/>
      <c r="DG36" s="609"/>
      <c r="DH36" s="609"/>
      <c r="DI36" s="609"/>
      <c r="DJ36" s="609"/>
      <c r="DK36" s="610"/>
      <c r="DL36" s="614">
        <v>1203610</v>
      </c>
      <c r="DM36" s="609"/>
      <c r="DN36" s="609"/>
      <c r="DO36" s="609"/>
      <c r="DP36" s="609"/>
      <c r="DQ36" s="609"/>
      <c r="DR36" s="609"/>
      <c r="DS36" s="609"/>
      <c r="DT36" s="609"/>
      <c r="DU36" s="609"/>
      <c r="DV36" s="610"/>
      <c r="DW36" s="611">
        <v>9</v>
      </c>
      <c r="DX36" s="623"/>
      <c r="DY36" s="623"/>
      <c r="DZ36" s="623"/>
      <c r="EA36" s="623"/>
      <c r="EB36" s="623"/>
      <c r="EC36" s="635"/>
    </row>
    <row r="37" spans="2:133" ht="11.25" customHeight="1" x14ac:dyDescent="0.25">
      <c r="B37" s="605" t="s">
        <v>317</v>
      </c>
      <c r="C37" s="606"/>
      <c r="D37" s="606"/>
      <c r="E37" s="606"/>
      <c r="F37" s="606"/>
      <c r="G37" s="606"/>
      <c r="H37" s="606"/>
      <c r="I37" s="606"/>
      <c r="J37" s="606"/>
      <c r="K37" s="606"/>
      <c r="L37" s="606"/>
      <c r="M37" s="606"/>
      <c r="N37" s="606"/>
      <c r="O37" s="606"/>
      <c r="P37" s="606"/>
      <c r="Q37" s="607"/>
      <c r="R37" s="608">
        <v>699067</v>
      </c>
      <c r="S37" s="609"/>
      <c r="T37" s="609"/>
      <c r="U37" s="609"/>
      <c r="V37" s="609"/>
      <c r="W37" s="609"/>
      <c r="X37" s="609"/>
      <c r="Y37" s="610"/>
      <c r="Z37" s="646">
        <v>2.5</v>
      </c>
      <c r="AA37" s="646"/>
      <c r="AB37" s="646"/>
      <c r="AC37" s="646"/>
      <c r="AD37" s="647" t="s">
        <v>122</v>
      </c>
      <c r="AE37" s="647"/>
      <c r="AF37" s="647"/>
      <c r="AG37" s="647"/>
      <c r="AH37" s="647"/>
      <c r="AI37" s="647"/>
      <c r="AJ37" s="647"/>
      <c r="AK37" s="647"/>
      <c r="AL37" s="611" t="s">
        <v>122</v>
      </c>
      <c r="AM37" s="612"/>
      <c r="AN37" s="612"/>
      <c r="AO37" s="648"/>
      <c r="AQ37" s="641" t="s">
        <v>318</v>
      </c>
      <c r="AR37" s="642"/>
      <c r="AS37" s="642"/>
      <c r="AT37" s="642"/>
      <c r="AU37" s="642"/>
      <c r="AV37" s="642"/>
      <c r="AW37" s="642"/>
      <c r="AX37" s="642"/>
      <c r="AY37" s="643"/>
      <c r="AZ37" s="608">
        <v>1034390</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-4630</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2894734</v>
      </c>
      <c r="CS37" s="621"/>
      <c r="CT37" s="621"/>
      <c r="CU37" s="621"/>
      <c r="CV37" s="621"/>
      <c r="CW37" s="621"/>
      <c r="CX37" s="621"/>
      <c r="CY37" s="622"/>
      <c r="CZ37" s="611">
        <v>10.8</v>
      </c>
      <c r="DA37" s="623"/>
      <c r="DB37" s="623"/>
      <c r="DC37" s="624"/>
      <c r="DD37" s="614">
        <v>203522</v>
      </c>
      <c r="DE37" s="621"/>
      <c r="DF37" s="621"/>
      <c r="DG37" s="621"/>
      <c r="DH37" s="621"/>
      <c r="DI37" s="621"/>
      <c r="DJ37" s="621"/>
      <c r="DK37" s="622"/>
      <c r="DL37" s="614">
        <v>185237</v>
      </c>
      <c r="DM37" s="621"/>
      <c r="DN37" s="621"/>
      <c r="DO37" s="621"/>
      <c r="DP37" s="621"/>
      <c r="DQ37" s="621"/>
      <c r="DR37" s="621"/>
      <c r="DS37" s="621"/>
      <c r="DT37" s="621"/>
      <c r="DU37" s="621"/>
      <c r="DV37" s="622"/>
      <c r="DW37" s="611">
        <v>1.4</v>
      </c>
      <c r="DX37" s="623"/>
      <c r="DY37" s="623"/>
      <c r="DZ37" s="623"/>
      <c r="EA37" s="623"/>
      <c r="EB37" s="623"/>
      <c r="EC37" s="635"/>
    </row>
    <row r="38" spans="2:133" ht="11.25" customHeight="1" x14ac:dyDescent="0.25">
      <c r="B38" s="605" t="s">
        <v>321</v>
      </c>
      <c r="C38" s="606"/>
      <c r="D38" s="606"/>
      <c r="E38" s="606"/>
      <c r="F38" s="606"/>
      <c r="G38" s="606"/>
      <c r="H38" s="606"/>
      <c r="I38" s="606"/>
      <c r="J38" s="606"/>
      <c r="K38" s="606"/>
      <c r="L38" s="606"/>
      <c r="M38" s="606"/>
      <c r="N38" s="606"/>
      <c r="O38" s="606"/>
      <c r="P38" s="606"/>
      <c r="Q38" s="607"/>
      <c r="R38" s="608">
        <v>4313538</v>
      </c>
      <c r="S38" s="609"/>
      <c r="T38" s="609"/>
      <c r="U38" s="609"/>
      <c r="V38" s="609"/>
      <c r="W38" s="609"/>
      <c r="X38" s="609"/>
      <c r="Y38" s="610"/>
      <c r="Z38" s="646">
        <v>15.3</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245647</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5082</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1761724</v>
      </c>
      <c r="CS38" s="609"/>
      <c r="CT38" s="609"/>
      <c r="CU38" s="609"/>
      <c r="CV38" s="609"/>
      <c r="CW38" s="609"/>
      <c r="CX38" s="609"/>
      <c r="CY38" s="610"/>
      <c r="CZ38" s="611">
        <v>6.6</v>
      </c>
      <c r="DA38" s="623"/>
      <c r="DB38" s="623"/>
      <c r="DC38" s="624"/>
      <c r="DD38" s="614">
        <v>1436279</v>
      </c>
      <c r="DE38" s="609"/>
      <c r="DF38" s="609"/>
      <c r="DG38" s="609"/>
      <c r="DH38" s="609"/>
      <c r="DI38" s="609"/>
      <c r="DJ38" s="609"/>
      <c r="DK38" s="610"/>
      <c r="DL38" s="614">
        <v>1360112</v>
      </c>
      <c r="DM38" s="609"/>
      <c r="DN38" s="609"/>
      <c r="DO38" s="609"/>
      <c r="DP38" s="609"/>
      <c r="DQ38" s="609"/>
      <c r="DR38" s="609"/>
      <c r="DS38" s="609"/>
      <c r="DT38" s="609"/>
      <c r="DU38" s="609"/>
      <c r="DV38" s="610"/>
      <c r="DW38" s="611">
        <v>10.1</v>
      </c>
      <c r="DX38" s="623"/>
      <c r="DY38" s="623"/>
      <c r="DZ38" s="623"/>
      <c r="EA38" s="623"/>
      <c r="EB38" s="623"/>
      <c r="EC38" s="635"/>
    </row>
    <row r="39" spans="2:133" ht="11.25" customHeight="1" x14ac:dyDescent="0.2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v>22411</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7827</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1473747</v>
      </c>
      <c r="CS39" s="621"/>
      <c r="CT39" s="621"/>
      <c r="CU39" s="621"/>
      <c r="CV39" s="621"/>
      <c r="CW39" s="621"/>
      <c r="CX39" s="621"/>
      <c r="CY39" s="622"/>
      <c r="CZ39" s="611">
        <v>5.5</v>
      </c>
      <c r="DA39" s="623"/>
      <c r="DB39" s="623"/>
      <c r="DC39" s="624"/>
      <c r="DD39" s="614">
        <v>655691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5">
      <c r="B40" s="605" t="s">
        <v>329</v>
      </c>
      <c r="C40" s="606"/>
      <c r="D40" s="606"/>
      <c r="E40" s="606"/>
      <c r="F40" s="606"/>
      <c r="G40" s="606"/>
      <c r="H40" s="606"/>
      <c r="I40" s="606"/>
      <c r="J40" s="606"/>
      <c r="K40" s="606"/>
      <c r="L40" s="606"/>
      <c r="M40" s="606"/>
      <c r="N40" s="606"/>
      <c r="O40" s="606"/>
      <c r="P40" s="606"/>
      <c r="Q40" s="607"/>
      <c r="R40" s="608">
        <v>37138</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v>1455</v>
      </c>
      <c r="BA40" s="609"/>
      <c r="BB40" s="609"/>
      <c r="BC40" s="609"/>
      <c r="BD40" s="621"/>
      <c r="BE40" s="621"/>
      <c r="BF40" s="644"/>
      <c r="BG40" s="649" t="s">
        <v>331</v>
      </c>
      <c r="BH40" s="650"/>
      <c r="BI40" s="650"/>
      <c r="BJ40" s="650"/>
      <c r="BK40" s="650"/>
      <c r="BL40" s="205"/>
      <c r="BM40" s="606" t="s">
        <v>332</v>
      </c>
      <c r="BN40" s="606"/>
      <c r="BO40" s="606"/>
      <c r="BP40" s="606"/>
      <c r="BQ40" s="606"/>
      <c r="BR40" s="606"/>
      <c r="BS40" s="606"/>
      <c r="BT40" s="606"/>
      <c r="BU40" s="607"/>
      <c r="BV40" s="608">
        <v>93</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398663</v>
      </c>
      <c r="CS40" s="609"/>
      <c r="CT40" s="609"/>
      <c r="CU40" s="609"/>
      <c r="CV40" s="609"/>
      <c r="CW40" s="609"/>
      <c r="CX40" s="609"/>
      <c r="CY40" s="610"/>
      <c r="CZ40" s="611">
        <v>1.5</v>
      </c>
      <c r="DA40" s="623"/>
      <c r="DB40" s="623"/>
      <c r="DC40" s="624"/>
      <c r="DD40" s="614">
        <v>127463</v>
      </c>
      <c r="DE40" s="609"/>
      <c r="DF40" s="609"/>
      <c r="DG40" s="609"/>
      <c r="DH40" s="609"/>
      <c r="DI40" s="609"/>
      <c r="DJ40" s="609"/>
      <c r="DK40" s="610"/>
      <c r="DL40" s="614">
        <v>96371</v>
      </c>
      <c r="DM40" s="609"/>
      <c r="DN40" s="609"/>
      <c r="DO40" s="609"/>
      <c r="DP40" s="609"/>
      <c r="DQ40" s="609"/>
      <c r="DR40" s="609"/>
      <c r="DS40" s="609"/>
      <c r="DT40" s="609"/>
      <c r="DU40" s="609"/>
      <c r="DV40" s="610"/>
      <c r="DW40" s="611">
        <v>0.7</v>
      </c>
      <c r="DX40" s="623"/>
      <c r="DY40" s="623"/>
      <c r="DZ40" s="623"/>
      <c r="EA40" s="623"/>
      <c r="EB40" s="623"/>
      <c r="EC40" s="635"/>
    </row>
    <row r="41" spans="2:133" ht="11.25" customHeight="1" x14ac:dyDescent="0.25">
      <c r="B41" s="589" t="s">
        <v>334</v>
      </c>
      <c r="C41" s="590"/>
      <c r="D41" s="590"/>
      <c r="E41" s="590"/>
      <c r="F41" s="590"/>
      <c r="G41" s="590"/>
      <c r="H41" s="590"/>
      <c r="I41" s="590"/>
      <c r="J41" s="590"/>
      <c r="K41" s="590"/>
      <c r="L41" s="590"/>
      <c r="M41" s="590"/>
      <c r="N41" s="590"/>
      <c r="O41" s="590"/>
      <c r="P41" s="590"/>
      <c r="Q41" s="591"/>
      <c r="R41" s="592">
        <v>28194004</v>
      </c>
      <c r="S41" s="633"/>
      <c r="T41" s="633"/>
      <c r="U41" s="633"/>
      <c r="V41" s="633"/>
      <c r="W41" s="633"/>
      <c r="X41" s="633"/>
      <c r="Y41" s="636"/>
      <c r="Z41" s="637">
        <v>100</v>
      </c>
      <c r="AA41" s="637"/>
      <c r="AB41" s="637"/>
      <c r="AC41" s="637"/>
      <c r="AD41" s="638">
        <v>13368700</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305580</v>
      </c>
      <c r="BA41" s="609"/>
      <c r="BB41" s="609"/>
      <c r="BC41" s="609"/>
      <c r="BD41" s="621"/>
      <c r="BE41" s="621"/>
      <c r="BF41" s="644"/>
      <c r="BG41" s="649"/>
      <c r="BH41" s="650"/>
      <c r="BI41" s="650"/>
      <c r="BJ41" s="650"/>
      <c r="BK41" s="650"/>
      <c r="BL41" s="205"/>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5">
      <c r="AQ42" s="653" t="s">
        <v>338</v>
      </c>
      <c r="AR42" s="654"/>
      <c r="AS42" s="654"/>
      <c r="AT42" s="654"/>
      <c r="AU42" s="654"/>
      <c r="AV42" s="654"/>
      <c r="AW42" s="654"/>
      <c r="AX42" s="654"/>
      <c r="AY42" s="655"/>
      <c r="AZ42" s="592">
        <v>1454689</v>
      </c>
      <c r="BA42" s="633"/>
      <c r="BB42" s="633"/>
      <c r="BC42" s="633"/>
      <c r="BD42" s="593"/>
      <c r="BE42" s="593"/>
      <c r="BF42" s="656"/>
      <c r="BG42" s="651"/>
      <c r="BH42" s="652"/>
      <c r="BI42" s="652"/>
      <c r="BJ42" s="652"/>
      <c r="BK42" s="652"/>
      <c r="BL42" s="206"/>
      <c r="BM42" s="590" t="s">
        <v>339</v>
      </c>
      <c r="BN42" s="590"/>
      <c r="BO42" s="590"/>
      <c r="BP42" s="590"/>
      <c r="BQ42" s="590"/>
      <c r="BR42" s="590"/>
      <c r="BS42" s="590"/>
      <c r="BT42" s="590"/>
      <c r="BU42" s="591"/>
      <c r="BV42" s="592">
        <v>395</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3429813</v>
      </c>
      <c r="CS42" s="621"/>
      <c r="CT42" s="621"/>
      <c r="CU42" s="621"/>
      <c r="CV42" s="621"/>
      <c r="CW42" s="621"/>
      <c r="CX42" s="621"/>
      <c r="CY42" s="622"/>
      <c r="CZ42" s="611">
        <v>12.8</v>
      </c>
      <c r="DA42" s="623"/>
      <c r="DB42" s="623"/>
      <c r="DC42" s="624"/>
      <c r="DD42" s="614">
        <v>526900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5">
      <c r="B43" s="196" t="s">
        <v>341</v>
      </c>
      <c r="CD43" s="605" t="s">
        <v>342</v>
      </c>
      <c r="CE43" s="606"/>
      <c r="CF43" s="606"/>
      <c r="CG43" s="606"/>
      <c r="CH43" s="606"/>
      <c r="CI43" s="606"/>
      <c r="CJ43" s="606"/>
      <c r="CK43" s="606"/>
      <c r="CL43" s="606"/>
      <c r="CM43" s="606"/>
      <c r="CN43" s="606"/>
      <c r="CO43" s="606"/>
      <c r="CP43" s="606"/>
      <c r="CQ43" s="607"/>
      <c r="CR43" s="608">
        <v>82821</v>
      </c>
      <c r="CS43" s="621"/>
      <c r="CT43" s="621"/>
      <c r="CU43" s="621"/>
      <c r="CV43" s="621"/>
      <c r="CW43" s="621"/>
      <c r="CX43" s="621"/>
      <c r="CY43" s="622"/>
      <c r="CZ43" s="611">
        <v>0.3</v>
      </c>
      <c r="DA43" s="623"/>
      <c r="DB43" s="623"/>
      <c r="DC43" s="624"/>
      <c r="DD43" s="614">
        <v>82821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3429813</v>
      </c>
      <c r="CS44" s="609"/>
      <c r="CT44" s="609"/>
      <c r="CU44" s="609"/>
      <c r="CV44" s="609"/>
      <c r="CW44" s="609"/>
      <c r="CX44" s="609"/>
      <c r="CY44" s="610"/>
      <c r="CZ44" s="611">
        <v>12.8</v>
      </c>
      <c r="DA44" s="612"/>
      <c r="DB44" s="612"/>
      <c r="DC44" s="613"/>
      <c r="DD44" s="614">
        <v>526900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1412986</v>
      </c>
      <c r="CS45" s="621"/>
      <c r="CT45" s="621"/>
      <c r="CU45" s="621"/>
      <c r="CV45" s="621"/>
      <c r="CW45" s="621"/>
      <c r="CX45" s="621"/>
      <c r="CY45" s="622"/>
      <c r="CZ45" s="611">
        <v>5.3</v>
      </c>
      <c r="DA45" s="623"/>
      <c r="DB45" s="623"/>
      <c r="DC45" s="624"/>
      <c r="DD45" s="614">
        <v>137192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5">
      <c r="B46" s="207"/>
      <c r="CD46" s="629"/>
      <c r="CE46" s="630"/>
      <c r="CF46" s="605" t="s">
        <v>347</v>
      </c>
      <c r="CG46" s="606"/>
      <c r="CH46" s="606"/>
      <c r="CI46" s="606"/>
      <c r="CJ46" s="606"/>
      <c r="CK46" s="606"/>
      <c r="CL46" s="606"/>
      <c r="CM46" s="606"/>
      <c r="CN46" s="606"/>
      <c r="CO46" s="606"/>
      <c r="CP46" s="606"/>
      <c r="CQ46" s="607"/>
      <c r="CR46" s="608">
        <v>1724187</v>
      </c>
      <c r="CS46" s="609"/>
      <c r="CT46" s="609"/>
      <c r="CU46" s="609"/>
      <c r="CV46" s="609"/>
      <c r="CW46" s="609"/>
      <c r="CX46" s="609"/>
      <c r="CY46" s="610"/>
      <c r="CZ46" s="611">
        <v>6.4</v>
      </c>
      <c r="DA46" s="612"/>
      <c r="DB46" s="612"/>
      <c r="DC46" s="613"/>
      <c r="DD46" s="614">
        <v>355151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5">
      <c r="B47" s="207"/>
      <c r="CD47" s="629"/>
      <c r="CE47" s="630"/>
      <c r="CF47" s="605" t="s">
        <v>348</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5" x14ac:dyDescent="0.2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5">
      <c r="B49" s="207"/>
      <c r="CD49" s="589" t="s">
        <v>350</v>
      </c>
      <c r="CE49" s="590"/>
      <c r="CF49" s="590"/>
      <c r="CG49" s="590"/>
      <c r="CH49" s="590"/>
      <c r="CI49" s="590"/>
      <c r="CJ49" s="590"/>
      <c r="CK49" s="590"/>
      <c r="CL49" s="590"/>
      <c r="CM49" s="590"/>
      <c r="CN49" s="590"/>
      <c r="CO49" s="590"/>
      <c r="CP49" s="590"/>
      <c r="CQ49" s="591"/>
      <c r="CR49" s="592">
        <v>26819042</v>
      </c>
      <c r="CS49" s="593"/>
      <c r="CT49" s="593"/>
      <c r="CU49" s="593"/>
      <c r="CV49" s="593"/>
      <c r="CW49" s="593"/>
      <c r="CX49" s="593"/>
      <c r="CY49" s="594"/>
      <c r="CZ49" s="595">
        <v>100</v>
      </c>
      <c r="DA49" s="596"/>
      <c r="DB49" s="596"/>
      <c r="DC49" s="597"/>
      <c r="DD49" s="598">
        <v>14951665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s5trszn2JuGqEXMSmOLcPixrAWIUexkFJxtiRKhlxOhxIr4CbDIadfuVYbUCnXoCeky2EA32W5WLGoPwuBNJ2g==" saltValue="ttvaaXMfYUYZ5j12tf9MB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3">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6"/>
    </row>
    <row r="6" spans="1:131" s="217" customFormat="1" ht="26.25" customHeight="1" thickBot="1" x14ac:dyDescent="0.3">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5">
      <c r="A7" s="218">
        <v>1</v>
      </c>
      <c r="B7" s="1034" t="s">
        <v>373</v>
      </c>
      <c r="C7" s="1035"/>
      <c r="D7" s="1035"/>
      <c r="E7" s="1035"/>
      <c r="F7" s="1035"/>
      <c r="G7" s="1035"/>
      <c r="H7" s="1035"/>
      <c r="I7" s="1035"/>
      <c r="J7" s="1035"/>
      <c r="K7" s="1035"/>
      <c r="L7" s="1035"/>
      <c r="M7" s="1035"/>
      <c r="N7" s="1035"/>
      <c r="O7" s="1035"/>
      <c r="P7" s="1036"/>
      <c r="Q7" s="1089">
        <v>28200</v>
      </c>
      <c r="R7" s="1090"/>
      <c r="S7" s="1090"/>
      <c r="T7" s="1090"/>
      <c r="U7" s="1090"/>
      <c r="V7" s="1090">
        <v>26825</v>
      </c>
      <c r="W7" s="1090"/>
      <c r="X7" s="1090"/>
      <c r="Y7" s="1090"/>
      <c r="Z7" s="1090"/>
      <c r="AA7" s="1090">
        <v>1375</v>
      </c>
      <c r="AB7" s="1090"/>
      <c r="AC7" s="1090"/>
      <c r="AD7" s="1090"/>
      <c r="AE7" s="1091"/>
      <c r="AF7" s="1092">
        <v>1035</v>
      </c>
      <c r="AG7" s="1093"/>
      <c r="AH7" s="1093"/>
      <c r="AI7" s="1093"/>
      <c r="AJ7" s="1094"/>
      <c r="AK7" s="1095">
        <v>1148</v>
      </c>
      <c r="AL7" s="1096"/>
      <c r="AM7" s="1096"/>
      <c r="AN7" s="1096"/>
      <c r="AO7" s="1096"/>
      <c r="AP7" s="1096">
        <v>21628</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3">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374</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3">
      <c r="A23" s="222" t="s">
        <v>375</v>
      </c>
      <c r="B23" s="924" t="s">
        <v>376</v>
      </c>
      <c r="C23" s="925"/>
      <c r="D23" s="925"/>
      <c r="E23" s="925"/>
      <c r="F23" s="925"/>
      <c r="G23" s="925"/>
      <c r="H23" s="925"/>
      <c r="I23" s="925"/>
      <c r="J23" s="925"/>
      <c r="K23" s="925"/>
      <c r="L23" s="925"/>
      <c r="M23" s="925"/>
      <c r="N23" s="925"/>
      <c r="O23" s="925"/>
      <c r="P23" s="935"/>
      <c r="Q23" s="1054">
        <v>28194</v>
      </c>
      <c r="R23" s="1048"/>
      <c r="S23" s="1048"/>
      <c r="T23" s="1048"/>
      <c r="U23" s="1048"/>
      <c r="V23" s="1048">
        <v>26819</v>
      </c>
      <c r="W23" s="1048"/>
      <c r="X23" s="1048"/>
      <c r="Y23" s="1048"/>
      <c r="Z23" s="1048"/>
      <c r="AA23" s="1048">
        <v>1375</v>
      </c>
      <c r="AB23" s="1048"/>
      <c r="AC23" s="1048"/>
      <c r="AD23" s="1048"/>
      <c r="AE23" s="1055"/>
      <c r="AF23" s="1056">
        <v>1035</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5">
      <c r="A24" s="1047" t="s">
        <v>377</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3">
      <c r="A25" s="1046" t="s">
        <v>378</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5">
      <c r="A26" s="982" t="s">
        <v>356</v>
      </c>
      <c r="B26" s="983"/>
      <c r="C26" s="983"/>
      <c r="D26" s="983"/>
      <c r="E26" s="983"/>
      <c r="F26" s="983"/>
      <c r="G26" s="983"/>
      <c r="H26" s="983"/>
      <c r="I26" s="983"/>
      <c r="J26" s="983"/>
      <c r="K26" s="983"/>
      <c r="L26" s="983"/>
      <c r="M26" s="983"/>
      <c r="N26" s="983"/>
      <c r="O26" s="983"/>
      <c r="P26" s="984"/>
      <c r="Q26" s="988" t="s">
        <v>379</v>
      </c>
      <c r="R26" s="989"/>
      <c r="S26" s="989"/>
      <c r="T26" s="989"/>
      <c r="U26" s="990"/>
      <c r="V26" s="988" t="s">
        <v>380</v>
      </c>
      <c r="W26" s="989"/>
      <c r="X26" s="989"/>
      <c r="Y26" s="989"/>
      <c r="Z26" s="990"/>
      <c r="AA26" s="988" t="s">
        <v>381</v>
      </c>
      <c r="AB26" s="989"/>
      <c r="AC26" s="989"/>
      <c r="AD26" s="989"/>
      <c r="AE26" s="989"/>
      <c r="AF26" s="1042" t="s">
        <v>382</v>
      </c>
      <c r="AG26" s="995"/>
      <c r="AH26" s="995"/>
      <c r="AI26" s="995"/>
      <c r="AJ26" s="1043"/>
      <c r="AK26" s="989" t="s">
        <v>383</v>
      </c>
      <c r="AL26" s="989"/>
      <c r="AM26" s="989"/>
      <c r="AN26" s="989"/>
      <c r="AO26" s="990"/>
      <c r="AP26" s="988" t="s">
        <v>384</v>
      </c>
      <c r="AQ26" s="989"/>
      <c r="AR26" s="989"/>
      <c r="AS26" s="989"/>
      <c r="AT26" s="990"/>
      <c r="AU26" s="988" t="s">
        <v>385</v>
      </c>
      <c r="AV26" s="989"/>
      <c r="AW26" s="989"/>
      <c r="AX26" s="989"/>
      <c r="AY26" s="990"/>
      <c r="AZ26" s="988" t="s">
        <v>386</v>
      </c>
      <c r="BA26" s="989"/>
      <c r="BB26" s="989"/>
      <c r="BC26" s="989"/>
      <c r="BD26" s="990"/>
      <c r="BE26" s="988" t="s">
        <v>363</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3">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5">
      <c r="A28" s="224">
        <v>1</v>
      </c>
      <c r="B28" s="1034" t="s">
        <v>387</v>
      </c>
      <c r="C28" s="1035"/>
      <c r="D28" s="1035"/>
      <c r="E28" s="1035"/>
      <c r="F28" s="1035"/>
      <c r="G28" s="1035"/>
      <c r="H28" s="1035"/>
      <c r="I28" s="1035"/>
      <c r="J28" s="1035"/>
      <c r="K28" s="1035"/>
      <c r="L28" s="1035"/>
      <c r="M28" s="1035"/>
      <c r="N28" s="1035"/>
      <c r="O28" s="1035"/>
      <c r="P28" s="1036"/>
      <c r="Q28" s="1037">
        <v>4306</v>
      </c>
      <c r="R28" s="1038"/>
      <c r="S28" s="1038"/>
      <c r="T28" s="1038"/>
      <c r="U28" s="1038"/>
      <c r="V28" s="1038">
        <v>4291</v>
      </c>
      <c r="W28" s="1038"/>
      <c r="X28" s="1038"/>
      <c r="Y28" s="1038"/>
      <c r="Z28" s="1038"/>
      <c r="AA28" s="1038">
        <v>15</v>
      </c>
      <c r="AB28" s="1038"/>
      <c r="AC28" s="1038"/>
      <c r="AD28" s="1038"/>
      <c r="AE28" s="1039"/>
      <c r="AF28" s="1040">
        <v>15</v>
      </c>
      <c r="AG28" s="1038"/>
      <c r="AH28" s="1038"/>
      <c r="AI28" s="1038"/>
      <c r="AJ28" s="1041"/>
      <c r="AK28" s="1029">
        <v>343</v>
      </c>
      <c r="AL28" s="1030"/>
      <c r="AM28" s="1030"/>
      <c r="AN28" s="1030"/>
      <c r="AO28" s="1030"/>
      <c r="AP28" s="1030" t="s">
        <v>556</v>
      </c>
      <c r="AQ28" s="1030"/>
      <c r="AR28" s="1030"/>
      <c r="AS28" s="1030"/>
      <c r="AT28" s="1030"/>
      <c r="AU28" s="1030" t="s">
        <v>556</v>
      </c>
      <c r="AV28" s="1030"/>
      <c r="AW28" s="1030"/>
      <c r="AX28" s="1030"/>
      <c r="AY28" s="1030"/>
      <c r="AZ28" s="1031"/>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5">
      <c r="A29" s="224">
        <v>2</v>
      </c>
      <c r="B29" s="1017" t="s">
        <v>388</v>
      </c>
      <c r="C29" s="1018"/>
      <c r="D29" s="1018"/>
      <c r="E29" s="1018"/>
      <c r="F29" s="1018"/>
      <c r="G29" s="1018"/>
      <c r="H29" s="1018"/>
      <c r="I29" s="1018"/>
      <c r="J29" s="1018"/>
      <c r="K29" s="1018"/>
      <c r="L29" s="1018"/>
      <c r="M29" s="1018"/>
      <c r="N29" s="1018"/>
      <c r="O29" s="1018"/>
      <c r="P29" s="1019"/>
      <c r="Q29" s="1025">
        <v>5580</v>
      </c>
      <c r="R29" s="1026"/>
      <c r="S29" s="1026"/>
      <c r="T29" s="1026"/>
      <c r="U29" s="1026"/>
      <c r="V29" s="1026">
        <v>5237</v>
      </c>
      <c r="W29" s="1026"/>
      <c r="X29" s="1026"/>
      <c r="Y29" s="1026"/>
      <c r="Z29" s="1026"/>
      <c r="AA29" s="1026">
        <v>343</v>
      </c>
      <c r="AB29" s="1026"/>
      <c r="AC29" s="1026"/>
      <c r="AD29" s="1026"/>
      <c r="AE29" s="1027"/>
      <c r="AF29" s="1022">
        <v>343</v>
      </c>
      <c r="AG29" s="1023"/>
      <c r="AH29" s="1023"/>
      <c r="AI29" s="1023"/>
      <c r="AJ29" s="1024"/>
      <c r="AK29" s="967">
        <v>794</v>
      </c>
      <c r="AL29" s="958"/>
      <c r="AM29" s="958"/>
      <c r="AN29" s="958"/>
      <c r="AO29" s="958"/>
      <c r="AP29" s="958" t="s">
        <v>556</v>
      </c>
      <c r="AQ29" s="958"/>
      <c r="AR29" s="958"/>
      <c r="AS29" s="958"/>
      <c r="AT29" s="958"/>
      <c r="AU29" s="958" t="s">
        <v>556</v>
      </c>
      <c r="AV29" s="958"/>
      <c r="AW29" s="958"/>
      <c r="AX29" s="958"/>
      <c r="AY29" s="958"/>
      <c r="AZ29" s="1028"/>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5">
      <c r="A30" s="224">
        <v>3</v>
      </c>
      <c r="B30" s="1017" t="s">
        <v>389</v>
      </c>
      <c r="C30" s="1018"/>
      <c r="D30" s="1018"/>
      <c r="E30" s="1018"/>
      <c r="F30" s="1018"/>
      <c r="G30" s="1018"/>
      <c r="H30" s="1018"/>
      <c r="I30" s="1018"/>
      <c r="J30" s="1018"/>
      <c r="K30" s="1018"/>
      <c r="L30" s="1018"/>
      <c r="M30" s="1018"/>
      <c r="N30" s="1018"/>
      <c r="O30" s="1018"/>
      <c r="P30" s="1019"/>
      <c r="Q30" s="1025">
        <v>1025</v>
      </c>
      <c r="R30" s="1026"/>
      <c r="S30" s="1026"/>
      <c r="T30" s="1026"/>
      <c r="U30" s="1026"/>
      <c r="V30" s="1026">
        <v>1012</v>
      </c>
      <c r="W30" s="1026"/>
      <c r="X30" s="1026"/>
      <c r="Y30" s="1026"/>
      <c r="Z30" s="1026"/>
      <c r="AA30" s="1026">
        <v>13</v>
      </c>
      <c r="AB30" s="1026"/>
      <c r="AC30" s="1026"/>
      <c r="AD30" s="1026"/>
      <c r="AE30" s="1027"/>
      <c r="AF30" s="1022">
        <v>13</v>
      </c>
      <c r="AG30" s="1023"/>
      <c r="AH30" s="1023"/>
      <c r="AI30" s="1023"/>
      <c r="AJ30" s="1024"/>
      <c r="AK30" s="967">
        <v>156</v>
      </c>
      <c r="AL30" s="958"/>
      <c r="AM30" s="958"/>
      <c r="AN30" s="958"/>
      <c r="AO30" s="958"/>
      <c r="AP30" s="958" t="s">
        <v>556</v>
      </c>
      <c r="AQ30" s="958"/>
      <c r="AR30" s="958"/>
      <c r="AS30" s="958"/>
      <c r="AT30" s="958"/>
      <c r="AU30" s="958" t="s">
        <v>556</v>
      </c>
      <c r="AV30" s="958"/>
      <c r="AW30" s="958"/>
      <c r="AX30" s="958"/>
      <c r="AY30" s="958"/>
      <c r="AZ30" s="1028"/>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5">
      <c r="A31" s="224">
        <v>4</v>
      </c>
      <c r="B31" s="1017" t="s">
        <v>390</v>
      </c>
      <c r="C31" s="1018"/>
      <c r="D31" s="1018"/>
      <c r="E31" s="1018"/>
      <c r="F31" s="1018"/>
      <c r="G31" s="1018"/>
      <c r="H31" s="1018"/>
      <c r="I31" s="1018"/>
      <c r="J31" s="1018"/>
      <c r="K31" s="1018"/>
      <c r="L31" s="1018"/>
      <c r="M31" s="1018"/>
      <c r="N31" s="1018"/>
      <c r="O31" s="1018"/>
      <c r="P31" s="1019"/>
      <c r="Q31" s="1025">
        <v>1149</v>
      </c>
      <c r="R31" s="1026"/>
      <c r="S31" s="1026"/>
      <c r="T31" s="1026"/>
      <c r="U31" s="1026"/>
      <c r="V31" s="1026">
        <v>1044</v>
      </c>
      <c r="W31" s="1026"/>
      <c r="X31" s="1026"/>
      <c r="Y31" s="1026"/>
      <c r="Z31" s="1026"/>
      <c r="AA31" s="1026">
        <v>105</v>
      </c>
      <c r="AB31" s="1026"/>
      <c r="AC31" s="1026"/>
      <c r="AD31" s="1026"/>
      <c r="AE31" s="1027"/>
      <c r="AF31" s="1022">
        <v>1059</v>
      </c>
      <c r="AG31" s="1023"/>
      <c r="AH31" s="1023"/>
      <c r="AI31" s="1023"/>
      <c r="AJ31" s="1024"/>
      <c r="AK31" s="967">
        <v>22</v>
      </c>
      <c r="AL31" s="958"/>
      <c r="AM31" s="958"/>
      <c r="AN31" s="958"/>
      <c r="AO31" s="958"/>
      <c r="AP31" s="958">
        <v>5032</v>
      </c>
      <c r="AQ31" s="958"/>
      <c r="AR31" s="958"/>
      <c r="AS31" s="958"/>
      <c r="AT31" s="958"/>
      <c r="AU31" s="958">
        <v>111</v>
      </c>
      <c r="AV31" s="958"/>
      <c r="AW31" s="958"/>
      <c r="AX31" s="958"/>
      <c r="AY31" s="958"/>
      <c r="AZ31" s="1028" t="s">
        <v>556</v>
      </c>
      <c r="BA31" s="1028"/>
      <c r="BB31" s="1028"/>
      <c r="BC31" s="1028"/>
      <c r="BD31" s="1028"/>
      <c r="BE31" s="959" t="s">
        <v>391</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5">
      <c r="A32" s="224">
        <v>5</v>
      </c>
      <c r="B32" s="1017" t="s">
        <v>392</v>
      </c>
      <c r="C32" s="1018"/>
      <c r="D32" s="1018"/>
      <c r="E32" s="1018"/>
      <c r="F32" s="1018"/>
      <c r="G32" s="1018"/>
      <c r="H32" s="1018"/>
      <c r="I32" s="1018"/>
      <c r="J32" s="1018"/>
      <c r="K32" s="1018"/>
      <c r="L32" s="1018"/>
      <c r="M32" s="1018"/>
      <c r="N32" s="1018"/>
      <c r="O32" s="1018"/>
      <c r="P32" s="1019"/>
      <c r="Q32" s="1025">
        <v>1776</v>
      </c>
      <c r="R32" s="1026"/>
      <c r="S32" s="1026"/>
      <c r="T32" s="1026"/>
      <c r="U32" s="1026"/>
      <c r="V32" s="1026">
        <v>1735</v>
      </c>
      <c r="W32" s="1026"/>
      <c r="X32" s="1026"/>
      <c r="Y32" s="1026"/>
      <c r="Z32" s="1026"/>
      <c r="AA32" s="1026">
        <v>40</v>
      </c>
      <c r="AB32" s="1026"/>
      <c r="AC32" s="1026"/>
      <c r="AD32" s="1026"/>
      <c r="AE32" s="1027"/>
      <c r="AF32" s="1022">
        <v>366</v>
      </c>
      <c r="AG32" s="1023"/>
      <c r="AH32" s="1023"/>
      <c r="AI32" s="1023"/>
      <c r="AJ32" s="1024"/>
      <c r="AK32" s="967">
        <v>1037</v>
      </c>
      <c r="AL32" s="958"/>
      <c r="AM32" s="958"/>
      <c r="AN32" s="958"/>
      <c r="AO32" s="958"/>
      <c r="AP32" s="958">
        <v>15364</v>
      </c>
      <c r="AQ32" s="958"/>
      <c r="AR32" s="958"/>
      <c r="AS32" s="958"/>
      <c r="AT32" s="958"/>
      <c r="AU32" s="958">
        <v>12199</v>
      </c>
      <c r="AV32" s="958"/>
      <c r="AW32" s="958"/>
      <c r="AX32" s="958"/>
      <c r="AY32" s="958"/>
      <c r="AZ32" s="1028" t="s">
        <v>556</v>
      </c>
      <c r="BA32" s="1028"/>
      <c r="BB32" s="1028"/>
      <c r="BC32" s="1028"/>
      <c r="BD32" s="1028"/>
      <c r="BE32" s="959" t="s">
        <v>391</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5">
      <c r="A33" s="224">
        <v>6</v>
      </c>
      <c r="B33" s="1017" t="s">
        <v>393</v>
      </c>
      <c r="C33" s="1018"/>
      <c r="D33" s="1018"/>
      <c r="E33" s="1018"/>
      <c r="F33" s="1018"/>
      <c r="G33" s="1018"/>
      <c r="H33" s="1018"/>
      <c r="I33" s="1018"/>
      <c r="J33" s="1018"/>
      <c r="K33" s="1018"/>
      <c r="L33" s="1018"/>
      <c r="M33" s="1018"/>
      <c r="N33" s="1018"/>
      <c r="O33" s="1018"/>
      <c r="P33" s="1019"/>
      <c r="Q33" s="1025">
        <v>463</v>
      </c>
      <c r="R33" s="1026"/>
      <c r="S33" s="1026"/>
      <c r="T33" s="1026"/>
      <c r="U33" s="1026"/>
      <c r="V33" s="1026">
        <v>831</v>
      </c>
      <c r="W33" s="1026"/>
      <c r="X33" s="1026"/>
      <c r="Y33" s="1026"/>
      <c r="Z33" s="1026"/>
      <c r="AA33" s="1026">
        <v>-368</v>
      </c>
      <c r="AB33" s="1026"/>
      <c r="AC33" s="1026"/>
      <c r="AD33" s="1026"/>
      <c r="AE33" s="1027"/>
      <c r="AF33" s="1022">
        <v>126</v>
      </c>
      <c r="AG33" s="1023"/>
      <c r="AH33" s="1023"/>
      <c r="AI33" s="1023"/>
      <c r="AJ33" s="1024"/>
      <c r="AK33" s="967">
        <v>246</v>
      </c>
      <c r="AL33" s="958"/>
      <c r="AM33" s="958"/>
      <c r="AN33" s="958"/>
      <c r="AO33" s="958"/>
      <c r="AP33" s="958">
        <v>4384</v>
      </c>
      <c r="AQ33" s="958"/>
      <c r="AR33" s="958"/>
      <c r="AS33" s="958"/>
      <c r="AT33" s="958"/>
      <c r="AU33" s="958">
        <v>4384</v>
      </c>
      <c r="AV33" s="958"/>
      <c r="AW33" s="958"/>
      <c r="AX33" s="958"/>
      <c r="AY33" s="958"/>
      <c r="AZ33" s="1028" t="s">
        <v>556</v>
      </c>
      <c r="BA33" s="1028"/>
      <c r="BB33" s="1028"/>
      <c r="BC33" s="1028"/>
      <c r="BD33" s="1028"/>
      <c r="BE33" s="959" t="s">
        <v>391</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3">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3">
      <c r="A63" s="222" t="s">
        <v>375</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1922</v>
      </c>
      <c r="AG63" s="946"/>
      <c r="AH63" s="946"/>
      <c r="AI63" s="946"/>
      <c r="AJ63" s="1009"/>
      <c r="AK63" s="1010"/>
      <c r="AL63" s="950"/>
      <c r="AM63" s="950"/>
      <c r="AN63" s="950"/>
      <c r="AO63" s="950"/>
      <c r="AP63" s="946">
        <v>24780</v>
      </c>
      <c r="AQ63" s="946"/>
      <c r="AR63" s="946"/>
      <c r="AS63" s="946"/>
      <c r="AT63" s="946"/>
      <c r="AU63" s="946">
        <v>16694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3">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5">
      <c r="A66" s="982" t="s">
        <v>397</v>
      </c>
      <c r="B66" s="983"/>
      <c r="C66" s="983"/>
      <c r="D66" s="983"/>
      <c r="E66" s="983"/>
      <c r="F66" s="983"/>
      <c r="G66" s="983"/>
      <c r="H66" s="983"/>
      <c r="I66" s="983"/>
      <c r="J66" s="983"/>
      <c r="K66" s="983"/>
      <c r="L66" s="983"/>
      <c r="M66" s="983"/>
      <c r="N66" s="983"/>
      <c r="O66" s="983"/>
      <c r="P66" s="984"/>
      <c r="Q66" s="988" t="s">
        <v>379</v>
      </c>
      <c r="R66" s="989"/>
      <c r="S66" s="989"/>
      <c r="T66" s="989"/>
      <c r="U66" s="990"/>
      <c r="V66" s="988" t="s">
        <v>380</v>
      </c>
      <c r="W66" s="989"/>
      <c r="X66" s="989"/>
      <c r="Y66" s="989"/>
      <c r="Z66" s="990"/>
      <c r="AA66" s="988" t="s">
        <v>381</v>
      </c>
      <c r="AB66" s="989"/>
      <c r="AC66" s="989"/>
      <c r="AD66" s="989"/>
      <c r="AE66" s="990"/>
      <c r="AF66" s="994" t="s">
        <v>382</v>
      </c>
      <c r="AG66" s="995"/>
      <c r="AH66" s="995"/>
      <c r="AI66" s="995"/>
      <c r="AJ66" s="996"/>
      <c r="AK66" s="988" t="s">
        <v>383</v>
      </c>
      <c r="AL66" s="983"/>
      <c r="AM66" s="983"/>
      <c r="AN66" s="983"/>
      <c r="AO66" s="984"/>
      <c r="AP66" s="988" t="s">
        <v>384</v>
      </c>
      <c r="AQ66" s="989"/>
      <c r="AR66" s="989"/>
      <c r="AS66" s="989"/>
      <c r="AT66" s="990"/>
      <c r="AU66" s="988" t="s">
        <v>398</v>
      </c>
      <c r="AV66" s="989"/>
      <c r="AW66" s="989"/>
      <c r="AX66" s="989"/>
      <c r="AY66" s="990"/>
      <c r="AZ66" s="988" t="s">
        <v>363</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3">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5">
      <c r="A68" s="218">
        <v>1</v>
      </c>
      <c r="B68" s="972" t="s">
        <v>544</v>
      </c>
      <c r="C68" s="973"/>
      <c r="D68" s="973"/>
      <c r="E68" s="973"/>
      <c r="F68" s="973"/>
      <c r="G68" s="973"/>
      <c r="H68" s="973"/>
      <c r="I68" s="973"/>
      <c r="J68" s="973"/>
      <c r="K68" s="973"/>
      <c r="L68" s="973"/>
      <c r="M68" s="973"/>
      <c r="N68" s="973"/>
      <c r="O68" s="973"/>
      <c r="P68" s="974"/>
      <c r="Q68" s="975">
        <v>12442</v>
      </c>
      <c r="R68" s="969"/>
      <c r="S68" s="969"/>
      <c r="T68" s="969"/>
      <c r="U68" s="969"/>
      <c r="V68" s="969">
        <v>12373</v>
      </c>
      <c r="W68" s="969"/>
      <c r="X68" s="969"/>
      <c r="Y68" s="969"/>
      <c r="Z68" s="969"/>
      <c r="AA68" s="969">
        <v>69</v>
      </c>
      <c r="AB68" s="969"/>
      <c r="AC68" s="969"/>
      <c r="AD68" s="969"/>
      <c r="AE68" s="969"/>
      <c r="AF68" s="969">
        <v>69</v>
      </c>
      <c r="AG68" s="969"/>
      <c r="AH68" s="969"/>
      <c r="AI68" s="969"/>
      <c r="AJ68" s="969"/>
      <c r="AK68" s="969">
        <v>0</v>
      </c>
      <c r="AL68" s="969"/>
      <c r="AM68" s="969"/>
      <c r="AN68" s="969"/>
      <c r="AO68" s="969"/>
      <c r="AP68" s="969">
        <v>4577</v>
      </c>
      <c r="AQ68" s="969"/>
      <c r="AR68" s="969"/>
      <c r="AS68" s="969"/>
      <c r="AT68" s="969"/>
      <c r="AU68" s="969">
        <v>360</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5">
      <c r="A69" s="220">
        <v>2</v>
      </c>
      <c r="B69" s="961" t="s">
        <v>545</v>
      </c>
      <c r="C69" s="962"/>
      <c r="D69" s="962"/>
      <c r="E69" s="962"/>
      <c r="F69" s="962"/>
      <c r="G69" s="962"/>
      <c r="H69" s="962"/>
      <c r="I69" s="962"/>
      <c r="J69" s="962"/>
      <c r="K69" s="962"/>
      <c r="L69" s="962"/>
      <c r="M69" s="962"/>
      <c r="N69" s="962"/>
      <c r="O69" s="962"/>
      <c r="P69" s="963"/>
      <c r="Q69" s="964">
        <v>1174</v>
      </c>
      <c r="R69" s="958"/>
      <c r="S69" s="958"/>
      <c r="T69" s="958"/>
      <c r="U69" s="958"/>
      <c r="V69" s="958">
        <v>973</v>
      </c>
      <c r="W69" s="958"/>
      <c r="X69" s="958"/>
      <c r="Y69" s="958"/>
      <c r="Z69" s="958"/>
      <c r="AA69" s="958">
        <v>201</v>
      </c>
      <c r="AB69" s="958"/>
      <c r="AC69" s="958"/>
      <c r="AD69" s="958"/>
      <c r="AE69" s="958"/>
      <c r="AF69" s="958">
        <v>201</v>
      </c>
      <c r="AG69" s="958"/>
      <c r="AH69" s="958"/>
      <c r="AI69" s="958"/>
      <c r="AJ69" s="958"/>
      <c r="AK69" s="958" t="s">
        <v>556</v>
      </c>
      <c r="AL69" s="958"/>
      <c r="AM69" s="958"/>
      <c r="AN69" s="958"/>
      <c r="AO69" s="958"/>
      <c r="AP69" s="958">
        <v>1672</v>
      </c>
      <c r="AQ69" s="958"/>
      <c r="AR69" s="958"/>
      <c r="AS69" s="958"/>
      <c r="AT69" s="958"/>
      <c r="AU69" s="958">
        <v>217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5">
      <c r="A70" s="220">
        <v>3</v>
      </c>
      <c r="B70" s="961" t="s">
        <v>546</v>
      </c>
      <c r="C70" s="962"/>
      <c r="D70" s="962"/>
      <c r="E70" s="962"/>
      <c r="F70" s="962"/>
      <c r="G70" s="962"/>
      <c r="H70" s="962"/>
      <c r="I70" s="962"/>
      <c r="J70" s="962"/>
      <c r="K70" s="962"/>
      <c r="L70" s="962"/>
      <c r="M70" s="962"/>
      <c r="N70" s="962"/>
      <c r="O70" s="962"/>
      <c r="P70" s="963"/>
      <c r="Q70" s="964">
        <v>476</v>
      </c>
      <c r="R70" s="958"/>
      <c r="S70" s="958"/>
      <c r="T70" s="958"/>
      <c r="U70" s="958"/>
      <c r="V70" s="958">
        <v>472</v>
      </c>
      <c r="W70" s="958"/>
      <c r="X70" s="958"/>
      <c r="Y70" s="958"/>
      <c r="Z70" s="958"/>
      <c r="AA70" s="958">
        <v>4</v>
      </c>
      <c r="AB70" s="958"/>
      <c r="AC70" s="958"/>
      <c r="AD70" s="958"/>
      <c r="AE70" s="958"/>
      <c r="AF70" s="958">
        <v>4</v>
      </c>
      <c r="AG70" s="958"/>
      <c r="AH70" s="958"/>
      <c r="AI70" s="958"/>
      <c r="AJ70" s="958"/>
      <c r="AK70" s="958">
        <v>6</v>
      </c>
      <c r="AL70" s="958"/>
      <c r="AM70" s="958"/>
      <c r="AN70" s="958"/>
      <c r="AO70" s="958"/>
      <c r="AP70" s="958">
        <v>142</v>
      </c>
      <c r="AQ70" s="958"/>
      <c r="AR70" s="958"/>
      <c r="AS70" s="958"/>
      <c r="AT70" s="958"/>
      <c r="AU70" s="958">
        <v>14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5">
      <c r="A71" s="220">
        <v>4</v>
      </c>
      <c r="B71" s="961" t="s">
        <v>547</v>
      </c>
      <c r="C71" s="962"/>
      <c r="D71" s="962"/>
      <c r="E71" s="962"/>
      <c r="F71" s="962"/>
      <c r="G71" s="962"/>
      <c r="H71" s="962"/>
      <c r="I71" s="962"/>
      <c r="J71" s="962"/>
      <c r="K71" s="962"/>
      <c r="L71" s="962"/>
      <c r="M71" s="962"/>
      <c r="N71" s="962"/>
      <c r="O71" s="962"/>
      <c r="P71" s="963"/>
      <c r="Q71" s="964">
        <v>93</v>
      </c>
      <c r="R71" s="958"/>
      <c r="S71" s="958"/>
      <c r="T71" s="958"/>
      <c r="U71" s="958"/>
      <c r="V71" s="958">
        <v>82</v>
      </c>
      <c r="W71" s="958"/>
      <c r="X71" s="958"/>
      <c r="Y71" s="958"/>
      <c r="Z71" s="958"/>
      <c r="AA71" s="958">
        <v>11</v>
      </c>
      <c r="AB71" s="958"/>
      <c r="AC71" s="958"/>
      <c r="AD71" s="958"/>
      <c r="AE71" s="958"/>
      <c r="AF71" s="958">
        <v>11</v>
      </c>
      <c r="AG71" s="958"/>
      <c r="AH71" s="958"/>
      <c r="AI71" s="958"/>
      <c r="AJ71" s="958"/>
      <c r="AK71" s="958" t="s">
        <v>556</v>
      </c>
      <c r="AL71" s="958"/>
      <c r="AM71" s="958"/>
      <c r="AN71" s="958"/>
      <c r="AO71" s="958"/>
      <c r="AP71" s="958" t="s">
        <v>556</v>
      </c>
      <c r="AQ71" s="958"/>
      <c r="AR71" s="958"/>
      <c r="AS71" s="958"/>
      <c r="AT71" s="958"/>
      <c r="AU71" s="958" t="s">
        <v>556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5">
      <c r="A72" s="220">
        <v>5</v>
      </c>
      <c r="B72" s="961" t="s">
        <v>548</v>
      </c>
      <c r="C72" s="962"/>
      <c r="D72" s="962"/>
      <c r="E72" s="962"/>
      <c r="F72" s="962"/>
      <c r="G72" s="962"/>
      <c r="H72" s="962"/>
      <c r="I72" s="962"/>
      <c r="J72" s="962"/>
      <c r="K72" s="962"/>
      <c r="L72" s="962"/>
      <c r="M72" s="962"/>
      <c r="N72" s="962"/>
      <c r="O72" s="962"/>
      <c r="P72" s="963"/>
      <c r="Q72" s="964">
        <v>483</v>
      </c>
      <c r="R72" s="958"/>
      <c r="S72" s="958"/>
      <c r="T72" s="958"/>
      <c r="U72" s="958"/>
      <c r="V72" s="958">
        <v>397</v>
      </c>
      <c r="W72" s="958"/>
      <c r="X72" s="958"/>
      <c r="Y72" s="958"/>
      <c r="Z72" s="958"/>
      <c r="AA72" s="958">
        <v>87</v>
      </c>
      <c r="AB72" s="958"/>
      <c r="AC72" s="958"/>
      <c r="AD72" s="958"/>
      <c r="AE72" s="958"/>
      <c r="AF72" s="958">
        <v>87</v>
      </c>
      <c r="AG72" s="958"/>
      <c r="AH72" s="958"/>
      <c r="AI72" s="958"/>
      <c r="AJ72" s="958"/>
      <c r="AK72" s="958">
        <v>93</v>
      </c>
      <c r="AL72" s="958"/>
      <c r="AM72" s="958"/>
      <c r="AN72" s="958"/>
      <c r="AO72" s="958"/>
      <c r="AP72" s="958" t="s">
        <v>556</v>
      </c>
      <c r="AQ72" s="958"/>
      <c r="AR72" s="958"/>
      <c r="AS72" s="958"/>
      <c r="AT72" s="958"/>
      <c r="AU72" s="958" t="s">
        <v>556</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5">
      <c r="A73" s="220">
        <v>6</v>
      </c>
      <c r="B73" s="961" t="s">
        <v>549</v>
      </c>
      <c r="C73" s="962"/>
      <c r="D73" s="962"/>
      <c r="E73" s="962"/>
      <c r="F73" s="962"/>
      <c r="G73" s="962"/>
      <c r="H73" s="962"/>
      <c r="I73" s="962"/>
      <c r="J73" s="962"/>
      <c r="K73" s="962"/>
      <c r="L73" s="962"/>
      <c r="M73" s="962"/>
      <c r="N73" s="962"/>
      <c r="O73" s="962"/>
      <c r="P73" s="963"/>
      <c r="Q73" s="964">
        <v>5552</v>
      </c>
      <c r="R73" s="958"/>
      <c r="S73" s="958"/>
      <c r="T73" s="958"/>
      <c r="U73" s="958"/>
      <c r="V73" s="958">
        <v>4641</v>
      </c>
      <c r="W73" s="958"/>
      <c r="X73" s="958"/>
      <c r="Y73" s="958"/>
      <c r="Z73" s="958"/>
      <c r="AA73" s="958">
        <v>912</v>
      </c>
      <c r="AB73" s="958"/>
      <c r="AC73" s="958"/>
      <c r="AD73" s="958"/>
      <c r="AE73" s="958"/>
      <c r="AF73" s="958">
        <v>912</v>
      </c>
      <c r="AG73" s="958"/>
      <c r="AH73" s="958"/>
      <c r="AI73" s="958"/>
      <c r="AJ73" s="958"/>
      <c r="AK73" s="958">
        <v>0</v>
      </c>
      <c r="AL73" s="958"/>
      <c r="AM73" s="958"/>
      <c r="AN73" s="958"/>
      <c r="AO73" s="958"/>
      <c r="AP73" s="958" t="s">
        <v>556</v>
      </c>
      <c r="AQ73" s="958"/>
      <c r="AR73" s="958"/>
      <c r="AS73" s="958"/>
      <c r="AT73" s="958"/>
      <c r="AU73" s="958" t="s">
        <v>556</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5">
      <c r="A74" s="220">
        <v>7</v>
      </c>
      <c r="B74" s="961" t="s">
        <v>550</v>
      </c>
      <c r="C74" s="962"/>
      <c r="D74" s="962"/>
      <c r="E74" s="962"/>
      <c r="F74" s="962"/>
      <c r="G74" s="962"/>
      <c r="H74" s="962"/>
      <c r="I74" s="962"/>
      <c r="J74" s="962"/>
      <c r="K74" s="962"/>
      <c r="L74" s="962"/>
      <c r="M74" s="962"/>
      <c r="N74" s="962"/>
      <c r="O74" s="962"/>
      <c r="P74" s="963"/>
      <c r="Q74" s="964">
        <v>1491</v>
      </c>
      <c r="R74" s="958"/>
      <c r="S74" s="958"/>
      <c r="T74" s="958"/>
      <c r="U74" s="958"/>
      <c r="V74" s="958">
        <v>1487</v>
      </c>
      <c r="W74" s="958"/>
      <c r="X74" s="958"/>
      <c r="Y74" s="958"/>
      <c r="Z74" s="958"/>
      <c r="AA74" s="958">
        <v>3</v>
      </c>
      <c r="AB74" s="958"/>
      <c r="AC74" s="958"/>
      <c r="AD74" s="958"/>
      <c r="AE74" s="958"/>
      <c r="AF74" s="958">
        <v>3</v>
      </c>
      <c r="AG74" s="958"/>
      <c r="AH74" s="958"/>
      <c r="AI74" s="958"/>
      <c r="AJ74" s="958"/>
      <c r="AK74" s="958">
        <v>41</v>
      </c>
      <c r="AL74" s="958"/>
      <c r="AM74" s="958"/>
      <c r="AN74" s="958"/>
      <c r="AO74" s="958"/>
      <c r="AP74" s="958" t="s">
        <v>556</v>
      </c>
      <c r="AQ74" s="958"/>
      <c r="AR74" s="958"/>
      <c r="AS74" s="958"/>
      <c r="AT74" s="958"/>
      <c r="AU74" s="958" t="s">
        <v>556</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5">
      <c r="A75" s="220">
        <v>8</v>
      </c>
      <c r="B75" s="961" t="s">
        <v>551</v>
      </c>
      <c r="C75" s="962"/>
      <c r="D75" s="962"/>
      <c r="E75" s="962"/>
      <c r="F75" s="962"/>
      <c r="G75" s="962"/>
      <c r="H75" s="962"/>
      <c r="I75" s="962"/>
      <c r="J75" s="962"/>
      <c r="K75" s="962"/>
      <c r="L75" s="962"/>
      <c r="M75" s="962"/>
      <c r="N75" s="962"/>
      <c r="O75" s="962"/>
      <c r="P75" s="963"/>
      <c r="Q75" s="965">
        <v>8</v>
      </c>
      <c r="R75" s="966"/>
      <c r="S75" s="966"/>
      <c r="T75" s="966"/>
      <c r="U75" s="967"/>
      <c r="V75" s="968">
        <v>7</v>
      </c>
      <c r="W75" s="966"/>
      <c r="X75" s="966"/>
      <c r="Y75" s="966"/>
      <c r="Z75" s="967"/>
      <c r="AA75" s="968">
        <v>0</v>
      </c>
      <c r="AB75" s="966"/>
      <c r="AC75" s="966"/>
      <c r="AD75" s="966"/>
      <c r="AE75" s="967"/>
      <c r="AF75" s="968">
        <v>0</v>
      </c>
      <c r="AG75" s="966"/>
      <c r="AH75" s="966"/>
      <c r="AI75" s="966"/>
      <c r="AJ75" s="967"/>
      <c r="AK75" s="968">
        <v>5</v>
      </c>
      <c r="AL75" s="966"/>
      <c r="AM75" s="966"/>
      <c r="AN75" s="966"/>
      <c r="AO75" s="967"/>
      <c r="AP75" s="968" t="s">
        <v>556</v>
      </c>
      <c r="AQ75" s="966"/>
      <c r="AR75" s="966"/>
      <c r="AS75" s="966"/>
      <c r="AT75" s="967"/>
      <c r="AU75" s="968" t="s">
        <v>556</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5">
      <c r="A76" s="220">
        <v>9</v>
      </c>
      <c r="B76" s="961" t="s">
        <v>552</v>
      </c>
      <c r="C76" s="962"/>
      <c r="D76" s="962"/>
      <c r="E76" s="962"/>
      <c r="F76" s="962"/>
      <c r="G76" s="962"/>
      <c r="H76" s="962"/>
      <c r="I76" s="962"/>
      <c r="J76" s="962"/>
      <c r="K76" s="962"/>
      <c r="L76" s="962"/>
      <c r="M76" s="962"/>
      <c r="N76" s="962"/>
      <c r="O76" s="962"/>
      <c r="P76" s="963"/>
      <c r="Q76" s="965">
        <v>33</v>
      </c>
      <c r="R76" s="966"/>
      <c r="S76" s="966"/>
      <c r="T76" s="966"/>
      <c r="U76" s="967"/>
      <c r="V76" s="968">
        <v>17</v>
      </c>
      <c r="W76" s="966"/>
      <c r="X76" s="966"/>
      <c r="Y76" s="966"/>
      <c r="Z76" s="967"/>
      <c r="AA76" s="968">
        <v>17</v>
      </c>
      <c r="AB76" s="966"/>
      <c r="AC76" s="966"/>
      <c r="AD76" s="966"/>
      <c r="AE76" s="967"/>
      <c r="AF76" s="968">
        <v>17</v>
      </c>
      <c r="AG76" s="966"/>
      <c r="AH76" s="966"/>
      <c r="AI76" s="966"/>
      <c r="AJ76" s="967"/>
      <c r="AK76" s="968">
        <v>23</v>
      </c>
      <c r="AL76" s="966"/>
      <c r="AM76" s="966"/>
      <c r="AN76" s="966"/>
      <c r="AO76" s="967"/>
      <c r="AP76" s="968" t="s">
        <v>556</v>
      </c>
      <c r="AQ76" s="966"/>
      <c r="AR76" s="966"/>
      <c r="AS76" s="966"/>
      <c r="AT76" s="967"/>
      <c r="AU76" s="968" t="s">
        <v>556</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5">
      <c r="A77" s="220">
        <v>10</v>
      </c>
      <c r="B77" s="961" t="s">
        <v>553</v>
      </c>
      <c r="C77" s="962"/>
      <c r="D77" s="962"/>
      <c r="E77" s="962"/>
      <c r="F77" s="962"/>
      <c r="G77" s="962"/>
      <c r="H77" s="962"/>
      <c r="I77" s="962"/>
      <c r="J77" s="962"/>
      <c r="K77" s="962"/>
      <c r="L77" s="962"/>
      <c r="M77" s="962"/>
      <c r="N77" s="962"/>
      <c r="O77" s="962"/>
      <c r="P77" s="963"/>
      <c r="Q77" s="965">
        <v>772</v>
      </c>
      <c r="R77" s="966"/>
      <c r="S77" s="966"/>
      <c r="T77" s="966"/>
      <c r="U77" s="967"/>
      <c r="V77" s="968">
        <v>728</v>
      </c>
      <c r="W77" s="966"/>
      <c r="X77" s="966"/>
      <c r="Y77" s="966"/>
      <c r="Z77" s="967"/>
      <c r="AA77" s="968">
        <v>44</v>
      </c>
      <c r="AB77" s="966"/>
      <c r="AC77" s="966"/>
      <c r="AD77" s="966"/>
      <c r="AE77" s="967"/>
      <c r="AF77" s="968">
        <v>44</v>
      </c>
      <c r="AG77" s="966"/>
      <c r="AH77" s="966"/>
      <c r="AI77" s="966"/>
      <c r="AJ77" s="967"/>
      <c r="AK77" s="968">
        <v>315</v>
      </c>
      <c r="AL77" s="966"/>
      <c r="AM77" s="966"/>
      <c r="AN77" s="966"/>
      <c r="AO77" s="967"/>
      <c r="AP77" s="968" t="s">
        <v>556</v>
      </c>
      <c r="AQ77" s="966"/>
      <c r="AR77" s="966"/>
      <c r="AS77" s="966"/>
      <c r="AT77" s="967"/>
      <c r="AU77" s="968" t="s">
        <v>556</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5">
      <c r="A78" s="220">
        <v>11</v>
      </c>
      <c r="B78" s="961" t="s">
        <v>554</v>
      </c>
      <c r="C78" s="962"/>
      <c r="D78" s="962"/>
      <c r="E78" s="962"/>
      <c r="F78" s="962"/>
      <c r="G78" s="962"/>
      <c r="H78" s="962"/>
      <c r="I78" s="962"/>
      <c r="J78" s="962"/>
      <c r="K78" s="962"/>
      <c r="L78" s="962"/>
      <c r="M78" s="962"/>
      <c r="N78" s="962"/>
      <c r="O78" s="962"/>
      <c r="P78" s="963"/>
      <c r="Q78" s="964">
        <v>1876</v>
      </c>
      <c r="R78" s="958"/>
      <c r="S78" s="958"/>
      <c r="T78" s="958"/>
      <c r="U78" s="958"/>
      <c r="V78" s="958">
        <v>1810</v>
      </c>
      <c r="W78" s="958"/>
      <c r="X78" s="958"/>
      <c r="Y78" s="958"/>
      <c r="Z78" s="958"/>
      <c r="AA78" s="958">
        <v>66</v>
      </c>
      <c r="AB78" s="958"/>
      <c r="AC78" s="958"/>
      <c r="AD78" s="958"/>
      <c r="AE78" s="958"/>
      <c r="AF78" s="958">
        <v>66</v>
      </c>
      <c r="AG78" s="958"/>
      <c r="AH78" s="958"/>
      <c r="AI78" s="958"/>
      <c r="AJ78" s="958"/>
      <c r="AK78" s="958" t="s">
        <v>556</v>
      </c>
      <c r="AL78" s="958"/>
      <c r="AM78" s="958"/>
      <c r="AN78" s="958"/>
      <c r="AO78" s="958"/>
      <c r="AP78" s="958" t="s">
        <v>556</v>
      </c>
      <c r="AQ78" s="958"/>
      <c r="AR78" s="958"/>
      <c r="AS78" s="958"/>
      <c r="AT78" s="958"/>
      <c r="AU78" s="958" t="s">
        <v>556</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5">
      <c r="A79" s="220">
        <v>12</v>
      </c>
      <c r="B79" s="961" t="s">
        <v>555</v>
      </c>
      <c r="C79" s="962"/>
      <c r="D79" s="962"/>
      <c r="E79" s="962"/>
      <c r="F79" s="962"/>
      <c r="G79" s="962"/>
      <c r="H79" s="962"/>
      <c r="I79" s="962"/>
      <c r="J79" s="962"/>
      <c r="K79" s="962"/>
      <c r="L79" s="962"/>
      <c r="M79" s="962"/>
      <c r="N79" s="962"/>
      <c r="O79" s="962"/>
      <c r="P79" s="963"/>
      <c r="Q79" s="964">
        <v>297869</v>
      </c>
      <c r="R79" s="958"/>
      <c r="S79" s="958"/>
      <c r="T79" s="958"/>
      <c r="U79" s="958"/>
      <c r="V79" s="958">
        <v>293113</v>
      </c>
      <c r="W79" s="958"/>
      <c r="X79" s="958"/>
      <c r="Y79" s="958"/>
      <c r="Z79" s="958"/>
      <c r="AA79" s="958">
        <v>4756</v>
      </c>
      <c r="AB79" s="958"/>
      <c r="AC79" s="958"/>
      <c r="AD79" s="958"/>
      <c r="AE79" s="958"/>
      <c r="AF79" s="958">
        <v>4756</v>
      </c>
      <c r="AG79" s="958"/>
      <c r="AH79" s="958"/>
      <c r="AI79" s="958"/>
      <c r="AJ79" s="958"/>
      <c r="AK79" s="958">
        <v>1710</v>
      </c>
      <c r="AL79" s="958"/>
      <c r="AM79" s="958"/>
      <c r="AN79" s="958"/>
      <c r="AO79" s="958"/>
      <c r="AP79" s="958" t="s">
        <v>556</v>
      </c>
      <c r="AQ79" s="958"/>
      <c r="AR79" s="958"/>
      <c r="AS79" s="958"/>
      <c r="AT79" s="958"/>
      <c r="AU79" s="958" t="s">
        <v>556</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3">
      <c r="A88" s="222" t="s">
        <v>375</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6170</v>
      </c>
      <c r="AG88" s="946"/>
      <c r="AH88" s="946"/>
      <c r="AI88" s="946"/>
      <c r="AJ88" s="946"/>
      <c r="AK88" s="950"/>
      <c r="AL88" s="950"/>
      <c r="AM88" s="950"/>
      <c r="AN88" s="950"/>
      <c r="AO88" s="950"/>
      <c r="AP88" s="946">
        <v>6391</v>
      </c>
      <c r="AQ88" s="946"/>
      <c r="AR88" s="946"/>
      <c r="AS88" s="946"/>
      <c r="AT88" s="946"/>
      <c r="AU88" s="946">
        <v>591</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3">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375</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31"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293</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293</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293</v>
      </c>
      <c r="DR109" s="883"/>
      <c r="DS109" s="883"/>
      <c r="DT109" s="883"/>
      <c r="DU109" s="884"/>
      <c r="DV109" s="885" t="s">
        <v>410</v>
      </c>
      <c r="DW109" s="883"/>
      <c r="DX109" s="883"/>
      <c r="DY109" s="883"/>
      <c r="DZ109" s="916"/>
    </row>
    <row r="110" spans="1:131" s="212" customFormat="1" ht="26.25" customHeight="1" x14ac:dyDescent="0.2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2383984</v>
      </c>
      <c r="AB110" s="876"/>
      <c r="AC110" s="876"/>
      <c r="AD110" s="876"/>
      <c r="AE110" s="877"/>
      <c r="AF110" s="878">
        <v>2135943</v>
      </c>
      <c r="AG110" s="876"/>
      <c r="AH110" s="876"/>
      <c r="AI110" s="876"/>
      <c r="AJ110" s="877"/>
      <c r="AK110" s="878">
        <v>1951022</v>
      </c>
      <c r="AL110" s="876"/>
      <c r="AM110" s="876"/>
      <c r="AN110" s="876"/>
      <c r="AO110" s="877"/>
      <c r="AP110" s="879">
        <v>17.399999999999999</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19736454</v>
      </c>
      <c r="BR110" s="829"/>
      <c r="BS110" s="829"/>
      <c r="BT110" s="829"/>
      <c r="BU110" s="829"/>
      <c r="BV110" s="829">
        <v>19177907</v>
      </c>
      <c r="BW110" s="829"/>
      <c r="BX110" s="829"/>
      <c r="BY110" s="829"/>
      <c r="BZ110" s="829"/>
      <c r="CA110" s="829">
        <v>21627532</v>
      </c>
      <c r="CB110" s="829"/>
      <c r="CC110" s="829"/>
      <c r="CD110" s="829"/>
      <c r="CE110" s="829"/>
      <c r="CF110" s="853">
        <v>193</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17757062</v>
      </c>
      <c r="BR112" s="804"/>
      <c r="BS112" s="804"/>
      <c r="BT112" s="804"/>
      <c r="BU112" s="804"/>
      <c r="BV112" s="804">
        <v>17301764</v>
      </c>
      <c r="BW112" s="804"/>
      <c r="BX112" s="804"/>
      <c r="BY112" s="804"/>
      <c r="BZ112" s="804"/>
      <c r="CA112" s="804">
        <v>16693357</v>
      </c>
      <c r="CB112" s="804"/>
      <c r="CC112" s="804"/>
      <c r="CD112" s="804"/>
      <c r="CE112" s="804"/>
      <c r="CF112" s="862">
        <v>149</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971029</v>
      </c>
      <c r="AB113" s="906"/>
      <c r="AC113" s="906"/>
      <c r="AD113" s="906"/>
      <c r="AE113" s="907"/>
      <c r="AF113" s="908">
        <v>1027949</v>
      </c>
      <c r="AG113" s="906"/>
      <c r="AH113" s="906"/>
      <c r="AI113" s="906"/>
      <c r="AJ113" s="907"/>
      <c r="AK113" s="908">
        <v>972306</v>
      </c>
      <c r="AL113" s="906"/>
      <c r="AM113" s="906"/>
      <c r="AN113" s="906"/>
      <c r="AO113" s="907"/>
      <c r="AP113" s="909">
        <v>8.6999999999999993</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372668</v>
      </c>
      <c r="BR113" s="804"/>
      <c r="BS113" s="804"/>
      <c r="BT113" s="804"/>
      <c r="BU113" s="804"/>
      <c r="BV113" s="804">
        <v>352192</v>
      </c>
      <c r="BW113" s="804"/>
      <c r="BX113" s="804"/>
      <c r="BY113" s="804"/>
      <c r="BZ113" s="804"/>
      <c r="CA113" s="804">
        <v>590896</v>
      </c>
      <c r="CB113" s="804"/>
      <c r="CC113" s="804"/>
      <c r="CD113" s="804"/>
      <c r="CE113" s="804"/>
      <c r="CF113" s="862">
        <v>5.3</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29235</v>
      </c>
      <c r="AB114" s="767"/>
      <c r="AC114" s="767"/>
      <c r="AD114" s="767"/>
      <c r="AE114" s="768"/>
      <c r="AF114" s="769">
        <v>24136</v>
      </c>
      <c r="AG114" s="767"/>
      <c r="AH114" s="767"/>
      <c r="AI114" s="767"/>
      <c r="AJ114" s="768"/>
      <c r="AK114" s="769">
        <v>18579</v>
      </c>
      <c r="AL114" s="767"/>
      <c r="AM114" s="767"/>
      <c r="AN114" s="767"/>
      <c r="AO114" s="768"/>
      <c r="AP114" s="811">
        <v>0.2</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4163317</v>
      </c>
      <c r="BR114" s="804"/>
      <c r="BS114" s="804"/>
      <c r="BT114" s="804"/>
      <c r="BU114" s="804"/>
      <c r="BV114" s="804">
        <v>3827444</v>
      </c>
      <c r="BW114" s="804"/>
      <c r="BX114" s="804"/>
      <c r="BY114" s="804"/>
      <c r="BZ114" s="804"/>
      <c r="CA114" s="804">
        <v>3758068</v>
      </c>
      <c r="CB114" s="804"/>
      <c r="CC114" s="804"/>
      <c r="CD114" s="804"/>
      <c r="CE114" s="804"/>
      <c r="CF114" s="862">
        <v>33.5</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34</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3384282</v>
      </c>
      <c r="AB117" s="890"/>
      <c r="AC117" s="890"/>
      <c r="AD117" s="890"/>
      <c r="AE117" s="891"/>
      <c r="AF117" s="892">
        <v>3188028</v>
      </c>
      <c r="AG117" s="890"/>
      <c r="AH117" s="890"/>
      <c r="AI117" s="890"/>
      <c r="AJ117" s="891"/>
      <c r="AK117" s="892">
        <v>2941907</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293</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176</v>
      </c>
      <c r="BA119" s="233"/>
      <c r="BB119" s="233"/>
      <c r="BC119" s="233"/>
      <c r="BD119" s="233"/>
      <c r="BE119" s="233"/>
      <c r="BF119" s="233"/>
      <c r="BG119" s="233"/>
      <c r="BH119" s="233"/>
      <c r="BI119" s="233"/>
      <c r="BJ119" s="233"/>
      <c r="BK119" s="233"/>
      <c r="BL119" s="233"/>
      <c r="BM119" s="233"/>
      <c r="BN119" s="233"/>
      <c r="BO119" s="864" t="s">
        <v>440</v>
      </c>
      <c r="BP119" s="865"/>
      <c r="BQ119" s="866">
        <v>42029501</v>
      </c>
      <c r="BR119" s="832"/>
      <c r="BS119" s="832"/>
      <c r="BT119" s="832"/>
      <c r="BU119" s="832"/>
      <c r="BV119" s="832">
        <v>40659307</v>
      </c>
      <c r="BW119" s="832"/>
      <c r="BX119" s="832"/>
      <c r="BY119" s="832"/>
      <c r="BZ119" s="832"/>
      <c r="CA119" s="832">
        <v>42669853</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7748768</v>
      </c>
      <c r="BR120" s="829"/>
      <c r="BS120" s="829"/>
      <c r="BT120" s="829"/>
      <c r="BU120" s="829"/>
      <c r="BV120" s="829">
        <v>8460794</v>
      </c>
      <c r="BW120" s="829"/>
      <c r="BX120" s="829"/>
      <c r="BY120" s="829"/>
      <c r="BZ120" s="829"/>
      <c r="CA120" s="829">
        <v>9022758</v>
      </c>
      <c r="CB120" s="829"/>
      <c r="CC120" s="829"/>
      <c r="CD120" s="829"/>
      <c r="CE120" s="829"/>
      <c r="CF120" s="853">
        <v>80.5</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v>12869162</v>
      </c>
      <c r="DH120" s="829"/>
      <c r="DI120" s="829"/>
      <c r="DJ120" s="829"/>
      <c r="DK120" s="829"/>
      <c r="DL120" s="829">
        <v>12587184</v>
      </c>
      <c r="DM120" s="829"/>
      <c r="DN120" s="829"/>
      <c r="DO120" s="829"/>
      <c r="DP120" s="829"/>
      <c r="DQ120" s="829">
        <v>12198844</v>
      </c>
      <c r="DR120" s="829"/>
      <c r="DS120" s="829"/>
      <c r="DT120" s="829"/>
      <c r="DU120" s="829"/>
      <c r="DV120" s="830">
        <v>108.9</v>
      </c>
      <c r="DW120" s="830"/>
      <c r="DX120" s="830"/>
      <c r="DY120" s="830"/>
      <c r="DZ120" s="831"/>
    </row>
    <row r="121" spans="1:130" s="212" customFormat="1" ht="26.25" customHeight="1" x14ac:dyDescent="0.2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1224974</v>
      </c>
      <c r="BR121" s="804"/>
      <c r="BS121" s="804"/>
      <c r="BT121" s="804"/>
      <c r="BU121" s="804"/>
      <c r="BV121" s="804">
        <v>1070639</v>
      </c>
      <c r="BW121" s="804"/>
      <c r="BX121" s="804"/>
      <c r="BY121" s="804"/>
      <c r="BZ121" s="804"/>
      <c r="CA121" s="804">
        <v>917691</v>
      </c>
      <c r="CB121" s="804"/>
      <c r="CC121" s="804"/>
      <c r="CD121" s="804"/>
      <c r="CE121" s="804"/>
      <c r="CF121" s="862">
        <v>8.1999999999999993</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4767664</v>
      </c>
      <c r="DH121" s="804"/>
      <c r="DI121" s="804"/>
      <c r="DJ121" s="804"/>
      <c r="DK121" s="804"/>
      <c r="DL121" s="804">
        <v>4576560</v>
      </c>
      <c r="DM121" s="804"/>
      <c r="DN121" s="804"/>
      <c r="DO121" s="804"/>
      <c r="DP121" s="804"/>
      <c r="DQ121" s="804">
        <v>4383817</v>
      </c>
      <c r="DR121" s="804"/>
      <c r="DS121" s="804"/>
      <c r="DT121" s="804"/>
      <c r="DU121" s="804"/>
      <c r="DV121" s="781">
        <v>39.1</v>
      </c>
      <c r="DW121" s="781"/>
      <c r="DX121" s="781"/>
      <c r="DY121" s="781"/>
      <c r="DZ121" s="782"/>
    </row>
    <row r="122" spans="1:130" s="212" customFormat="1" ht="26.25" customHeight="1" x14ac:dyDescent="0.2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24914782</v>
      </c>
      <c r="BR122" s="832"/>
      <c r="BS122" s="832"/>
      <c r="BT122" s="832"/>
      <c r="BU122" s="832"/>
      <c r="BV122" s="832">
        <v>24695243</v>
      </c>
      <c r="BW122" s="832"/>
      <c r="BX122" s="832"/>
      <c r="BY122" s="832"/>
      <c r="BZ122" s="832"/>
      <c r="CA122" s="832">
        <v>25259986</v>
      </c>
      <c r="CB122" s="832"/>
      <c r="CC122" s="832"/>
      <c r="CD122" s="832"/>
      <c r="CE122" s="832"/>
      <c r="CF122" s="833">
        <v>225.5</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v>120236</v>
      </c>
      <c r="DH122" s="804"/>
      <c r="DI122" s="804"/>
      <c r="DJ122" s="804"/>
      <c r="DK122" s="804"/>
      <c r="DL122" s="804">
        <v>138020</v>
      </c>
      <c r="DM122" s="804"/>
      <c r="DN122" s="804"/>
      <c r="DO122" s="804"/>
      <c r="DP122" s="804"/>
      <c r="DQ122" s="804">
        <v>110696</v>
      </c>
      <c r="DR122" s="804"/>
      <c r="DS122" s="804"/>
      <c r="DT122" s="804"/>
      <c r="DU122" s="804"/>
      <c r="DV122" s="781">
        <v>1</v>
      </c>
      <c r="DW122" s="781"/>
      <c r="DX122" s="781"/>
      <c r="DY122" s="781"/>
      <c r="DZ122" s="782"/>
    </row>
    <row r="123" spans="1:130" s="212" customFormat="1" ht="26.25" customHeight="1" x14ac:dyDescent="0.2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176</v>
      </c>
      <c r="BA123" s="233"/>
      <c r="BB123" s="233"/>
      <c r="BC123" s="233"/>
      <c r="BD123" s="233"/>
      <c r="BE123" s="233"/>
      <c r="BF123" s="233"/>
      <c r="BG123" s="233"/>
      <c r="BH123" s="233"/>
      <c r="BI123" s="233"/>
      <c r="BJ123" s="233"/>
      <c r="BK123" s="233"/>
      <c r="BL123" s="233"/>
      <c r="BM123" s="233"/>
      <c r="BN123" s="233"/>
      <c r="BO123" s="864" t="s">
        <v>448</v>
      </c>
      <c r="BP123" s="865"/>
      <c r="BQ123" s="819">
        <v>33888524</v>
      </c>
      <c r="BR123" s="820"/>
      <c r="BS123" s="820"/>
      <c r="BT123" s="820"/>
      <c r="BU123" s="820"/>
      <c r="BV123" s="820">
        <v>34226676</v>
      </c>
      <c r="BW123" s="820"/>
      <c r="BX123" s="820"/>
      <c r="BY123" s="820"/>
      <c r="BZ123" s="820"/>
      <c r="CA123" s="820">
        <v>35200435</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3">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75</v>
      </c>
      <c r="BR124" s="818"/>
      <c r="BS124" s="818"/>
      <c r="BT124" s="818"/>
      <c r="BU124" s="818"/>
      <c r="BV124" s="818">
        <v>58.4</v>
      </c>
      <c r="BW124" s="818"/>
      <c r="BX124" s="818"/>
      <c r="BY124" s="818"/>
      <c r="BZ124" s="818"/>
      <c r="CA124" s="818">
        <v>66.599999999999994</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3">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34</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3">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20017</v>
      </c>
      <c r="AB128" s="788"/>
      <c r="AC128" s="788"/>
      <c r="AD128" s="788"/>
      <c r="AE128" s="789"/>
      <c r="AF128" s="790">
        <v>20058</v>
      </c>
      <c r="AG128" s="788"/>
      <c r="AH128" s="788"/>
      <c r="AI128" s="788"/>
      <c r="AJ128" s="789"/>
      <c r="AK128" s="790">
        <v>44614</v>
      </c>
      <c r="AL128" s="788"/>
      <c r="AM128" s="788"/>
      <c r="AN128" s="788"/>
      <c r="AO128" s="789"/>
      <c r="AP128" s="791"/>
      <c r="AQ128" s="792"/>
      <c r="AR128" s="792"/>
      <c r="AS128" s="792"/>
      <c r="AT128" s="793"/>
      <c r="AU128" s="214"/>
      <c r="AV128" s="214"/>
      <c r="AW128" s="214"/>
      <c r="AX128" s="794" t="s">
        <v>462</v>
      </c>
      <c r="AY128" s="795"/>
      <c r="AZ128" s="795"/>
      <c r="BA128" s="795"/>
      <c r="BB128" s="795"/>
      <c r="BC128" s="795"/>
      <c r="BD128" s="795"/>
      <c r="BE128" s="796"/>
      <c r="BF128" s="773" t="s">
        <v>122</v>
      </c>
      <c r="BG128" s="774"/>
      <c r="BH128" s="774"/>
      <c r="BI128" s="774"/>
      <c r="BJ128" s="774"/>
      <c r="BK128" s="774"/>
      <c r="BL128" s="797"/>
      <c r="BM128" s="773">
        <v>12.93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13030596</v>
      </c>
      <c r="AB129" s="767"/>
      <c r="AC129" s="767"/>
      <c r="AD129" s="767"/>
      <c r="AE129" s="768"/>
      <c r="AF129" s="769">
        <v>13092528</v>
      </c>
      <c r="AG129" s="767"/>
      <c r="AH129" s="767"/>
      <c r="AI129" s="767"/>
      <c r="AJ129" s="768"/>
      <c r="AK129" s="769">
        <v>13231151</v>
      </c>
      <c r="AL129" s="767"/>
      <c r="AM129" s="767"/>
      <c r="AN129" s="767"/>
      <c r="AO129" s="768"/>
      <c r="AP129" s="770"/>
      <c r="AQ129" s="771"/>
      <c r="AR129" s="771"/>
      <c r="AS129" s="771"/>
      <c r="AT129" s="772"/>
      <c r="AU129" s="215"/>
      <c r="AV129" s="215"/>
      <c r="AW129" s="215"/>
      <c r="AX129" s="738" t="s">
        <v>465</v>
      </c>
      <c r="AY129" s="739"/>
      <c r="AZ129" s="739"/>
      <c r="BA129" s="739"/>
      <c r="BB129" s="739"/>
      <c r="BC129" s="739"/>
      <c r="BD129" s="739"/>
      <c r="BE129" s="740"/>
      <c r="BF129" s="757" t="s">
        <v>122</v>
      </c>
      <c r="BG129" s="758"/>
      <c r="BH129" s="758"/>
      <c r="BI129" s="758"/>
      <c r="BJ129" s="758"/>
      <c r="BK129" s="758"/>
      <c r="BL129" s="759"/>
      <c r="BM129" s="757">
        <v>17.93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2186349</v>
      </c>
      <c r="AB130" s="767"/>
      <c r="AC130" s="767"/>
      <c r="AD130" s="767"/>
      <c r="AE130" s="768"/>
      <c r="AF130" s="769">
        <v>2094251</v>
      </c>
      <c r="AG130" s="767"/>
      <c r="AH130" s="767"/>
      <c r="AI130" s="767"/>
      <c r="AJ130" s="768"/>
      <c r="AK130" s="769">
        <v>2027608</v>
      </c>
      <c r="AL130" s="767"/>
      <c r="AM130" s="767"/>
      <c r="AN130" s="767"/>
      <c r="AO130" s="768"/>
      <c r="AP130" s="770"/>
      <c r="AQ130" s="771"/>
      <c r="AR130" s="771"/>
      <c r="AS130" s="771"/>
      <c r="AT130" s="772"/>
      <c r="AU130" s="215"/>
      <c r="AV130" s="215"/>
      <c r="AW130" s="215"/>
      <c r="AX130" s="738" t="s">
        <v>468</v>
      </c>
      <c r="AY130" s="739"/>
      <c r="AZ130" s="739"/>
      <c r="BA130" s="739"/>
      <c r="BB130" s="739"/>
      <c r="BC130" s="739"/>
      <c r="BD130" s="739"/>
      <c r="BE130" s="740"/>
      <c r="BF130" s="741">
        <v>9.4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10844247</v>
      </c>
      <c r="AB131" s="751"/>
      <c r="AC131" s="751"/>
      <c r="AD131" s="751"/>
      <c r="AE131" s="752"/>
      <c r="AF131" s="753">
        <v>10998277</v>
      </c>
      <c r="AG131" s="751"/>
      <c r="AH131" s="751"/>
      <c r="AI131" s="751"/>
      <c r="AJ131" s="752"/>
      <c r="AK131" s="753">
        <v>11203543</v>
      </c>
      <c r="AL131" s="751"/>
      <c r="AM131" s="751"/>
      <c r="AN131" s="751"/>
      <c r="AO131" s="752"/>
      <c r="AP131" s="754"/>
      <c r="AQ131" s="755"/>
      <c r="AR131" s="755"/>
      <c r="AS131" s="755"/>
      <c r="AT131" s="756"/>
      <c r="AU131" s="215"/>
      <c r="AV131" s="215"/>
      <c r="AW131" s="215"/>
      <c r="AX131" s="716" t="s">
        <v>470</v>
      </c>
      <c r="AY131" s="717"/>
      <c r="AZ131" s="717"/>
      <c r="BA131" s="717"/>
      <c r="BB131" s="717"/>
      <c r="BC131" s="717"/>
      <c r="BD131" s="717"/>
      <c r="BE131" s="718"/>
      <c r="BF131" s="719">
        <v>66.599999999999994</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10.862128090000001</v>
      </c>
      <c r="AB132" s="732"/>
      <c r="AC132" s="732"/>
      <c r="AD132" s="732"/>
      <c r="AE132" s="733"/>
      <c r="AF132" s="734">
        <v>9.7626109979999995</v>
      </c>
      <c r="AG132" s="732"/>
      <c r="AH132" s="732"/>
      <c r="AI132" s="732"/>
      <c r="AJ132" s="733"/>
      <c r="AK132" s="734">
        <v>7.7625890310000001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9.3000000000000007</v>
      </c>
      <c r="AB133" s="711"/>
      <c r="AC133" s="711"/>
      <c r="AD133" s="711"/>
      <c r="AE133" s="712"/>
      <c r="AF133" s="710">
        <v>9.8000000000000007</v>
      </c>
      <c r="AG133" s="711"/>
      <c r="AH133" s="711"/>
      <c r="AI133" s="711"/>
      <c r="AJ133" s="712"/>
      <c r="AK133" s="710">
        <v>9.4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ptSipRhrXLpoJrbZ9yE6bd9cFU2KHWZ32S4+G3JbozoLDOUxkQPXTovPEi3e+fc8RDE33ya61mwjy4EXwAeaQ==" saltValue="sqV4btLH+MiNYwQXHA4i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474</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1CqMc9rZIWbvWsj1O6o2Pw/qzIGRf9Q1tAb28KzgDgIBR3dZpaiKwecsPix4DQvQlFg8VbMSZ/8ptbmJ36mKug==" saltValue="H8jIMnPseDJiTy9Pm1PrJ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8r81Yg6JhAVVEfSp/HX9USflEiolkqOe1EiHu96DZgEgnAoQZsbyogJ2efb7UTNmtIMgjIaPvRmQkiRbPRQHJw==" saltValue="Mhv4YJYK3qLmGdIHDeQsJ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06640625" style="249" customWidth="1"/>
    <col min="46" max="46" width="3" style="247" customWidth="1"/>
    <col min="47" max="47" width="19.066406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475</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476</v>
      </c>
      <c r="AL6" s="248"/>
      <c r="AM6" s="248"/>
      <c r="AN6" s="248"/>
    </row>
    <row r="7" spans="1:46" ht="13.5" customHeight="1" x14ac:dyDescent="0.25">
      <c r="A7" s="247"/>
      <c r="AK7" s="250"/>
      <c r="AL7" s="251"/>
      <c r="AM7" s="251"/>
      <c r="AN7" s="252"/>
      <c r="AO7" s="1105" t="s">
        <v>477</v>
      </c>
      <c r="AP7" s="253"/>
      <c r="AQ7" s="254" t="s">
        <v>478</v>
      </c>
      <c r="AR7" s="255"/>
    </row>
    <row r="8" spans="1:46" ht="12.75" x14ac:dyDescent="0.25">
      <c r="A8" s="247"/>
      <c r="AK8" s="256"/>
      <c r="AL8" s="257"/>
      <c r="AM8" s="257"/>
      <c r="AN8" s="258"/>
      <c r="AO8" s="1106"/>
      <c r="AP8" s="259" t="s">
        <v>479</v>
      </c>
      <c r="AQ8" s="260" t="s">
        <v>480</v>
      </c>
      <c r="AR8" s="261" t="s">
        <v>481</v>
      </c>
    </row>
    <row r="9" spans="1:46" ht="12.75" x14ac:dyDescent="0.25">
      <c r="A9" s="247"/>
      <c r="AK9" s="1117" t="s">
        <v>482</v>
      </c>
      <c r="AL9" s="1118"/>
      <c r="AM9" s="1118"/>
      <c r="AN9" s="1119"/>
      <c r="AO9" s="262">
        <v>3648248</v>
      </c>
      <c r="AP9" s="262">
        <v>93151</v>
      </c>
      <c r="AQ9" s="263">
        <v>117270</v>
      </c>
      <c r="AR9" s="264">
        <v>-20.6</v>
      </c>
    </row>
    <row r="10" spans="1:46" ht="13.5" customHeight="1" x14ac:dyDescent="0.25">
      <c r="A10" s="247"/>
      <c r="AK10" s="1117" t="s">
        <v>483</v>
      </c>
      <c r="AL10" s="1118"/>
      <c r="AM10" s="1118"/>
      <c r="AN10" s="1119"/>
      <c r="AO10" s="265">
        <v>62060</v>
      </c>
      <c r="AP10" s="265">
        <v>1585</v>
      </c>
      <c r="AQ10" s="266">
        <v>10490</v>
      </c>
      <c r="AR10" s="267">
        <v>-84.9</v>
      </c>
    </row>
    <row r="11" spans="1:46" ht="13.5" customHeight="1" x14ac:dyDescent="0.25">
      <c r="A11" s="247"/>
      <c r="AK11" s="1117" t="s">
        <v>484</v>
      </c>
      <c r="AL11" s="1118"/>
      <c r="AM11" s="1118"/>
      <c r="AN11" s="1119"/>
      <c r="AO11" s="265" t="s">
        <v>485</v>
      </c>
      <c r="AP11" s="265" t="s">
        <v>485</v>
      </c>
      <c r="AQ11" s="266">
        <v>1802</v>
      </c>
      <c r="AR11" s="267" t="s">
        <v>485</v>
      </c>
    </row>
    <row r="12" spans="1:46" ht="13.5" customHeight="1" x14ac:dyDescent="0.25">
      <c r="A12" s="247"/>
      <c r="AK12" s="1117" t="s">
        <v>486</v>
      </c>
      <c r="AL12" s="1118"/>
      <c r="AM12" s="1118"/>
      <c r="AN12" s="1119"/>
      <c r="AO12" s="265" t="s">
        <v>485</v>
      </c>
      <c r="AP12" s="265" t="s">
        <v>485</v>
      </c>
      <c r="AQ12" s="266">
        <v>3</v>
      </c>
      <c r="AR12" s="267" t="s">
        <v>485</v>
      </c>
    </row>
    <row r="13" spans="1:46" ht="13.5" customHeight="1" x14ac:dyDescent="0.25">
      <c r="A13" s="247"/>
      <c r="AK13" s="1117" t="s">
        <v>487</v>
      </c>
      <c r="AL13" s="1118"/>
      <c r="AM13" s="1118"/>
      <c r="AN13" s="1119"/>
      <c r="AO13" s="265">
        <v>167179</v>
      </c>
      <c r="AP13" s="265">
        <v>4269</v>
      </c>
      <c r="AQ13" s="266">
        <v>4482</v>
      </c>
      <c r="AR13" s="267">
        <v>-4.8</v>
      </c>
    </row>
    <row r="14" spans="1:46" ht="13.5" customHeight="1" x14ac:dyDescent="0.25">
      <c r="A14" s="247"/>
      <c r="AK14" s="1117" t="s">
        <v>488</v>
      </c>
      <c r="AL14" s="1118"/>
      <c r="AM14" s="1118"/>
      <c r="AN14" s="1119"/>
      <c r="AO14" s="265">
        <v>82821</v>
      </c>
      <c r="AP14" s="265">
        <v>2115</v>
      </c>
      <c r="AQ14" s="266">
        <v>2749</v>
      </c>
      <c r="AR14" s="267">
        <v>-23.1</v>
      </c>
    </row>
    <row r="15" spans="1:46" ht="13.5" customHeight="1" x14ac:dyDescent="0.25">
      <c r="A15" s="247"/>
      <c r="AK15" s="1120" t="s">
        <v>489</v>
      </c>
      <c r="AL15" s="1121"/>
      <c r="AM15" s="1121"/>
      <c r="AN15" s="1122"/>
      <c r="AO15" s="265">
        <v>-305375</v>
      </c>
      <c r="AP15" s="265">
        <v>-7797</v>
      </c>
      <c r="AQ15" s="266">
        <v>-7399</v>
      </c>
      <c r="AR15" s="267">
        <v>5.4</v>
      </c>
    </row>
    <row r="16" spans="1:46" ht="12.75" x14ac:dyDescent="0.25">
      <c r="A16" s="247"/>
      <c r="AK16" s="1120" t="s">
        <v>176</v>
      </c>
      <c r="AL16" s="1121"/>
      <c r="AM16" s="1121"/>
      <c r="AN16" s="1122"/>
      <c r="AO16" s="265">
        <v>3654933</v>
      </c>
      <c r="AP16" s="265">
        <v>93321</v>
      </c>
      <c r="AQ16" s="266">
        <v>129397</v>
      </c>
      <c r="AR16" s="267">
        <v>-27.9</v>
      </c>
    </row>
    <row r="17" spans="1:46" ht="12.75" x14ac:dyDescent="0.25">
      <c r="A17" s="247"/>
    </row>
    <row r="18" spans="1:46" ht="12.75" x14ac:dyDescent="0.25">
      <c r="A18" s="247"/>
      <c r="AQ18" s="268"/>
      <c r="AR18" s="268"/>
    </row>
    <row r="19" spans="1:46" ht="12.75" x14ac:dyDescent="0.25">
      <c r="A19" s="247"/>
      <c r="AK19" s="243" t="s">
        <v>490</v>
      </c>
    </row>
    <row r="20" spans="1:46" ht="12.75" x14ac:dyDescent="0.25">
      <c r="A20" s="247"/>
      <c r="AK20" s="269"/>
      <c r="AL20" s="270"/>
      <c r="AM20" s="270"/>
      <c r="AN20" s="271"/>
      <c r="AO20" s="272" t="s">
        <v>491</v>
      </c>
      <c r="AP20" s="273" t="s">
        <v>492</v>
      </c>
      <c r="AQ20" s="274" t="s">
        <v>493</v>
      </c>
      <c r="AR20" s="275"/>
    </row>
    <row r="21" spans="1:46" s="248" customFormat="1" ht="12.75" x14ac:dyDescent="0.25">
      <c r="A21" s="276"/>
      <c r="AK21" s="1123" t="s">
        <v>494</v>
      </c>
      <c r="AL21" s="1124"/>
      <c r="AM21" s="1124"/>
      <c r="AN21" s="1125"/>
      <c r="AO21" s="277">
        <v>10.37</v>
      </c>
      <c r="AP21" s="278">
        <v>11.07</v>
      </c>
      <c r="AQ21" s="279">
        <v>-0.7</v>
      </c>
      <c r="AS21" s="280"/>
      <c r="AT21" s="276"/>
    </row>
    <row r="22" spans="1:46" s="248" customFormat="1" ht="12.75" x14ac:dyDescent="0.25">
      <c r="A22" s="276"/>
      <c r="AK22" s="1123" t="s">
        <v>495</v>
      </c>
      <c r="AL22" s="1124"/>
      <c r="AM22" s="1124"/>
      <c r="AN22" s="1125"/>
      <c r="AO22" s="281">
        <v>94.3</v>
      </c>
      <c r="AP22" s="282">
        <v>97.2</v>
      </c>
      <c r="AQ22" s="283">
        <v>-2.9</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2.75" x14ac:dyDescent="0.25">
      <c r="A27" s="288"/>
      <c r="AS27" s="243"/>
      <c r="AT27" s="243"/>
    </row>
    <row r="28" spans="1:46" ht="16.149999999999999" x14ac:dyDescent="0.2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498</v>
      </c>
      <c r="AL29" s="248"/>
      <c r="AM29" s="248"/>
      <c r="AN29" s="248"/>
      <c r="AS29" s="290"/>
    </row>
    <row r="30" spans="1:46" ht="13.5" customHeight="1" x14ac:dyDescent="0.25">
      <c r="A30" s="247"/>
      <c r="AK30" s="250"/>
      <c r="AL30" s="251"/>
      <c r="AM30" s="251"/>
      <c r="AN30" s="252"/>
      <c r="AO30" s="1105" t="s">
        <v>477</v>
      </c>
      <c r="AP30" s="253"/>
      <c r="AQ30" s="254" t="s">
        <v>478</v>
      </c>
      <c r="AR30" s="255"/>
    </row>
    <row r="31" spans="1:46" ht="12.75" x14ac:dyDescent="0.25">
      <c r="A31" s="247"/>
      <c r="AK31" s="256"/>
      <c r="AL31" s="257"/>
      <c r="AM31" s="257"/>
      <c r="AN31" s="258"/>
      <c r="AO31" s="1106"/>
      <c r="AP31" s="259" t="s">
        <v>479</v>
      </c>
      <c r="AQ31" s="260" t="s">
        <v>480</v>
      </c>
      <c r="AR31" s="261" t="s">
        <v>481</v>
      </c>
    </row>
    <row r="32" spans="1:46" ht="27" customHeight="1" x14ac:dyDescent="0.25">
      <c r="A32" s="247"/>
      <c r="AK32" s="1107" t="s">
        <v>499</v>
      </c>
      <c r="AL32" s="1108"/>
      <c r="AM32" s="1108"/>
      <c r="AN32" s="1109"/>
      <c r="AO32" s="291">
        <v>1951022</v>
      </c>
      <c r="AP32" s="291">
        <v>49815</v>
      </c>
      <c r="AQ32" s="292">
        <v>74841</v>
      </c>
      <c r="AR32" s="293">
        <v>-33.4</v>
      </c>
    </row>
    <row r="33" spans="1:46" ht="13.5" customHeight="1" x14ac:dyDescent="0.25">
      <c r="A33" s="247"/>
      <c r="AK33" s="1107" t="s">
        <v>500</v>
      </c>
      <c r="AL33" s="1108"/>
      <c r="AM33" s="1108"/>
      <c r="AN33" s="1109"/>
      <c r="AO33" s="291" t="s">
        <v>485</v>
      </c>
      <c r="AP33" s="291" t="s">
        <v>485</v>
      </c>
      <c r="AQ33" s="292" t="s">
        <v>485</v>
      </c>
      <c r="AR33" s="293" t="s">
        <v>485</v>
      </c>
    </row>
    <row r="34" spans="1:46" ht="27" customHeight="1" x14ac:dyDescent="0.25">
      <c r="A34" s="247"/>
      <c r="AK34" s="1107" t="s">
        <v>501</v>
      </c>
      <c r="AL34" s="1108"/>
      <c r="AM34" s="1108"/>
      <c r="AN34" s="1109"/>
      <c r="AO34" s="291" t="s">
        <v>485</v>
      </c>
      <c r="AP34" s="291" t="s">
        <v>485</v>
      </c>
      <c r="AQ34" s="292">
        <v>1</v>
      </c>
      <c r="AR34" s="293" t="s">
        <v>485</v>
      </c>
    </row>
    <row r="35" spans="1:46" ht="27" customHeight="1" x14ac:dyDescent="0.25">
      <c r="A35" s="247"/>
      <c r="AK35" s="1107" t="s">
        <v>502</v>
      </c>
      <c r="AL35" s="1108"/>
      <c r="AM35" s="1108"/>
      <c r="AN35" s="1109"/>
      <c r="AO35" s="291">
        <v>972306</v>
      </c>
      <c r="AP35" s="291">
        <v>24826</v>
      </c>
      <c r="AQ35" s="292">
        <v>16683</v>
      </c>
      <c r="AR35" s="293">
        <v>48.8</v>
      </c>
    </row>
    <row r="36" spans="1:46" ht="27" customHeight="1" x14ac:dyDescent="0.25">
      <c r="A36" s="247"/>
      <c r="AK36" s="1107" t="s">
        <v>503</v>
      </c>
      <c r="AL36" s="1108"/>
      <c r="AM36" s="1108"/>
      <c r="AN36" s="1109"/>
      <c r="AO36" s="291">
        <v>18579</v>
      </c>
      <c r="AP36" s="291">
        <v>474</v>
      </c>
      <c r="AQ36" s="292">
        <v>2411</v>
      </c>
      <c r="AR36" s="293">
        <v>-80.3</v>
      </c>
    </row>
    <row r="37" spans="1:46" ht="13.5" customHeight="1" x14ac:dyDescent="0.25">
      <c r="A37" s="247"/>
      <c r="AK37" s="1107" t="s">
        <v>504</v>
      </c>
      <c r="AL37" s="1108"/>
      <c r="AM37" s="1108"/>
      <c r="AN37" s="1109"/>
      <c r="AO37" s="291" t="s">
        <v>485</v>
      </c>
      <c r="AP37" s="291" t="s">
        <v>485</v>
      </c>
      <c r="AQ37" s="292">
        <v>548</v>
      </c>
      <c r="AR37" s="293" t="s">
        <v>485</v>
      </c>
    </row>
    <row r="38" spans="1:46" ht="27" customHeight="1" x14ac:dyDescent="0.25">
      <c r="A38" s="247"/>
      <c r="AK38" s="1110" t="s">
        <v>505</v>
      </c>
      <c r="AL38" s="1111"/>
      <c r="AM38" s="1111"/>
      <c r="AN38" s="1112"/>
      <c r="AO38" s="294" t="s">
        <v>485</v>
      </c>
      <c r="AP38" s="294" t="s">
        <v>485</v>
      </c>
      <c r="AQ38" s="295">
        <v>7</v>
      </c>
      <c r="AR38" s="283" t="s">
        <v>485</v>
      </c>
      <c r="AS38" s="290"/>
    </row>
    <row r="39" spans="1:46" ht="12.75" x14ac:dyDescent="0.25">
      <c r="A39" s="247"/>
      <c r="AK39" s="1110" t="s">
        <v>506</v>
      </c>
      <c r="AL39" s="1111"/>
      <c r="AM39" s="1111"/>
      <c r="AN39" s="1112"/>
      <c r="AO39" s="291">
        <v>-44614</v>
      </c>
      <c r="AP39" s="291">
        <v>-1139</v>
      </c>
      <c r="AQ39" s="292">
        <v>-3756</v>
      </c>
      <c r="AR39" s="293">
        <v>-69.7</v>
      </c>
      <c r="AS39" s="290"/>
    </row>
    <row r="40" spans="1:46" ht="27" customHeight="1" x14ac:dyDescent="0.25">
      <c r="A40" s="247"/>
      <c r="AK40" s="1107" t="s">
        <v>507</v>
      </c>
      <c r="AL40" s="1108"/>
      <c r="AM40" s="1108"/>
      <c r="AN40" s="1109"/>
      <c r="AO40" s="291">
        <v>-2027608</v>
      </c>
      <c r="AP40" s="291">
        <v>-51771</v>
      </c>
      <c r="AQ40" s="292">
        <v>-63247</v>
      </c>
      <c r="AR40" s="293">
        <v>-18.100000000000001</v>
      </c>
      <c r="AS40" s="290"/>
    </row>
    <row r="41" spans="1:46" ht="12.75" x14ac:dyDescent="0.25">
      <c r="A41" s="247"/>
      <c r="AK41" s="1113" t="s">
        <v>286</v>
      </c>
      <c r="AL41" s="1114"/>
      <c r="AM41" s="1114"/>
      <c r="AN41" s="1115"/>
      <c r="AO41" s="291">
        <v>869685</v>
      </c>
      <c r="AP41" s="291">
        <v>22206</v>
      </c>
      <c r="AQ41" s="292">
        <v>27488</v>
      </c>
      <c r="AR41" s="293">
        <v>-19.2</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508</v>
      </c>
    </row>
    <row r="48" spans="1:46" ht="12.75" x14ac:dyDescent="0.25">
      <c r="A48" s="247"/>
      <c r="AK48" s="301" t="s">
        <v>509</v>
      </c>
      <c r="AL48" s="301"/>
      <c r="AM48" s="301"/>
      <c r="AN48" s="301"/>
      <c r="AO48" s="301"/>
      <c r="AP48" s="301"/>
      <c r="AQ48" s="302"/>
      <c r="AR48" s="301"/>
    </row>
    <row r="49" spans="1:44" ht="13.5" customHeight="1" x14ac:dyDescent="0.25">
      <c r="A49" s="247"/>
      <c r="AK49" s="303"/>
      <c r="AL49" s="304"/>
      <c r="AM49" s="1100" t="s">
        <v>477</v>
      </c>
      <c r="AN49" s="1102" t="s">
        <v>510</v>
      </c>
      <c r="AO49" s="1103"/>
      <c r="AP49" s="1103"/>
      <c r="AQ49" s="1103"/>
      <c r="AR49" s="1104"/>
    </row>
    <row r="50" spans="1:44" ht="12.75" x14ac:dyDescent="0.25">
      <c r="A50" s="247"/>
      <c r="AK50" s="305"/>
      <c r="AL50" s="306"/>
      <c r="AM50" s="1101"/>
      <c r="AN50" s="307" t="s">
        <v>511</v>
      </c>
      <c r="AO50" s="308" t="s">
        <v>512</v>
      </c>
      <c r="AP50" s="309" t="s">
        <v>513</v>
      </c>
      <c r="AQ50" s="310" t="s">
        <v>514</v>
      </c>
      <c r="AR50" s="311" t="s">
        <v>515</v>
      </c>
    </row>
    <row r="51" spans="1:44" ht="12.75" x14ac:dyDescent="0.25">
      <c r="A51" s="247"/>
      <c r="AK51" s="303" t="s">
        <v>516</v>
      </c>
      <c r="AL51" s="304"/>
      <c r="AM51" s="312">
        <v>3278266</v>
      </c>
      <c r="AN51" s="313">
        <v>79239</v>
      </c>
      <c r="AO51" s="314">
        <v>44.3</v>
      </c>
      <c r="AP51" s="315">
        <v>128523</v>
      </c>
      <c r="AQ51" s="316">
        <v>-3.4</v>
      </c>
      <c r="AR51" s="317">
        <v>47.7</v>
      </c>
    </row>
    <row r="52" spans="1:44" ht="12.75" x14ac:dyDescent="0.25">
      <c r="A52" s="247"/>
      <c r="AK52" s="318"/>
      <c r="AL52" s="319" t="s">
        <v>517</v>
      </c>
      <c r="AM52" s="320">
        <v>619519</v>
      </c>
      <c r="AN52" s="321">
        <v>14974</v>
      </c>
      <c r="AO52" s="322">
        <v>-8.6</v>
      </c>
      <c r="AP52" s="323">
        <v>56792</v>
      </c>
      <c r="AQ52" s="324">
        <v>-0.3</v>
      </c>
      <c r="AR52" s="325">
        <v>-8.3000000000000007</v>
      </c>
    </row>
    <row r="53" spans="1:44" ht="12.75" x14ac:dyDescent="0.25">
      <c r="A53" s="247"/>
      <c r="AK53" s="303" t="s">
        <v>518</v>
      </c>
      <c r="AL53" s="304"/>
      <c r="AM53" s="312">
        <v>2860226</v>
      </c>
      <c r="AN53" s="313">
        <v>70001</v>
      </c>
      <c r="AO53" s="314">
        <v>-11.7</v>
      </c>
      <c r="AP53" s="315">
        <v>96469</v>
      </c>
      <c r="AQ53" s="316">
        <v>-24.9</v>
      </c>
      <c r="AR53" s="317">
        <v>13.2</v>
      </c>
    </row>
    <row r="54" spans="1:44" ht="12.75" x14ac:dyDescent="0.25">
      <c r="A54" s="247"/>
      <c r="AK54" s="318"/>
      <c r="AL54" s="319" t="s">
        <v>517</v>
      </c>
      <c r="AM54" s="320">
        <v>814978</v>
      </c>
      <c r="AN54" s="321">
        <v>19946</v>
      </c>
      <c r="AO54" s="322">
        <v>33.200000000000003</v>
      </c>
      <c r="AP54" s="323">
        <v>49775</v>
      </c>
      <c r="AQ54" s="324">
        <v>-12.4</v>
      </c>
      <c r="AR54" s="325">
        <v>45.6</v>
      </c>
    </row>
    <row r="55" spans="1:44" ht="12.75" x14ac:dyDescent="0.25">
      <c r="A55" s="247"/>
      <c r="AK55" s="303" t="s">
        <v>519</v>
      </c>
      <c r="AL55" s="304"/>
      <c r="AM55" s="312">
        <v>2388869</v>
      </c>
      <c r="AN55" s="313">
        <v>59199</v>
      </c>
      <c r="AO55" s="314">
        <v>-15.4</v>
      </c>
      <c r="AP55" s="315">
        <v>85743</v>
      </c>
      <c r="AQ55" s="316">
        <v>-11.1</v>
      </c>
      <c r="AR55" s="317">
        <v>-4.3</v>
      </c>
    </row>
    <row r="56" spans="1:44" ht="12.75" x14ac:dyDescent="0.25">
      <c r="A56" s="247"/>
      <c r="AK56" s="318"/>
      <c r="AL56" s="319" t="s">
        <v>517</v>
      </c>
      <c r="AM56" s="320">
        <v>767901</v>
      </c>
      <c r="AN56" s="321">
        <v>19030</v>
      </c>
      <c r="AO56" s="322">
        <v>-4.5999999999999996</v>
      </c>
      <c r="AP56" s="323">
        <v>45231</v>
      </c>
      <c r="AQ56" s="324">
        <v>-9.1</v>
      </c>
      <c r="AR56" s="325">
        <v>4.5</v>
      </c>
    </row>
    <row r="57" spans="1:44" ht="12.75" x14ac:dyDescent="0.25">
      <c r="A57" s="247"/>
      <c r="AK57" s="303" t="s">
        <v>520</v>
      </c>
      <c r="AL57" s="304"/>
      <c r="AM57" s="312">
        <v>1663454</v>
      </c>
      <c r="AN57" s="313">
        <v>41719</v>
      </c>
      <c r="AO57" s="314">
        <v>-29.5</v>
      </c>
      <c r="AP57" s="315">
        <v>92509</v>
      </c>
      <c r="AQ57" s="316">
        <v>7.9</v>
      </c>
      <c r="AR57" s="317">
        <v>-37.4</v>
      </c>
    </row>
    <row r="58" spans="1:44" ht="12.75" x14ac:dyDescent="0.25">
      <c r="A58" s="247"/>
      <c r="AK58" s="318"/>
      <c r="AL58" s="319" t="s">
        <v>517</v>
      </c>
      <c r="AM58" s="320">
        <v>493724</v>
      </c>
      <c r="AN58" s="321">
        <v>12382</v>
      </c>
      <c r="AO58" s="322">
        <v>-34.9</v>
      </c>
      <c r="AP58" s="323">
        <v>52274</v>
      </c>
      <c r="AQ58" s="324">
        <v>15.6</v>
      </c>
      <c r="AR58" s="325">
        <v>-50.5</v>
      </c>
    </row>
    <row r="59" spans="1:44" ht="12.75" x14ac:dyDescent="0.25">
      <c r="A59" s="247"/>
      <c r="AK59" s="303" t="s">
        <v>521</v>
      </c>
      <c r="AL59" s="304"/>
      <c r="AM59" s="312">
        <v>3429813</v>
      </c>
      <c r="AN59" s="313">
        <v>87573</v>
      </c>
      <c r="AO59" s="314">
        <v>109.9</v>
      </c>
      <c r="AP59" s="315">
        <v>98544</v>
      </c>
      <c r="AQ59" s="316">
        <v>6.5</v>
      </c>
      <c r="AR59" s="317">
        <v>103.4</v>
      </c>
    </row>
    <row r="60" spans="1:44" ht="12.75" x14ac:dyDescent="0.25">
      <c r="A60" s="247"/>
      <c r="AK60" s="318"/>
      <c r="AL60" s="319" t="s">
        <v>517</v>
      </c>
      <c r="AM60" s="320">
        <v>1724187</v>
      </c>
      <c r="AN60" s="321">
        <v>44024</v>
      </c>
      <c r="AO60" s="322">
        <v>255.5</v>
      </c>
      <c r="AP60" s="323">
        <v>55816</v>
      </c>
      <c r="AQ60" s="324">
        <v>6.8</v>
      </c>
      <c r="AR60" s="325">
        <v>248.7</v>
      </c>
    </row>
    <row r="61" spans="1:44" ht="12.75" x14ac:dyDescent="0.25">
      <c r="A61" s="247"/>
      <c r="AK61" s="303" t="s">
        <v>522</v>
      </c>
      <c r="AL61" s="326"/>
      <c r="AM61" s="312">
        <v>2724126</v>
      </c>
      <c r="AN61" s="313">
        <v>67546</v>
      </c>
      <c r="AO61" s="314">
        <v>19.5</v>
      </c>
      <c r="AP61" s="315">
        <v>100358</v>
      </c>
      <c r="AQ61" s="327">
        <v>-5</v>
      </c>
      <c r="AR61" s="317">
        <v>24.5</v>
      </c>
    </row>
    <row r="62" spans="1:44" ht="12.75" x14ac:dyDescent="0.25">
      <c r="A62" s="247"/>
      <c r="AK62" s="318"/>
      <c r="AL62" s="319" t="s">
        <v>517</v>
      </c>
      <c r="AM62" s="320">
        <v>884062</v>
      </c>
      <c r="AN62" s="321">
        <v>22071</v>
      </c>
      <c r="AO62" s="322">
        <v>48.1</v>
      </c>
      <c r="AP62" s="323">
        <v>51978</v>
      </c>
      <c r="AQ62" s="324">
        <v>0.1</v>
      </c>
      <c r="AR62" s="325">
        <v>48</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R6qBkgIAZT0roJ8/LmoJaV9ryL2JYJ6OdvGJ8ZgFmx4Tjjs/zGiyfCmUx2dHIc2IDAQZ7OIrYRUP0hD+gngaQA==" saltValue="heRYCRgeIcwBBitvMJ9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474</v>
      </c>
    </row>
    <row r="121" spans="125:125" ht="13.5" hidden="1" customHeight="1" x14ac:dyDescent="0.25">
      <c r="DU121" s="241"/>
    </row>
  </sheetData>
  <sheetProtection algorithmName="SHA-512" hashValue="QEawdYdzDYZyY30mq8B/9PIbr0p36QS4t4W17oHQ5MExal0mFz/j2k/rP+IQQacNgXrt59tSiL1y4OmZAho81Q==" saltValue="bSzoOOvvVZmR61hIcfrh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474</v>
      </c>
    </row>
  </sheetData>
  <sheetProtection algorithmName="SHA-512" hashValue="2p5VC9l1bItkEIAZgYJcqTAyB54m+SZBivdyhr7IJFnTiyZP4nzuKRCp7fxI8r3ySoISpDW74zxG184dZxSAJg==" saltValue="ojq0Jl45crSPlpNaRXmp/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s="1" customFormat="1" ht="16.5" customHeight="1" x14ac:dyDescent="0.25"/>
    <row r="2" s="1" customFormat="1" ht="16.5" customHeight="1" x14ac:dyDescent="0.25"/>
    <row r="3" s="1" customFormat="1" ht="16.5" customHeight="1" x14ac:dyDescent="0.25"/>
    <row r="4" s="1" customFormat="1" ht="16.5" customHeight="1" x14ac:dyDescent="0.25"/>
    <row r="5" s="1" customFormat="1" ht="16.5" customHeight="1" x14ac:dyDescent="0.25"/>
    <row r="6" s="1" customFormat="1" ht="16.5" customHeight="1" x14ac:dyDescent="0.25"/>
    <row r="7" s="1" customFormat="1" ht="16.5" customHeight="1" x14ac:dyDescent="0.25"/>
    <row r="8" s="1" customFormat="1" ht="16.5" customHeight="1" x14ac:dyDescent="0.25"/>
    <row r="9" s="1" customFormat="1" ht="16.5" customHeight="1" x14ac:dyDescent="0.25"/>
    <row r="10" s="1" customFormat="1" ht="16.5" customHeight="1" x14ac:dyDescent="0.25"/>
    <row r="11" s="1" customFormat="1" ht="16.5" customHeight="1" x14ac:dyDescent="0.25"/>
    <row r="12" s="1" customFormat="1" ht="16.5" customHeight="1" x14ac:dyDescent="0.25"/>
    <row r="13" s="1" customFormat="1" ht="16.5" customHeight="1" x14ac:dyDescent="0.25"/>
    <row r="14" s="1" customFormat="1" ht="16.5" customHeight="1" x14ac:dyDescent="0.25"/>
    <row r="15" s="1" customFormat="1" ht="16.5" customHeight="1" x14ac:dyDescent="0.25"/>
    <row r="16" s="1" customFormat="1" ht="16.5" customHeight="1" x14ac:dyDescent="0.25"/>
    <row r="17" s="1" customFormat="1" ht="16.5" customHeight="1" x14ac:dyDescent="0.25"/>
    <row r="18" s="1" customFormat="1" ht="16.5" customHeight="1" x14ac:dyDescent="0.25"/>
    <row r="19" s="1" customFormat="1" ht="16.5" customHeight="1" x14ac:dyDescent="0.25"/>
    <row r="20" s="1" customFormat="1" ht="16.5" customHeight="1" x14ac:dyDescent="0.25"/>
    <row r="21" s="1" customFormat="1" ht="16.5" customHeight="1" x14ac:dyDescent="0.25"/>
    <row r="22" s="1" customFormat="1" ht="16.5" customHeight="1" x14ac:dyDescent="0.25"/>
    <row r="23" s="1" customFormat="1" ht="16.5" customHeight="1" x14ac:dyDescent="0.25"/>
    <row r="24" s="1" customFormat="1" ht="16.5" customHeight="1" x14ac:dyDescent="0.25"/>
    <row r="25" s="1" customFormat="1" ht="16.5" customHeight="1" x14ac:dyDescent="0.25"/>
    <row r="26" s="1" customFormat="1" ht="16.5" customHeight="1" x14ac:dyDescent="0.25"/>
    <row r="27" s="1" customFormat="1" ht="16.5" customHeight="1" x14ac:dyDescent="0.25"/>
    <row r="28" s="1" customFormat="1" ht="16.5" customHeight="1" x14ac:dyDescent="0.25"/>
    <row r="29" s="1" customFormat="1" ht="16.5" customHeight="1" x14ac:dyDescent="0.25"/>
    <row r="30" s="1" customFormat="1" ht="16.5" customHeight="1" x14ac:dyDescent="0.25"/>
    <row r="31" s="1" customFormat="1" ht="16.5" customHeight="1" x14ac:dyDescent="0.25"/>
    <row r="32" s="1" customFormat="1"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26" t="s">
        <v>3</v>
      </c>
      <c r="D47" s="1126"/>
      <c r="E47" s="1127"/>
      <c r="F47" s="11">
        <v>15.21</v>
      </c>
      <c r="G47" s="12">
        <v>17.63</v>
      </c>
      <c r="H47" s="12">
        <v>18.89</v>
      </c>
      <c r="I47" s="12">
        <v>19.57</v>
      </c>
      <c r="J47" s="13">
        <v>22.24</v>
      </c>
    </row>
    <row r="48" spans="2:10" ht="57.75" customHeight="1" x14ac:dyDescent="0.25">
      <c r="B48" s="14"/>
      <c r="C48" s="1128" t="s">
        <v>4</v>
      </c>
      <c r="D48" s="1128"/>
      <c r="E48" s="1129"/>
      <c r="F48" s="15">
        <v>4.41</v>
      </c>
      <c r="G48" s="16">
        <v>6.88</v>
      </c>
      <c r="H48" s="16">
        <v>8.76</v>
      </c>
      <c r="I48" s="16">
        <v>9.17</v>
      </c>
      <c r="J48" s="17">
        <v>7.82</v>
      </c>
    </row>
    <row r="49" spans="2:10" ht="57.75" customHeight="1" thickBot="1" x14ac:dyDescent="0.3">
      <c r="B49" s="18"/>
      <c r="C49" s="1130" t="s">
        <v>5</v>
      </c>
      <c r="D49" s="1130"/>
      <c r="E49" s="1131"/>
      <c r="F49" s="19" t="s">
        <v>529</v>
      </c>
      <c r="G49" s="20">
        <v>5.62</v>
      </c>
      <c r="H49" s="20">
        <v>2.4500000000000002</v>
      </c>
      <c r="I49" s="20">
        <v>1.22</v>
      </c>
      <c r="J49" s="21">
        <v>1.62</v>
      </c>
    </row>
    <row r="50" spans="2:10" ht="12.75" x14ac:dyDescent="0.25"/>
  </sheetData>
  <sheetProtection algorithmName="SHA-512" hashValue="DeM2E7pfGZbz24tBeGkF8QMSiR3dkggCfBOuVSMT2Rgngvi7nsqShIcoXBed09eYnA7CoLkITM9d5e2BxdUfuA==" saltValue="6TqihGDMsARDyYo+B+WX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2026-03-09T08:06:38Z</cp:lastPrinted>
  <dcterms:created xsi:type="dcterms:W3CDTF">2026-02-23T06:10:54Z</dcterms:created>
  <dcterms:modified xsi:type="dcterms:W3CDTF">2026-03-19T00:39:05Z</dcterms:modified>
  <cp:category/>
</cp:coreProperties>
</file>