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4750DD2F-1CA9-4FA3-BC6A-520DF7C15166}"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l="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<sst xmlns="http://schemas.openxmlformats.org/spreadsheetml/2006/main" count="1156" uniqueCount="578">
  <si>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</si>
  <si>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</si>
  <si>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</si>
  <si>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</si>
  <si>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</si>
  <si>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</si>
  <si>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</si>
  <si>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</si>
  <si>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</si>
  <si>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</si>
  <si>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</si>
  <si>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</si>
  <si>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</si>
  <si>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</si>
  <si>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</si>
  <si>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</si>
  <si>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</si>
  <si>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</si>
  <si>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</si>
  <si>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</si>
  <si>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</si>
  <si>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</si>
  <si>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</si>
  <si>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</si>
  <si>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</si>
  <si>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</si>
  <si>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</si>
  <si>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</si>
  <si>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</si>
  <si>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</si>
  <si>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</si>
  <si>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</si>
  <si>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</si>
  <si>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</si>
  <si>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</si>
  <si>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</si>
  <si>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</si>
  <si>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</si>
  <si>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</si>
  <si>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</si>
  <si>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</si>
  <si>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</si>
  <si>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</si>
  <si>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</si>
  <si>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</si>
  <si>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</si>
  <si>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</si>
  <si>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</si>
  <si>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</si>
  <si>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</si>
  <si>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</si>
  <si>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</si>
  <si>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</si>
  <si>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</si>
  <si>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</si>
  <si>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</si>
  <si>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</si>
  <si>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</si>
  <si>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</si>
  <si>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</si>
  <si>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</si>
  <si>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</si>
  <si>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</si>
  <si>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</si>
  <si>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</si>
  <si>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</si>
  <si>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</si>
  <si>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</si>
  <si>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</si>
  <si>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</si>
  <si>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</si>
  <si>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</si>
  <si>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</si>
  <si>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</si>
  <si>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</si>
  <si>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</si>
  <si>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</si>
  <si>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</si>
  <si>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</si>
  <si>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</si>
  <si>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</si>
  <si>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</si>
  <si>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</si>
  <si>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</si>
  <si>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</si>
  <si>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</si>
  <si>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</si>
  <si>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</si>
  <si>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</si>
  <si>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</si>
  <si>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</si>
  <si>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</si>
  <si>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</si>
  <si>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</si>
  <si>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聖籠町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</si>
  <si>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</si>
  <si>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</si>
  <si>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</si>
  <si>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</si>
  <si>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</si>
  <si>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</si>
  <si>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</si>
  <si>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</si>
  <si>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</si>
  <si>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</si>
  <si>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</si>
  <si>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</si>
  <si>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</si>
  <si>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</si>
  <si>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</si>
  <si>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</si>
  <si>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</si>
  <si>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</si>
  <si>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</si>
  <si>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</si>
  <si>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</si>
  <si>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</si>
  <si>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</si>
  <si>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</si>
  <si>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</si>
  <si>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</si>
  <si>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</si>
  <si>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</si>
  <si>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</si>
  <si>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</si>
  <si>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</si>
  <si>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</si>
  <si>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</si>
  <si>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</si>
  <si>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</si>
  <si>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</si>
  <si>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</si>
  <si>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</si>
  <si>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</si>
  <si>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</si>
  <si>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</si>
  <si>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</si>
  <si>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</si>
  <si>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</si>
  <si>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</si>
  <si>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</si>
  <si>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</si>
  <si>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</si>
  <si>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</si>
  <si>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</si>
  <si>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</si>
  <si>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</si>
  <si>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</si>
  <si>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</si>
  <si>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</si>
  <si>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</si>
  <si>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</si>
  <si>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</si>
  <si>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</si>
  <si>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</si>
  <si>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</si>
  <si>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</si>
  <si>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</si>
  <si>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</si>
  <si>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</si>
  <si>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</si>
  <si>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</si>
  <si>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</si>
  <si>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</si>
  <si>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</si>
  <si>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</si>
  <si>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</si>
  <si>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</si>
  <si>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</si>
  <si>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</si>
  <si>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</si>
  <si>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</si>
  <si>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</si>
  <si>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</si>
  <si>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</si>
  <si>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</si>
  <si>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</si>
  <si>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</si>
  <si>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</si>
  <si>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</si>
  <si>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</si>
  <si>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</si>
  <si>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</si>
  <si>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</si>
  <si>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</si>
  <si>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</si>
  <si>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</si>
  <si>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</si>
  <si>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</si>
  <si>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</si>
  <si>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</si>
  <si>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</si>
  <si>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</si>
  <si>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</si>
  <si>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</si>
  <si>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</si>
  <si>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</si>
  <si>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</si>
  <si>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</si>
  <si>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</si>
  <si>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</si>
  <si>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</si>
  <si>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</si>
  <si>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新潟県聖籠町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</si>
  <si>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</si>
  <si>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</si>
  <si>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</si>
  <si>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</si>
  <si>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</si>
  <si>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</si>
  <si>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</si>
  <si>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</si>
  <si>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</si>
  <si>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</si>
  <si>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</si>
  <si>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</si>
  <si>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</si>
  <si>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</si>
  <si>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</si>
  <si>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</si>
  <si>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</si>
  <si>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</si>
  <si>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</si>
  <si>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</si>
  <si>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</si>
  <si>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</si>
  <si>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</si>
  <si>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</si>
  <si>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</si>
  <si>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</si>
  <si>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</si>
  <si>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</si>
  <si>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</si>
  <si>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</si>
  <si>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</si>
  <si>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</si>
  <si>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</si>
  <si>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</si>
  <si>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</si>
  <si>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</si>
  <si>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</si>
  <si>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</si>
  <si>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</si>
  <si>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</si>
  <si>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</si>
  <si>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</si>
  <si>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</si>
  <si>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</si>
  <si>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</si>
  <si>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</si>
  <si>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</si>
  <si>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</si>
  <si>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</si>
  <si>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</si>
  <si>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</si>
  <si>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</si>
  <si>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</si>
  <si>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</si>
  <si>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</si>
  <si>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</si>
  <si>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</si>
  <si>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</si>
  <si>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</si>
  <si>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</si>
  <si>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</si>
  <si>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</si>
  <si>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</si>
  <si>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</si>
  <si>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</si>
  <si>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</si>
  <si>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</si>
  <si>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</si>
  <si>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</si>
  <si>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</si>
  <si>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</si>
  <si>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</si>
  <si>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</si>
  <si>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</si>
  <si>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</si>
  <si>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</si>
  <si>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</si>
  <si>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</si>
  <si>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</si>
  <si>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</si>
  <si>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</si>
  <si>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</si>
  <si>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</si>
  <si>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</si>
  <si>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</si>
  <si>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</si>
  <si>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</si>
  <si>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</si>
  <si>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</si>
  <si>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</si>
  <si>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</si>
  <si>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</si>
  <si>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</si>
  <si>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</si>
  <si>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</si>
  <si>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</si>
  <si>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</si>
  <si>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</si>
  <si>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</si>
  <si>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</si>
  <si>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</si>
  <si>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</si>
  <si>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</si>
  <si>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</si>
  <si>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</si>
  <si>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</si>
  <si>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</si>
  <si>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</si>
  <si>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</si>
  <si>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</si>
  <si>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</si>
  <si>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</si>
  <si>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</si>
  <si>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</si>
  <si>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</si>
  <si>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</si>
  <si>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</si>
  <si>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</si>
  <si>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</si>
  <si>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</si>
  <si>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</si>
  <si>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</si>
  <si>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</si>
  <si>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</si>
  <si>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</si>
  <si>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</si>
  <si>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</si>
  <si>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</si>
  <si>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</si>
  <si>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</si>
  <si>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</si>
  <si>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</si>
  <si>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</si>
  <si>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</si>
  <si>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</si>
  <si>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</si>
  <si>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</si>
  <si>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</si>
  <si>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</si>
  <si>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</si>
  <si>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</si>
  <si>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</si>
  <si>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</si>
  <si>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</si>
  <si>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</si>
  <si>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</si>
  <si>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</si>
  <si>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</si>
  <si>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</si>
  <si>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</si>
  <si>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新潟県聖籠町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</si>
  <si>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</si>
  <si>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</si>
  <si>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</si>
  <si>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</si>
  <si>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</si>
  <si>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</si>
  <si>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</si>
  <si>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</si>
  <si>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</si>
  <si>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</si>
  <si>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</si>
  <si>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</si>
  <si>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</si>
  <si>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</si>
  <si>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</si>
  <si>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</si>
  <si>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</si>
  <si>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</si>
  <si>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</si>
  <si>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</si>
  <si>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新潟県営開拓パイロット事業聖籠町特別会計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</si>
  <si>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</si>
  <si>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</si>
  <si>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</si>
  <si>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</si>
  <si>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</si>
  <si>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</si>
  <si>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</si>
  <si>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</si>
  <si>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</si>
  <si>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</si>
  <si>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</si>
  <si>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</si>
  <si>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</si>
  <si>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</si>
  <si>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</si>
  <si>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</si>
  <si>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</si>
  <si>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</si>
  <si>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</si>
  <si>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</si>
  <si>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</si>
  <si>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</si>
  <si>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</si>
  <si>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</si>
  <si>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</si>
  <si>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</si>
  <si>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</si>
  <si>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</si>
  <si>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</si>
  <si>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</si>
  <si>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</si>
  <si>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</si>
  <si>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</si>
  <si>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</si>
  <si>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</si>
  <si>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</si>
  <si>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</si>
  <si>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</si>
  <si>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</si>
  <si>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</si>
  <si>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</si>
  <si>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</si>
  <si>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</si>
  <si>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</si>
  <si>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</si>
  <si>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</si>
  <si>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</si>
  <si>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</si>
  <si>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</si>
  <si>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</si>
  <si>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</si>
  <si>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</si>
  <si>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</si>
  <si>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</si>
  <si>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</si>
  <si>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</si>
  <si>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</si>
  <si>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</si>
  <si>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</si>
  <si>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</si>
  <si>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</si>
  <si>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</si>
  <si>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</si>
  <si>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</si>
  <si>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</si>
  <si>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</si>
  <si>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</si>
  <si>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</si>
  <si>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</si>
  <si>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</si>
  <si>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</si>
  <si>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</si>
  <si>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</si>
  <si>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</si>
  <si>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</si>
  <si>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</si>
  <si>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</si>
  <si>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</si>
  <si>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</si>
  <si>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</si>
  <si>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</si>
  <si>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</si>
  <si>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</si>
  <si>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</si>
  <si>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</si>
  <si>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</si>
  <si>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</si>
  <si>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</si>
  <si>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</si>
  <si>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</si>
  <si>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</si>
  <si>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</si>
  <si>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</si>
  <si>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</si>
  <si>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</si>
  <si>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</si>
  <si>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</si>
  <si>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</si>
  <si>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</si>
  <si>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</si>
  <si>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</si>
  <si>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</si>
  <si>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</si>
  <si>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</si>
  <si>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</si>
  <si>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</si>
  <si>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</si>
  <si>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</si>
  <si>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</si>
  <si>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</si>
  <si>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</si>
  <si>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</si>
  <si>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</si>
  <si>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</si>
  <si>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</si>
  <si>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</si>
  <si>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</si>
  <si>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</si>
  <si>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</si>
  <si>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</si>
  <si>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</si>
  <si>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</si>
  <si>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</si>
  <si>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</si>
  <si>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</si>
  <si>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</si>
  <si>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</si>
  <si>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</si>
  <si>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</si>
  <si>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</si>
  <si>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</si>
  <si>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</si>
  <si>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</si>
  <si>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</si>
  <si>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</si>
  <si>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</si>
  <si>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</si>
  <si>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</si>
  <si>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</si>
  <si>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</si>
  <si>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</si>
  <si>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</si>
  <si>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</si>
  <si>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</si>
  <si>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</si>
  <si>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</si>
  <si>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</si>
  <si>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</si>
  <si>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</si>
  <si>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</si>
  <si>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</si>
  <si>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</si>
  <si>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</si>
  <si>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</si>
  <si>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</si>
  <si>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</si>
  <si>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2.79</t>
  </si>
  <si>
    <t>▲ 1.52</t>
  </si>
  <si>
    <t>▲ 2.37</t>
  </si>
  <si>
    <t>▲ 1.85</t>
  </si>
  <si>
    <t>水道事業会計</t>
  </si>
  <si>
    <t>一般会計</t>
  </si>
  <si>
    <t>下水道事業会計</t>
  </si>
  <si>
    <t>国民健康保険特別会計（事業勘定）</t>
  </si>
  <si>
    <t>介護保険特別会計</t>
  </si>
  <si>
    <t>国民健康保険特別会計（施設勘定）</t>
  </si>
  <si>
    <t>新潟県営開拓パイロット事業聖籠町特別会計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</si>
  <si>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</si>
  <si>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</si>
  <si>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</si>
  <si>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</si>
  <si>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</si>
  <si>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</si>
  <si>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</si>
  <si>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</si>
  <si>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（株）聖籠の杜</t>
    <rPh sb="1" eb="2">
      <t>カブ</t>
    </rPh>
    <rPh sb="3" eb="5">
      <t>セイロウ</t>
    </rPh>
    <rPh sb="6" eb="7">
      <t>モリ</t>
    </rPh>
    <phoneticPr fontId="38"/>
  </si>
  <si>
    <t>-</t>
    <phoneticPr fontId="2"/>
  </si>
  <si>
    <t>-</t>
    <phoneticPr fontId="38"/>
  </si>
  <si>
    <t>聖籠地場物産（株）</t>
    <rPh sb="0" eb="2">
      <t>セイロウ</t>
    </rPh>
    <rPh sb="2" eb="4">
      <t>ジバ</t>
    </rPh>
    <rPh sb="4" eb="6">
      <t>ブッサン</t>
    </rPh>
    <rPh sb="7" eb="8">
      <t>カブ</t>
    </rPh>
    <phoneticPr fontId="38"/>
  </si>
  <si>
    <t>下越土地開発公社</t>
    <rPh sb="0" eb="2">
      <t>カエツ</t>
    </rPh>
    <rPh sb="2" eb="4">
      <t>トチ</t>
    </rPh>
    <rPh sb="4" eb="6">
      <t>カイハツ</t>
    </rPh>
    <rPh sb="6" eb="8">
      <t>コウシャ</t>
    </rPh>
    <phoneticPr fontId="38"/>
  </si>
  <si>
    <t>ふるさと応援基金</t>
    <rPh sb="4" eb="8">
      <t>オウエンキキン</t>
    </rPh>
    <phoneticPr fontId="5"/>
  </si>
  <si>
    <t>町営住宅及び共同施設維持基金</t>
    <rPh sb="0" eb="5">
      <t>チョウエイジュウタクオヨ</t>
    </rPh>
    <rPh sb="6" eb="8">
      <t>キョウドウ</t>
    </rPh>
    <rPh sb="8" eb="10">
      <t>シセツ</t>
    </rPh>
    <rPh sb="10" eb="14">
      <t>イジキキン</t>
    </rPh>
    <phoneticPr fontId="38"/>
  </si>
  <si>
    <t>国営加治川用水地区土地改良事業基金</t>
    <rPh sb="0" eb="2">
      <t>コクエイ</t>
    </rPh>
    <rPh sb="2" eb="7">
      <t>カジカワヨウスイ</t>
    </rPh>
    <rPh sb="7" eb="9">
      <t>チク</t>
    </rPh>
    <rPh sb="9" eb="13">
      <t>トチカイリョウ</t>
    </rPh>
    <rPh sb="13" eb="15">
      <t>ジギョウ</t>
    </rPh>
    <rPh sb="15" eb="17">
      <t>キキン</t>
    </rPh>
    <phoneticPr fontId="38"/>
  </si>
  <si>
    <t>災害救助基金</t>
    <rPh sb="0" eb="2">
      <t>サイガイ</t>
    </rPh>
    <rPh sb="2" eb="4">
      <t>キュウジョ</t>
    </rPh>
    <rPh sb="4" eb="6">
      <t>キキン</t>
    </rPh>
    <phoneticPr fontId="38"/>
  </si>
  <si>
    <t>土地開発基金</t>
    <rPh sb="0" eb="2">
      <t>トチ</t>
    </rPh>
    <rPh sb="2" eb="4">
      <t>カイハツ</t>
    </rPh>
    <rPh sb="4" eb="6">
      <t>キキン</t>
    </rPh>
    <phoneticPr fontId="38"/>
  </si>
  <si>
    <t>下越福祉行政組合
　【一般会計】</t>
  </si>
  <si>
    <t>下越福祉行政組合
　【老人ホーム特別会計】</t>
  </si>
  <si>
    <t>下越福祉行政組合
　【保健施設特別会計】</t>
  </si>
  <si>
    <t>豊栄郷清掃施設処理組合</t>
  </si>
  <si>
    <t>新発田地域広域事務組合
　【一般会計】</t>
  </si>
  <si>
    <t>新発田地域広域事務組合
　【ごみ処理事業特別会計】</t>
  </si>
  <si>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</si>
  <si>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</si>
  <si>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</si>
  <si>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</si>
  <si>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</si>
  <si>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</si>
  <si>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</si>
  <si>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</si>
  <si>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</si>
  <si>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</si>
  <si>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新潟東港地域水道用水供給企業団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</si>
</sst>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0AD0-4B05-AB5E-1C9D105859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54160</c:v>
                </c:pt>
                <c:pt idx="1">
                  <c:v>98687</c:v>
                </c:pt>
                <c:pt idx="2">
                  <c:v>55298</c:v>
                </c:pt>
                <c:pt idx="3">
                  <c:v>62327</c:v>
                </c:pt>
                <c:pt idx="4">
                  <c:v>60814</c:v>
                </c:pt>
              </c:numCache>
            </c:numRef>
          </c:val>
          <c:smooth val="0"/>
          <c:extLst>
            <c:ext xmlns:c16="http://schemas.microsoft.com/office/drawing/2014/chart" uri="{C3380CC4-5D6E-409C-BE32-E72D297353CC}">
              <c16:uniqueId val="{00000001-0AD0-4B05-AB5E-1C9D105859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8.93</c:v>
                </c:pt>
                <c:pt idx="1">
                  <c:v>13.71</c:v>
                </c:pt>
                <c:pt idx="2">
                  <c:v>11.19</c:v>
                </c:pt>
                <c:pt idx="3">
                  <c:v>10.5</c:v>
                </c:pt>
                <c:pt idx="4">
                  <c:v>10.18</c:v>
                </c:pt>
              </c:numCache>
            </c:numRef>
          </c:val>
          <c:extLst>
            <c:ext xmlns:c16="http://schemas.microsoft.com/office/drawing/2014/chart" uri="{C3380CC4-5D6E-409C-BE32-E72D297353CC}">
              <c16:uniqueId val="{00000000-E357-4773-B313-D48CAAA91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10.69</c:v>
                </c:pt>
                <c:pt idx="1">
                  <c:v>12.65</c:v>
                </c:pt>
                <c:pt idx="2">
                  <c:v>13.32</c:v>
                </c:pt>
                <c:pt idx="3">
                  <c:v>11.88</c:v>
                </c:pt>
                <c:pt idx="4">
                  <c:v>10.039999999999999</c:v>
                </c:pt>
              </c:numCache>
            </c:numRef>
          </c:val>
          <c:extLst>
            <c:ext xmlns:c16="http://schemas.microsoft.com/office/drawing/2014/chart" uri="{C3380CC4-5D6E-409C-BE32-E72D297353CC}">
              <c16:uniqueId val="{00000001-E357-4773-B313-D48CAAA91E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-2.79</c:v>
                </c:pt>
                <c:pt idx="1">
                  <c:v>6.91</c:v>
                </c:pt>
                <c:pt idx="2">
                  <c:v>-1.52</c:v>
                </c:pt>
                <c:pt idx="3">
                  <c:v>-2.37</c:v>
                </c:pt>
                <c:pt idx="4">
                  <c:v>-1.85</c:v>
                </c:pt>
              </c:numCache>
            </c:numRef>
          </c:val>
          <c:smooth val="0"/>
          <c:extLst>
            <c:ext xmlns:c16="http://schemas.microsoft.com/office/drawing/2014/chart" uri="{C3380CC4-5D6E-409C-BE32-E72D297353CC}">
              <c16:uniqueId val="{00000002-E357-4773-B313-D48CAAA91E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A2-4BC1-A7F5-10C90914E7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A2-4BC1-A7F5-10C90914E77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0.04</c:v>
                </c:pt>
                <c:pt idx="8">
                  <c:v>#N/A</c:v>
                </c:pt>
                <c:pt idx="9">
                  <c:v>0.01</c:v>
                </c:pt>
              </c:numCache>
            </c:numRef>
          </c:val>
          <c:extLst>
            <c:ext xmlns:c16="http://schemas.microsoft.com/office/drawing/2014/chart" uri="{C3380CC4-5D6E-409C-BE32-E72D297353CC}">
              <c16:uniqueId val="{00000002-1BA2-4BC1-A7F5-10C90914E779}"/>
            </c:ext>
          </c:extLst>
        </c:ser>
        <c:ser>
          <c:idx val="3"/>
          <c:order val="3"/>
          <c:tx>
            <c:strRef>
              <c:f>データシート!$A$30</c:f>
              <c:strCache>
                <c:ptCount val="1"/>
                <c:pt idx="0">
                  <c:v>新潟県営開拓パイロット事業聖籠町特別会計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0.08</c:v>
                </c:pt>
                <c:pt idx="4">
                  <c:v>#N/A</c:v>
                </c:pt>
                <c:pt idx="5">
                  <c:v>0.08</c:v>
                </c:pt>
                <c:pt idx="6">
                  <c:v>#N/A</c:v>
                </c:pt>
                <c:pt idx="7">
                  <c:v>0.06</c:v>
                </c:pt>
                <c:pt idx="8">
                  <c:v>#N/A</c:v>
                </c:pt>
                <c:pt idx="9">
                  <c:v>0.05</c:v>
                </c:pt>
              </c:numCache>
            </c:numRef>
          </c:val>
          <c:extLst>
            <c:ext xmlns:c16="http://schemas.microsoft.com/office/drawing/2014/chart" uri="{C3380CC4-5D6E-409C-BE32-E72D297353CC}">
              <c16:uniqueId val="{00000003-1BA2-4BC1-A7F5-10C90914E779}"/>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0.44</c:v>
                </c:pt>
                <c:pt idx="4">
                  <c:v>#N/A</c:v>
                </c:pt>
                <c:pt idx="5">
                  <c:v>0.32</c:v>
                </c:pt>
                <c:pt idx="6">
                  <c:v>#N/A</c:v>
                </c:pt>
                <c:pt idx="7">
                  <c:v>0.27</c:v>
                </c:pt>
                <c:pt idx="8">
                  <c:v>#N/A</c:v>
                </c:pt>
                <c:pt idx="9">
                  <c:v>0.28999999999999998</c:v>
                </c:pt>
              </c:numCache>
            </c:numRef>
          </c:val>
          <c:extLst>
            <c:ext xmlns:c16="http://schemas.microsoft.com/office/drawing/2014/chart" uri="{C3380CC4-5D6E-409C-BE32-E72D297353CC}">
              <c16:uniqueId val="{00000004-1BA2-4BC1-A7F5-10C90914E77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1.24</c:v>
                </c:pt>
                <c:pt idx="4">
                  <c:v>#N/A</c:v>
                </c:pt>
                <c:pt idx="5">
                  <c:v>0.82</c:v>
                </c:pt>
                <c:pt idx="6">
                  <c:v>#N/A</c:v>
                </c:pt>
                <c:pt idx="7">
                  <c:v>1.81</c:v>
                </c:pt>
                <c:pt idx="8">
                  <c:v>#N/A</c:v>
                </c:pt>
                <c:pt idx="9">
                  <c:v>0.91</c:v>
                </c:pt>
              </c:numCache>
            </c:numRef>
          </c:val>
          <c:extLst>
            <c:ext xmlns:c16="http://schemas.microsoft.com/office/drawing/2014/chart" uri="{C3380CC4-5D6E-409C-BE32-E72D297353CC}">
              <c16:uniqueId val="{00000005-1BA2-4BC1-A7F5-10C90914E77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0.77</c:v>
                </c:pt>
                <c:pt idx="4">
                  <c:v>#N/A</c:v>
                </c:pt>
                <c:pt idx="5">
                  <c:v>0.84</c:v>
                </c:pt>
                <c:pt idx="6">
                  <c:v>#N/A</c:v>
                </c:pt>
                <c:pt idx="7">
                  <c:v>0.93</c:v>
                </c:pt>
                <c:pt idx="8">
                  <c:v>#N/A</c:v>
                </c:pt>
                <c:pt idx="9">
                  <c:v>1.1599999999999999</c:v>
                </c:pt>
              </c:numCache>
            </c:numRef>
          </c:val>
          <c:extLst>
            <c:ext xmlns:c16="http://schemas.microsoft.com/office/drawing/2014/chart" uri="{C3380CC4-5D6E-409C-BE32-E72D297353CC}">
              <c16:uniqueId val="{00000006-1BA2-4BC1-A7F5-10C90914E77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2.46</c:v>
                </c:pt>
                <c:pt idx="2">
                  <c:v>#N/A</c:v>
                </c:pt>
                <c:pt idx="3">
                  <c:v>2.5099999999999998</c:v>
                </c:pt>
                <c:pt idx="4">
                  <c:v>#N/A</c:v>
                </c:pt>
                <c:pt idx="5">
                  <c:v>2.64</c:v>
                </c:pt>
                <c:pt idx="6">
                  <c:v>#N/A</c:v>
                </c:pt>
                <c:pt idx="7">
                  <c:v>2.4900000000000002</c:v>
                </c:pt>
                <c:pt idx="8">
                  <c:v>#N/A</c:v>
                </c:pt>
                <c:pt idx="9">
                  <c:v>3.2</c:v>
                </c:pt>
              </c:numCache>
            </c:numRef>
          </c:val>
          <c:extLst>
            <c:ext xmlns:c16="http://schemas.microsoft.com/office/drawing/2014/chart" uri="{C3380CC4-5D6E-409C-BE32-E72D297353CC}">
              <c16:uniqueId val="{00000007-1BA2-4BC1-A7F5-10C90914E7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8.81</c:v>
                </c:pt>
                <c:pt idx="2">
                  <c:v>#N/A</c:v>
                </c:pt>
                <c:pt idx="3">
                  <c:v>13.62</c:v>
                </c:pt>
                <c:pt idx="4">
                  <c:v>#N/A</c:v>
                </c:pt>
                <c:pt idx="5">
                  <c:v>11.09</c:v>
                </c:pt>
                <c:pt idx="6">
                  <c:v>#N/A</c:v>
                </c:pt>
                <c:pt idx="7">
                  <c:v>10.42</c:v>
                </c:pt>
                <c:pt idx="8">
                  <c:v>#N/A</c:v>
                </c:pt>
                <c:pt idx="9">
                  <c:v>10.119999999999999</c:v>
                </c:pt>
              </c:numCache>
            </c:numRef>
          </c:val>
          <c:extLst>
            <c:ext xmlns:c16="http://schemas.microsoft.com/office/drawing/2014/chart" uri="{C3380CC4-5D6E-409C-BE32-E72D297353CC}">
              <c16:uniqueId val="{00000008-1BA2-4BC1-A7F5-10C90914E7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13.68</c:v>
                </c:pt>
                <c:pt idx="2">
                  <c:v>#N/A</c:v>
                </c:pt>
                <c:pt idx="3">
                  <c:v>14.77</c:v>
                </c:pt>
                <c:pt idx="4">
                  <c:v>#N/A</c:v>
                </c:pt>
                <c:pt idx="5">
                  <c:v>14.7</c:v>
                </c:pt>
                <c:pt idx="6">
                  <c:v>#N/A</c:v>
                </c:pt>
                <c:pt idx="7">
                  <c:v>15.11</c:v>
                </c:pt>
                <c:pt idx="8">
                  <c:v>#N/A</c:v>
                </c:pt>
                <c:pt idx="9">
                  <c:v>14.99</c:v>
                </c:pt>
              </c:numCache>
            </c:numRef>
          </c:val>
          <c:extLst>
            <c:ext xmlns:c16="http://schemas.microsoft.com/office/drawing/2014/chart" uri="{C3380CC4-5D6E-409C-BE32-E72D297353CC}">
              <c16:uniqueId val="{00000009-1BA2-4BC1-A7F5-10C90914E7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220</c:v>
                </c:pt>
                <c:pt idx="5">
                  <c:v>204</c:v>
                </c:pt>
                <c:pt idx="8">
                  <c:v>194</c:v>
                </c:pt>
                <c:pt idx="11">
                  <c:v>169</c:v>
                </c:pt>
                <c:pt idx="14">
                  <c:v>156</c:v>
                </c:pt>
              </c:numCache>
            </c:numRef>
          </c:val>
          <c:extLst>
            <c:ext xmlns:c16="http://schemas.microsoft.com/office/drawing/2014/chart" uri="{C3380CC4-5D6E-409C-BE32-E72D297353CC}">
              <c16:uniqueId val="{00000000-D605-4DA0-A882-AFEE0CFA7D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05-4DA0-A882-AFEE0CFA7D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D605-4DA0-A882-AFEE0CFA7D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25</c:v>
                </c:pt>
                <c:pt idx="6">
                  <c:v>28</c:v>
                </c:pt>
                <c:pt idx="9">
                  <c:v>35</c:v>
                </c:pt>
                <c:pt idx="12">
                  <c:v>29</c:v>
                </c:pt>
              </c:numCache>
            </c:numRef>
          </c:val>
          <c:extLst>
            <c:ext xmlns:c16="http://schemas.microsoft.com/office/drawing/2014/chart" uri="{C3380CC4-5D6E-409C-BE32-E72D297353CC}">
              <c16:uniqueId val="{00000003-D605-4DA0-A882-AFEE0CFA7D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292</c:v>
                </c:pt>
                <c:pt idx="3">
                  <c:v>301</c:v>
                </c:pt>
                <c:pt idx="6">
                  <c:v>304</c:v>
                </c:pt>
                <c:pt idx="9">
                  <c:v>274</c:v>
                </c:pt>
                <c:pt idx="12">
                  <c:v>232</c:v>
                </c:pt>
              </c:numCache>
            </c:numRef>
          </c:val>
          <c:extLst>
            <c:ext xmlns:c16="http://schemas.microsoft.com/office/drawing/2014/chart" uri="{C3380CC4-5D6E-409C-BE32-E72D297353CC}">
              <c16:uniqueId val="{00000004-D605-4DA0-A882-AFEE0CFA7D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05-4DA0-A882-AFEE0CFA7D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05-4DA0-A882-AFEE0CFA7D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c:v>
                </c:pt>
                <c:pt idx="3">
                  <c:v>353</c:v>
                </c:pt>
                <c:pt idx="6">
                  <c:v>372</c:v>
                </c:pt>
                <c:pt idx="9">
                  <c:v>363</c:v>
                </c:pt>
                <c:pt idx="12">
                  <c:v>391</c:v>
                </c:pt>
              </c:numCache>
            </c:numRef>
          </c:val>
          <c:extLst>
            <c:ext xmlns:c16="http://schemas.microsoft.com/office/drawing/2014/chart" uri="{C3380CC4-5D6E-409C-BE32-E72D297353CC}">
              <c16:uniqueId val="{00000007-D605-4DA0-A882-AFEE0CFA7D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442</c:v>
                </c:pt>
                <c:pt idx="2">
                  <c:v>#N/A</c:v>
                </c:pt>
                <c:pt idx="3">
                  <c:v>#N/A</c:v>
                </c:pt>
                <c:pt idx="4">
                  <c:v>476</c:v>
                </c:pt>
                <c:pt idx="5">
                  <c:v>#N/A</c:v>
                </c:pt>
                <c:pt idx="6">
                  <c:v>#N/A</c:v>
                </c:pt>
                <c:pt idx="7">
                  <c:v>511</c:v>
                </c:pt>
                <c:pt idx="8">
                  <c:v>#N/A</c:v>
                </c:pt>
                <c:pt idx="9">
                  <c:v>#N/A</c:v>
                </c:pt>
                <c:pt idx="10">
                  <c:v>503</c:v>
                </c:pt>
                <c:pt idx="11">
                  <c:v>#N/A</c:v>
                </c:pt>
                <c:pt idx="12">
                  <c:v>#N/A</c:v>
                </c:pt>
                <c:pt idx="13">
                  <c:v>496</c:v>
                </c:pt>
                <c:pt idx="14">
                  <c:v>#N/A</c:v>
                </c:pt>
              </c:numCache>
            </c:numRef>
          </c:val>
          <c:smooth val="0"/>
          <c:extLst>
            <c:ext xmlns:c16="http://schemas.microsoft.com/office/drawing/2014/chart" uri="{C3380CC4-5D6E-409C-BE32-E72D297353CC}">
              <c16:uniqueId val="{00000008-D605-4DA0-A882-AFEE0CFA7D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3734</c:v>
                </c:pt>
                <c:pt idx="5">
                  <c:v>3513</c:v>
                </c:pt>
                <c:pt idx="8">
                  <c:v>3367</c:v>
                </c:pt>
                <c:pt idx="11">
                  <c:v>3317</c:v>
                </c:pt>
                <c:pt idx="14">
                  <c:v>3210</c:v>
                </c:pt>
              </c:numCache>
            </c:numRef>
          </c:val>
          <c:extLst>
            <c:ext xmlns:c16="http://schemas.microsoft.com/office/drawing/2014/chart" uri="{C3380CC4-5D6E-409C-BE32-E72D297353CC}">
              <c16:uniqueId val="{00000000-DABB-4DBD-8664-389CD5530D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ABB-4DBD-8664-389CD5530D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1640</c:v>
                </c:pt>
                <c:pt idx="5">
                  <c:v>2004</c:v>
                </c:pt>
                <c:pt idx="8">
                  <c:v>2270</c:v>
                </c:pt>
                <c:pt idx="11">
                  <c:v>2150</c:v>
                </c:pt>
                <c:pt idx="14">
                  <c:v>2028</c:v>
                </c:pt>
              </c:numCache>
            </c:numRef>
          </c:val>
          <c:extLst>
            <c:ext xmlns:c16="http://schemas.microsoft.com/office/drawing/2014/chart" uri="{C3380CC4-5D6E-409C-BE32-E72D297353CC}">
              <c16:uniqueId val="{00000002-DABB-4DBD-8664-389CD5530D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B-4DBD-8664-389CD5530D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B-4DBD-8664-389CD5530D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B-4DBD-8664-389CD5530D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518</c:v>
                </c:pt>
                <c:pt idx="3">
                  <c:v>341</c:v>
                </c:pt>
                <c:pt idx="6">
                  <c:v>251</c:v>
                </c:pt>
                <c:pt idx="9">
                  <c:v>141</c:v>
                </c:pt>
                <c:pt idx="12">
                  <c:v>276</c:v>
                </c:pt>
              </c:numCache>
            </c:numRef>
          </c:val>
          <c:extLst>
            <c:ext xmlns:c16="http://schemas.microsoft.com/office/drawing/2014/chart" uri="{C3380CC4-5D6E-409C-BE32-E72D297353CC}">
              <c16:uniqueId val="{00000006-DABB-4DBD-8664-389CD5530D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490</c:v>
                </c:pt>
                <c:pt idx="3">
                  <c:v>514</c:v>
                </c:pt>
                <c:pt idx="6">
                  <c:v>510</c:v>
                </c:pt>
                <c:pt idx="9">
                  <c:v>509</c:v>
                </c:pt>
                <c:pt idx="12">
                  <c:v>550</c:v>
                </c:pt>
              </c:numCache>
            </c:numRef>
          </c:val>
          <c:extLst>
            <c:ext xmlns:c16="http://schemas.microsoft.com/office/drawing/2014/chart" uri="{C3380CC4-5D6E-409C-BE32-E72D297353CC}">
              <c16:uniqueId val="{00000007-DABB-4DBD-8664-389CD5530D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3026</c:v>
                </c:pt>
                <c:pt idx="3">
                  <c:v>2872</c:v>
                </c:pt>
                <c:pt idx="6">
                  <c:v>2752</c:v>
                </c:pt>
                <c:pt idx="9">
                  <c:v>2518</c:v>
                </c:pt>
                <c:pt idx="12">
                  <c:v>2205</c:v>
                </c:pt>
              </c:numCache>
            </c:numRef>
          </c:val>
          <c:extLst>
            <c:ext xmlns:c16="http://schemas.microsoft.com/office/drawing/2014/chart" uri="{C3380CC4-5D6E-409C-BE32-E72D297353CC}">
              <c16:uniqueId val="{00000008-DABB-4DBD-8664-389CD5530D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3</c:v>
                </c:pt>
                <c:pt idx="9">
                  <c:v>0</c:v>
                </c:pt>
                <c:pt idx="12">
                  <c:v>0</c:v>
                </c:pt>
              </c:numCache>
            </c:numRef>
          </c:val>
          <c:extLst>
            <c:ext xmlns:c16="http://schemas.microsoft.com/office/drawing/2014/chart" uri="{C3380CC4-5D6E-409C-BE32-E72D297353CC}">
              <c16:uniqueId val="{00000009-DABB-4DBD-8664-389CD5530D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2445</c:v>
                </c:pt>
                <c:pt idx="3">
                  <c:v>2433</c:v>
                </c:pt>
                <c:pt idx="6">
                  <c:v>2376</c:v>
                </c:pt>
                <c:pt idx="9">
                  <c:v>2399</c:v>
                </c:pt>
                <c:pt idx="12">
                  <c:v>2330</c:v>
                </c:pt>
              </c:numCache>
            </c:numRef>
          </c:val>
          <c:extLst>
            <c:ext xmlns:c16="http://schemas.microsoft.com/office/drawing/2014/chart" uri="{C3380CC4-5D6E-409C-BE32-E72D297353CC}">
              <c16:uniqueId val="{0000000A-DABB-4DBD-8664-389CD5530D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1110</c:v>
                </c:pt>
                <c:pt idx="2">
                  <c:v>#N/A</c:v>
                </c:pt>
                <c:pt idx="3">
                  <c:v>#N/A</c:v>
                </c:pt>
                <c:pt idx="4">
                  <c:v>647</c:v>
                </c:pt>
                <c:pt idx="5">
                  <c:v>#N/A</c:v>
                </c:pt>
                <c:pt idx="6">
                  <c:v>#N/A</c:v>
                </c:pt>
                <c:pt idx="7">
                  <c:v>256</c:v>
                </c:pt>
                <c:pt idx="8">
                  <c:v>#N/A</c:v>
                </c:pt>
                <c:pt idx="9">
                  <c:v>#N/A</c:v>
                </c:pt>
                <c:pt idx="10">
                  <c:v>101</c:v>
                </c:pt>
                <c:pt idx="11">
                  <c:v>#N/A</c:v>
                </c:pt>
                <c:pt idx="12">
                  <c:v>#N/A</c:v>
                </c:pt>
                <c:pt idx="13">
                  <c:v>123</c:v>
                </c:pt>
                <c:pt idx="14">
                  <c:v>#N/A</c:v>
                </c:pt>
              </c:numCache>
            </c:numRef>
          </c:val>
          <c:smooth val="0"/>
          <c:extLst>
            <c:ext xmlns:c16="http://schemas.microsoft.com/office/drawing/2014/chart" uri="{C3380CC4-5D6E-409C-BE32-E72D297353CC}">
              <c16:uniqueId val="{0000000B-DABB-4DBD-8664-389CD5530D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659</c:v>
                </c:pt>
                <c:pt idx="1">
                  <c:v>582</c:v>
                </c:pt>
                <c:pt idx="2">
                  <c:v>499</c:v>
                </c:pt>
              </c:numCache>
            </c:numRef>
          </c:val>
          <c:extLst>
            <c:ext xmlns:c16="http://schemas.microsoft.com/office/drawing/2014/chart" uri="{C3380CC4-5D6E-409C-BE32-E72D297353CC}">
              <c16:uniqueId val="{00000000-DB38-48FB-AB23-8891BD6EB1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c:v>
                </c:pt>
                <c:pt idx="1">
                  <c:v>85</c:v>
                </c:pt>
                <c:pt idx="2">
                  <c:v>85</c:v>
                </c:pt>
              </c:numCache>
            </c:numRef>
          </c:val>
          <c:extLst>
            <c:ext xmlns:c16="http://schemas.microsoft.com/office/drawing/2014/chart" uri="{C3380CC4-5D6E-409C-BE32-E72D297353CC}">
              <c16:uniqueId val="{00000001-DB38-48FB-AB23-8891BD6EB1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1145</c:v>
                </c:pt>
                <c:pt idx="1">
                  <c:v>1144</c:v>
                </c:pt>
                <c:pt idx="2">
                  <c:v>1104</c:v>
                </c:pt>
              </c:numCache>
            </c:numRef>
          </c:val>
          <c:extLst>
            <c:ext xmlns:c16="http://schemas.microsoft.com/office/drawing/2014/chart" uri="{C3380CC4-5D6E-409C-BE32-E72D297353CC}">
              <c16:uniqueId val="{00000002-DB38-48FB-AB23-8891BD6EB1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百万円の増、公営企業債の元利償還金に対する繰入金が</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百万円の減、組合等が起こした地方債の元利償還金に対する負担金等が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百万円の減により、全体で</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百万円の減となり、実質公債費比率は前年同数となった。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）は、一般会計や下水道事業会計における償還が進んだことにより減少した。</a:t>
          </a: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百万円の減、基準財政需要額算入見込額が</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このため、将来負担比率の分子は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百万円の増となり、将来負担比率は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新潟県聖籠町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加により、ふるさと応援基金の積立額が増となったものの、公共施設の老朽化対策に係る公共用施設維持基金の取り崩しや価格高騰に係る支援など臨時的かつ緊急的な事業実施の財源として財政調整基金を取り崩し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社会保障費の増加、災害対応などの将来への備えとして、今後も引き続き歳入の積極的確保に努めるとともに、事務事業の見直し等による歳出削減を図り、決算剰余金の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寄附者の意向に沿い各事業に充当する。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町営住宅及び共同施設の修繕その他の維持補修又は改良に要する経費に充当する。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公共用施設の修繕その他の維持補修に要する経費に充当する。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将来支払う国営加治川用水地区土地改良事業の負担金に充当する。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百万円を取り崩したが、積み立てを行わなかったため、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今後の施設の老朽化対策に要する費用の財源とするため、家賃収入の剰余金の積み立てに努める。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年度に支出予定の負担金の財源とするため、令和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今後の施設の老朽化対策に要する費用の財源とするため、剰余金の積み立てに努める。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物価高騰対策等の臨時的かつ緊急的な事業の実施の財源として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を超える水準を維持しているが、今後も引き続き歳入の積極的確保に努めるとともに、事務事業の見直し等による歳出削減を図り、決算剰余金の積み立てに努める。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実績は、利子分の積み立てのみであり、残高の増減はない。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発行は、引き続き全ての会計において将来への負担を十分に見極め、計画的かつ必要最小限とし、公債費の低減に努めるものとし、基金の取り崩しについては、財政状況を見極め慎重に判断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13,986
13,668
37.57
9,507,615
8,926,801
505,810
4,966,912
2,330,066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年以上にわたって財政力指数が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を超える財源超過となっている。</a:t>
          </a:r>
        </a:p>
        <a:p>
          <a:r>
            <a:rPr kumimoji="1" lang="ja-JP" altLang="en-US" sz="1100">
              <a:latin typeface="ＭＳ Ｐゴシック" panose="020B0600070205080204" pitchFamily="50" charset="-128"/>
              <a:ea typeface="ＭＳ Ｐゴシック" panose="020B0600070205080204" pitchFamily="50" charset="-128"/>
            </a:rPr>
            <a:t>　要因としては、東北電力（株）の発電施設の立地・操業に伴う固定資産税の収入によるところが大きいが、歳入の大きな割合を占める固定資産税収入が、大規模償却資産の逐年減価により減少傾向にあるため、近年は財政力指数が横ばいとなっている。</a:t>
          </a:r>
        </a:p>
        <a:p>
          <a:r>
            <a:rPr kumimoji="1" lang="ja-JP" altLang="en-US" sz="1100">
              <a:latin typeface="ＭＳ Ｐゴシック" panose="020B0600070205080204" pitchFamily="50" charset="-128"/>
              <a:ea typeface="ＭＳ Ｐゴシック" panose="020B0600070205080204" pitchFamily="50" charset="-128"/>
            </a:rPr>
            <a:t>　財政力指数が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超えることから普通交付税の不交付団体であり、税収の減少が歳入の減少に直結するため、更なる企業の進出や設備投資を促し税収入を増加させるための策を検討するなど、歳入の確保を強化する必要がある。</a:t>
          </a:r>
        </a:p>
        <a:p>
          <a:r>
            <a:rPr kumimoji="1" lang="ja-JP" altLang="en-US" sz="1100">
              <a:latin typeface="ＭＳ Ｐゴシック" panose="020B0600070205080204" pitchFamily="50" charset="-128"/>
              <a:ea typeface="ＭＳ Ｐゴシック" panose="020B0600070205080204" pitchFamily="50" charset="-128"/>
            </a:rPr>
            <a:t>　また、行財政改革大綱に基づく事務事業の見直しなど、今後も引き続き財政の健全化に努めていく。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70696</xdr:rowOff>
    </xdr:from>
    <xdr:to>
      <xdr:col>23</xdr:col>
      <xdr:colOff>133350</xdr:colOff>
      <xdr:row>40</xdr:row>
      <xdr:rowOff>70696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28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70696</xdr:rowOff>
    </xdr:from>
    <xdr:to>
      <xdr:col>19</xdr:col>
      <xdr:colOff>133350</xdr:colOff>
      <xdr:row>40</xdr:row>
      <xdr:rowOff>78740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70696</xdr:rowOff>
    </xdr:from>
    <xdr:to>
      <xdr:col>15</xdr:col>
      <xdr:colOff>82550</xdr:colOff>
      <xdr:row>40</xdr:row>
      <xdr:rowOff>78740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70696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19896</xdr:rowOff>
    </xdr:from>
    <xdr:to>
      <xdr:col>23</xdr:col>
      <xdr:colOff>184150</xdr:colOff>
      <xdr:row>40</xdr:row>
      <xdr:rowOff>121496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36423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19896</xdr:rowOff>
    </xdr:from>
    <xdr:to>
      <xdr:col>19</xdr:col>
      <xdr:colOff>184150</xdr:colOff>
      <xdr:row>40</xdr:row>
      <xdr:rowOff>121496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131673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19896</xdr:rowOff>
    </xdr:from>
    <xdr:to>
      <xdr:col>11</xdr:col>
      <xdr:colOff>82550</xdr:colOff>
      <xdr:row>40</xdr:row>
      <xdr:rowOff>121496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131673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主な増加要因は、税収の減少により一般財源が減少した一方で、経常費用が増加したことがあげられる。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年度以降は増加傾向にあるものの類似団体平均を下回っているため、今後もこの水準を維持できるよう、行財政改革による事務事業の見直しにより経常経費の削減を図っていく。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66548</xdr:rowOff>
    </xdr:from>
    <xdr:to>
      <xdr:col>23</xdr:col>
      <xdr:colOff>133350</xdr:colOff>
      <xdr:row>59</xdr:row>
      <xdr:rowOff>124460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8209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47244</xdr:rowOff>
    </xdr:from>
    <xdr:to>
      <xdr:col>19</xdr:col>
      <xdr:colOff>133350</xdr:colOff>
      <xdr:row>59</xdr:row>
      <xdr:rowOff>66548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627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8636</xdr:rowOff>
    </xdr:from>
    <xdr:to>
      <xdr:col>15</xdr:col>
      <xdr:colOff>82550</xdr:colOff>
      <xdr:row>59</xdr:row>
      <xdr:rowOff>47244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241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8636</xdr:rowOff>
    </xdr:from>
    <xdr:to>
      <xdr:col>11</xdr:col>
      <xdr:colOff>31750</xdr:colOff>
      <xdr:row>59</xdr:row>
      <xdr:rowOff>160655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24186"/>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15748</xdr:rowOff>
    </xdr:from>
    <xdr:to>
      <xdr:col>19</xdr:col>
      <xdr:colOff>184150</xdr:colOff>
      <xdr:row>59</xdr:row>
      <xdr:rowOff>117348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127525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167894</xdr:rowOff>
    </xdr:from>
    <xdr:to>
      <xdr:col>15</xdr:col>
      <xdr:colOff>133350</xdr:colOff>
      <xdr:row>59</xdr:row>
      <xdr:rowOff>98044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108221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129286</xdr:rowOff>
    </xdr:from>
    <xdr:to>
      <xdr:col>11</xdr:col>
      <xdr:colOff>82550</xdr:colOff>
      <xdr:row>59</xdr:row>
      <xdr:rowOff>59436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69613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109855</xdr:rowOff>
    </xdr:from>
    <xdr:to>
      <xdr:col>7</xdr:col>
      <xdr:colOff>31750</xdr:colOff>
      <xdr:row>60</xdr:row>
      <xdr:rowOff>40005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24782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29,247</a:t>
          </a:r>
          <a:r>
            <a:rPr kumimoji="1" lang="ja-JP" altLang="en-US" sz="1100">
              <a:latin typeface="ＭＳ Ｐゴシック" panose="020B0600070205080204" pitchFamily="50" charset="-128"/>
              <a:ea typeface="ＭＳ Ｐゴシック" panose="020B0600070205080204" pitchFamily="50" charset="-128"/>
            </a:rPr>
            <a:t>円の増となった。</a:t>
          </a:r>
        </a:p>
        <a:p>
          <a:r>
            <a:rPr kumimoji="1" lang="ja-JP" altLang="en-US" sz="1100">
              <a:latin typeface="ＭＳ Ｐゴシック" panose="020B0600070205080204" pitchFamily="50" charset="-128"/>
              <a:ea typeface="ＭＳ Ｐゴシック" panose="020B0600070205080204" pitchFamily="50" charset="-128"/>
            </a:rPr>
            <a:t>　主な増加要因は、人件費や物価高騰により物件費が増加したことがあげられる。</a:t>
          </a:r>
        </a:p>
        <a:p>
          <a:r>
            <a:rPr kumimoji="1" lang="ja-JP" altLang="en-US" sz="1100">
              <a:latin typeface="ＭＳ Ｐゴシック" panose="020B0600070205080204" pitchFamily="50" charset="-128"/>
              <a:ea typeface="ＭＳ Ｐゴシック" panose="020B0600070205080204" pitchFamily="50" charset="-128"/>
            </a:rPr>
            <a:t>　類似団体平均に比べて高くなっているのは、主に維持補修費を要因としており、降雪時の除雪に要する経費が影響しているものと考えられる。</a:t>
          </a:r>
        </a:p>
        <a:p>
          <a:r>
            <a:rPr kumimoji="1" lang="ja-JP" altLang="en-US" sz="1100">
              <a:latin typeface="ＭＳ Ｐゴシック" panose="020B0600070205080204" pitchFamily="50" charset="-128"/>
              <a:ea typeface="ＭＳ Ｐゴシック" panose="020B0600070205080204" pitchFamily="50" charset="-128"/>
            </a:rPr>
            <a:t>　今後は、公共施設の老朽化に伴う維持補修費用の増加が見込まれるため、適切な公共施設の維持管理に努める。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13787</xdr:rowOff>
    </xdr:from>
    <xdr:to>
      <xdr:col>23</xdr:col>
      <xdr:colOff>133350</xdr:colOff>
      <xdr:row>82</xdr:row>
      <xdr:rowOff>102003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2687"/>
          <a:ext cx="838200" cy="8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169655</xdr:rowOff>
    </xdr:from>
    <xdr:to>
      <xdr:col>19</xdr:col>
      <xdr:colOff>133350</xdr:colOff>
      <xdr:row>82</xdr:row>
      <xdr:rowOff>13787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7105"/>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162506</xdr:rowOff>
    </xdr:from>
    <xdr:to>
      <xdr:col>15</xdr:col>
      <xdr:colOff>82550</xdr:colOff>
      <xdr:row>81</xdr:row>
      <xdr:rowOff>169655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9956"/>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149704</xdr:rowOff>
    </xdr:from>
    <xdr:to>
      <xdr:col>11</xdr:col>
      <xdr:colOff>31750</xdr:colOff>
      <xdr:row>81</xdr:row>
      <xdr:rowOff>162506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715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51203</xdr:rowOff>
    </xdr:from>
    <xdr:to>
      <xdr:col>23</xdr:col>
      <xdr:colOff>184150</xdr:colOff>
      <xdr:row>82</xdr:row>
      <xdr:rowOff>152803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23280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134437</xdr:rowOff>
    </xdr:from>
    <xdr:to>
      <xdr:col>19</xdr:col>
      <xdr:colOff>184150</xdr:colOff>
      <xdr:row>82</xdr:row>
      <xdr:rowOff>64587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49364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0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118855</xdr:rowOff>
    </xdr:from>
    <xdr:to>
      <xdr:col>15</xdr:col>
      <xdr:colOff>133350</xdr:colOff>
      <xdr:row>82</xdr:row>
      <xdr:rowOff>49005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33782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111706</xdr:rowOff>
    </xdr:from>
    <xdr:to>
      <xdr:col>11</xdr:col>
      <xdr:colOff>82550</xdr:colOff>
      <xdr:row>82</xdr:row>
      <xdr:rowOff>41856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26633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98904</xdr:rowOff>
    </xdr:from>
    <xdr:to>
      <xdr:col>7</xdr:col>
      <xdr:colOff>31750</xdr:colOff>
      <xdr:row>82</xdr:row>
      <xdr:rowOff>29054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13831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年度は、前年度とほぼ同数で、類似団体平均との比較でもほぼ同数となった。</a:t>
          </a:r>
        </a:p>
        <a:p>
          <a:r>
            <a:rPr kumimoji="1" lang="ja-JP" altLang="en-US" sz="1100">
              <a:latin typeface="ＭＳ Ｐゴシック" panose="020B0600070205080204" pitchFamily="50" charset="-128"/>
              <a:ea typeface="ＭＳ Ｐゴシック" panose="020B0600070205080204" pitchFamily="50" charset="-128"/>
            </a:rPr>
            <a:t>　引き続き、給与の適正化を図りながら類似団体平均値の水準を維持できるよう努める。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184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71966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0.37</a:t>
          </a:r>
          <a:r>
            <a:rPr kumimoji="1" lang="ja-JP" altLang="en-US" sz="1100">
              <a:latin typeface="ＭＳ Ｐゴシック" panose="020B0600070205080204" pitchFamily="50" charset="-128"/>
              <a:ea typeface="ＭＳ Ｐゴシック" panose="020B0600070205080204" pitchFamily="50" charset="-128"/>
            </a:rPr>
            <a:t>人の減となり、類似団体平均を上回っている。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財政状況と事務事業量を考慮しつつ、再任用や定年延長の動向を踏まえ、引き続き適正な定員管理に努めていく。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83759</xdr:rowOff>
    </xdr:from>
    <xdr:to>
      <xdr:col>81</xdr:col>
      <xdr:colOff>44450</xdr:colOff>
      <xdr:row>61</xdr:row>
      <xdr:rowOff>126274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542209"/>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61928</xdr:rowOff>
    </xdr:from>
    <xdr:to>
      <xdr:col>77</xdr:col>
      <xdr:colOff>44450</xdr:colOff>
      <xdr:row>61</xdr:row>
      <xdr:rowOff>126274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20378"/>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30904</xdr:rowOff>
    </xdr:from>
    <xdr:to>
      <xdr:col>72</xdr:col>
      <xdr:colOff>203200</xdr:colOff>
      <xdr:row>61</xdr:row>
      <xdr:rowOff>61928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893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30904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8475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5036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75474</xdr:rowOff>
    </xdr:from>
    <xdr:to>
      <xdr:col>77</xdr:col>
      <xdr:colOff>95250</xdr:colOff>
      <xdr:row>62</xdr:row>
      <xdr:rowOff>5624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11128</xdr:rowOff>
    </xdr:from>
    <xdr:to>
      <xdr:col>73</xdr:col>
      <xdr:colOff>44450</xdr:colOff>
      <xdr:row>61</xdr:row>
      <xdr:rowOff>112728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97505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5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151554</xdr:rowOff>
    </xdr:from>
    <xdr:to>
      <xdr:col>68</xdr:col>
      <xdr:colOff>203200</xdr:colOff>
      <xdr:row>61</xdr:row>
      <xdr:rowOff>81704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66481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61884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年度は、対前年度と同数となった。</a:t>
          </a:r>
        </a:p>
        <a:p>
          <a:r>
            <a:rPr kumimoji="1" lang="ja-JP" altLang="en-US" sz="1100">
              <a:latin typeface="ＭＳ Ｐゴシック" panose="020B0600070205080204" pitchFamily="50" charset="-128"/>
              <a:ea typeface="ＭＳ Ｐゴシック" panose="020B0600070205080204" pitchFamily="50" charset="-128"/>
            </a:rPr>
            <a:t>　デジタル同報系防災行政無線整備工事（継続費２年目）、町民会館火災報知器更新工事・調理場改修工事などの償還が始まり元利償還金が増加したものの、標準税収入額等も増加しており、単年度では減少、</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ヵ年平均値では同数となった。</a:t>
          </a:r>
        </a:p>
        <a:p>
          <a:r>
            <a:rPr kumimoji="1" lang="ja-JP" altLang="en-US" sz="1100">
              <a:latin typeface="ＭＳ Ｐゴシック" panose="020B0600070205080204" pitchFamily="50" charset="-128"/>
              <a:ea typeface="ＭＳ Ｐゴシック" panose="020B0600070205080204" pitchFamily="50" charset="-128"/>
            </a:rPr>
            <a:t>　類似団体平均に比べて高くなっていることから、今後も地方債の発行は、引き続き全ての会計において将来への負担を十分に見極め、計画的かつ必要最小限とし、実質公債費比率の低減に努める。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42</xdr:row>
      <xdr:rowOff>128815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82852</xdr:rowOff>
    </xdr:from>
    <xdr:to>
      <xdr:col>77</xdr:col>
      <xdr:colOff>44450</xdr:colOff>
      <xdr:row>42</xdr:row>
      <xdr:rowOff>128815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837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82852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2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118429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財政調整基金等の取崩しにより基金残高が減少しているとともに基準財政需要額算入見込額も減少しており、充当可能財源等が減少。地方債残高の減少に伴い、将来負担額も減少しているが、充当可能財源等の減少幅の方が大きく、将来負担比率の上昇に影響している。</a:t>
          </a:r>
        </a:p>
        <a:p>
          <a:r>
            <a:rPr kumimoji="1" lang="ja-JP" altLang="en-US" sz="1100">
              <a:latin typeface="ＭＳ Ｐゴシック" panose="020B0600070205080204" pitchFamily="50" charset="-128"/>
              <a:ea typeface="ＭＳ Ｐゴシック" panose="020B0600070205080204" pitchFamily="50" charset="-128"/>
            </a:rPr>
            <a:t>　地方債の発行は計画的かつ必要最小限とし、将来負担の低減に努める。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108494</xdr:rowOff>
    </xdr:from>
    <xdr:to>
      <xdr:col>81</xdr:col>
      <xdr:colOff>44450</xdr:colOff>
      <xdr:row>13</xdr:row>
      <xdr:rowOff>113090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3734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108494</xdr:rowOff>
    </xdr:from>
    <xdr:to>
      <xdr:col>77</xdr:col>
      <xdr:colOff>44450</xdr:colOff>
      <xdr:row>13</xdr:row>
      <xdr:rowOff>145264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37344"/>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145264</xdr:rowOff>
    </xdr:from>
    <xdr:to>
      <xdr:col>72</xdr:col>
      <xdr:colOff>203200</xdr:colOff>
      <xdr:row>14</xdr:row>
      <xdr:rowOff>71483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37411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71483</xdr:rowOff>
    </xdr:from>
    <xdr:to>
      <xdr:col>68</xdr:col>
      <xdr:colOff>152400</xdr:colOff>
      <xdr:row>15</xdr:row>
      <xdr:rowOff>17236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7178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62290</xdr:rowOff>
    </xdr:from>
    <xdr:to>
      <xdr:col>81</xdr:col>
      <xdr:colOff>95250</xdr:colOff>
      <xdr:row>13</xdr:row>
      <xdr:rowOff>163890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34367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57694</xdr:rowOff>
    </xdr:from>
    <xdr:to>
      <xdr:col>77</xdr:col>
      <xdr:colOff>95250</xdr:colOff>
      <xdr:row>13</xdr:row>
      <xdr:rowOff>159294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144071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3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94464</xdr:rowOff>
    </xdr:from>
    <xdr:to>
      <xdr:col>73</xdr:col>
      <xdr:colOff>44450</xdr:colOff>
      <xdr:row>14</xdr:row>
      <xdr:rowOff>24614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3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9391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0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20683</xdr:rowOff>
    </xdr:from>
    <xdr:to>
      <xdr:col>68</xdr:col>
      <xdr:colOff>203200</xdr:colOff>
      <xdr:row>14</xdr:row>
      <xdr:rowOff>122283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107060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137886</xdr:rowOff>
    </xdr:from>
    <xdr:to>
      <xdr:col>64</xdr:col>
      <xdr:colOff>152400</xdr:colOff>
      <xdr:row>15</xdr:row>
      <xdr:rowOff>68036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52813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13,986
13,668
37.57
9,507,615
8,926,801
505,810
4,966,912
2,330,066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主な増加要因は、人事院勧告に伴う給与改定により常勤職員の人件費が上昇したことがあげられる。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今後も人件費の上昇が見込まれることから、財政状況と事務事業量を考慮しつつ、再任用や定年延長の動向を踏まえ、引き続き適正な定員管理に努めていく。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29845</xdr:rowOff>
    </xdr:from>
    <xdr:to>
      <xdr:col>24</xdr:col>
      <xdr:colOff>25400</xdr:colOff>
      <xdr:row>35</xdr:row>
      <xdr:rowOff>35560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30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132715</xdr:rowOff>
    </xdr:from>
    <xdr:to>
      <xdr:col>19</xdr:col>
      <xdr:colOff>187325</xdr:colOff>
      <xdr:row>35</xdr:row>
      <xdr:rowOff>29845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620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86995</xdr:rowOff>
    </xdr:from>
    <xdr:to>
      <xdr:col>15</xdr:col>
      <xdr:colOff>98425</xdr:colOff>
      <xdr:row>34</xdr:row>
      <xdr:rowOff>132715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162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86995</xdr:rowOff>
    </xdr:from>
    <xdr:to>
      <xdr:col>11</xdr:col>
      <xdr:colOff>9525</xdr:colOff>
      <xdr:row>35</xdr:row>
      <xdr:rowOff>41275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162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150495</xdr:rowOff>
    </xdr:from>
    <xdr:to>
      <xdr:col>20</xdr:col>
      <xdr:colOff>38100</xdr:colOff>
      <xdr:row>35</xdr:row>
      <xdr:rowOff>80645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90822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4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81915</xdr:rowOff>
    </xdr:from>
    <xdr:to>
      <xdr:col>15</xdr:col>
      <xdr:colOff>149225</xdr:colOff>
      <xdr:row>35</xdr:row>
      <xdr:rowOff>12065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22242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36195</xdr:rowOff>
    </xdr:from>
    <xdr:to>
      <xdr:col>11</xdr:col>
      <xdr:colOff>60325</xdr:colOff>
      <xdr:row>34</xdr:row>
      <xdr:rowOff>137795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147972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3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161925</xdr:rowOff>
    </xdr:from>
    <xdr:to>
      <xdr:col>6</xdr:col>
      <xdr:colOff>171450</xdr:colOff>
      <xdr:row>35</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102252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主な減少要因は、デジタル基盤改革支援補助金等の増加に伴い、経常経費が減となったことがあげられる。</a:t>
          </a:r>
        </a:p>
        <a:p>
          <a:r>
            <a:rPr kumimoji="1" lang="ja-JP" altLang="en-US" sz="1300">
              <a:latin typeface="ＭＳ Ｐゴシック" panose="020B0600070205080204" pitchFamily="50" charset="-128"/>
              <a:ea typeface="ＭＳ Ｐゴシック" panose="020B0600070205080204" pitchFamily="50" charset="-128"/>
            </a:rPr>
            <a:t>　類似団体平均と比べて高い数値で推移しているため、収入の積極的な確保のほか、行財政改革による事務事業の継続的な見直しに取り組んでいく。</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15</xdr:row>
      <xdr:rowOff>165862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14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64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21844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644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60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64279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主な減少要因は、ふるさと応援基金繰入金のうち扶助費への充当額の増加など、経常経費に充当する特定財源が増加したことがあげられる。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医療や福祉にかかる社会保障関連の扶助費の増加が見込まれるため、財政状況を踏まえた事務事業の継続的な見直しに取り組んでいく。　</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58</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090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60</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10109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60</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956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その他」については、国民健康保険、介護保険などの特別会計への繰出金が大きな割合を占めており、今後は医療に係る社会保障費の増加が見込まれるため、各会計における保険料の適正化を図ることなどにより、普通会計の負担を減らしていく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56</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55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55</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55</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563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69850</xdr:rowOff>
    </xdr:from>
    <xdr:to>
      <xdr:col>78</xdr:col>
      <xdr:colOff>120650</xdr:colOff>
      <xdr:row>56</xdr:row>
      <xdr:rowOff>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主な増加要因は、聖籠町下水道事業会計負担金や豊栄郷清掃施設処理組合負担金等が増加したことがあげられる。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補助費等は、新発田地域広域事務組合消防負担金、豊栄郷清掃施設処理組合負担金など一部事務組合等への負担金が大きな割合を占めているため、長期的な視点で将来負担を把握し、必要財源の確保に努め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37</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157480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23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年度は、対前年度比で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主な増加要因は、統合中学校建設事業（用地造成）などの償還が終了となったものの、デジタル同報系防災行政無線整備工事（継続費２年目）、町民会館火災報知器更新工事・調理場改修工事などの償還が始まったことなどがあげられる。</a:t>
          </a:r>
        </a:p>
        <a:p>
          <a:r>
            <a:rPr kumimoji="1" lang="ja-JP" altLang="en-US" sz="1200">
              <a:latin typeface="ＭＳ Ｐゴシック" panose="020B0600070205080204" pitchFamily="50" charset="-128"/>
              <a:ea typeface="ＭＳ Ｐゴシック" panose="020B0600070205080204" pitchFamily="50" charset="-128"/>
            </a:rPr>
            <a:t>　類似団体平均に比べて低い数値で推移しており、今後も地方債の発行は、引き続き全ての会計において将来への負担を十分に見極め、計画的かつ必要最小限とし、公債費の低減に努める。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51562</xdr:rowOff>
    </xdr:from>
    <xdr:to>
      <xdr:col>24</xdr:col>
      <xdr:colOff>25400</xdr:colOff>
      <xdr:row>75</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10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51562</xdr:rowOff>
    </xdr:from>
    <xdr:to>
      <xdr:col>19</xdr:col>
      <xdr:colOff>187325</xdr:colOff>
      <xdr:row>75</xdr:row>
      <xdr:rowOff>60706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10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37846</xdr:rowOff>
    </xdr:from>
    <xdr:to>
      <xdr:col>15</xdr:col>
      <xdr:colOff>98425</xdr:colOff>
      <xdr:row>75</xdr:row>
      <xdr:rowOff>60706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896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37846</xdr:rowOff>
    </xdr:from>
    <xdr:to>
      <xdr:col>11</xdr:col>
      <xdr:colOff>9525</xdr:colOff>
      <xdr:row>75</xdr:row>
      <xdr:rowOff>56134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xdr:rowOff>
    </xdr:from>
    <xdr:to>
      <xdr:col>20</xdr:col>
      <xdr:colOff>38100</xdr:colOff>
      <xdr:row>75</xdr:row>
      <xdr:rowOff>102362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112539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xdr:rowOff>
    </xdr:from>
    <xdr:to>
      <xdr:col>15</xdr:col>
      <xdr:colOff>149225</xdr:colOff>
      <xdr:row>75</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121683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158496</xdr:rowOff>
    </xdr:from>
    <xdr:to>
      <xdr:col>11</xdr:col>
      <xdr:colOff>60325</xdr:colOff>
      <xdr:row>75</xdr:row>
      <xdr:rowOff>88646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98823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主な増加要因は、人件費及び物件費における比率が増加したことがあげられる。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類似団体平均と比べて高い数値となっているが、当町は経常収支比率における公債費の率が低いことが影響しているためである。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5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77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774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93997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2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163068</xdr:rowOff>
    </xdr:from>
    <xdr:to>
      <xdr:col>65</xdr:col>
      <xdr:colOff>53975</xdr:colOff>
      <xdr:row>76</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0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901</xdr:rowOff>
    </xdr:from>
    <xdr:to>
      <xdr:col>29</xdr:col>
      <xdr:colOff>127000</xdr:colOff>
      <xdr:row>18</xdr:row>
      <xdr:rowOff>66429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34626"/>
          <a:ext cx="647700" cy="6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157127</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119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66429</xdr:rowOff>
    </xdr:from>
    <xdr:to>
      <xdr:col>26</xdr:col>
      <xdr:colOff>50800</xdr:colOff>
      <xdr:row>18</xdr:row>
      <xdr:rowOff>93318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00154"/>
          <a:ext cx="698500" cy="26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93015</xdr:rowOff>
    </xdr:from>
    <xdr:to>
      <xdr:col>22</xdr:col>
      <xdr:colOff>114300</xdr:colOff>
      <xdr:row>18</xdr:row>
      <xdr:rowOff>93318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226740"/>
          <a:ext cx="698500" cy="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87888</xdr:rowOff>
    </xdr:from>
    <xdr:to>
      <xdr:col>18</xdr:col>
      <xdr:colOff>177800</xdr:colOff>
      <xdr:row>18</xdr:row>
      <xdr:rowOff>93015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221613"/>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121551</xdr:rowOff>
    </xdr:from>
    <xdr:to>
      <xdr:col>29</xdr:col>
      <xdr:colOff>177800</xdr:colOff>
      <xdr:row>18</xdr:row>
      <xdr:rowOff>51701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8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138078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2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15629</xdr:rowOff>
    </xdr:from>
    <xdr:to>
      <xdr:col>26</xdr:col>
      <xdr:colOff>101600</xdr:colOff>
      <xdr:row>18</xdr:row>
      <xdr:rowOff>117229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4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127406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91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42518</xdr:rowOff>
    </xdr:from>
    <xdr:to>
      <xdr:col>22</xdr:col>
      <xdr:colOff>165100</xdr:colOff>
      <xdr:row>18</xdr:row>
      <xdr:rowOff>144118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76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154295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42215</xdr:rowOff>
    </xdr:from>
    <xdr:to>
      <xdr:col>19</xdr:col>
      <xdr:colOff>38100</xdr:colOff>
      <xdr:row>18</xdr:row>
      <xdr:rowOff>143815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7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153992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37088</xdr:rowOff>
    </xdr:from>
    <xdr:to>
      <xdr:col>15</xdr:col>
      <xdr:colOff>101600</xdr:colOff>
      <xdr:row>18</xdr:row>
      <xdr:rowOff>138688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70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52591</xdr:rowOff>
    </xdr:from>
    <xdr:to>
      <xdr:col>29</xdr:col>
      <xdr:colOff>127000</xdr:colOff>
      <xdr:row>35</xdr:row>
      <xdr:rowOff>61071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662941"/>
          <a:ext cx="647700" cy="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44315</xdr:rowOff>
    </xdr:from>
    <xdr:to>
      <xdr:col>26</xdr:col>
      <xdr:colOff>50800</xdr:colOff>
      <xdr:row>35</xdr:row>
      <xdr:rowOff>52591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654665"/>
          <a:ext cx="698500" cy="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44315</xdr:rowOff>
    </xdr:from>
    <xdr:to>
      <xdr:col>22</xdr:col>
      <xdr:colOff>114300</xdr:colOff>
      <xdr:row>35</xdr:row>
      <xdr:rowOff>99408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654665"/>
          <a:ext cx="698500" cy="5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99408</xdr:rowOff>
    </xdr:from>
    <xdr:to>
      <xdr:col>18</xdr:col>
      <xdr:colOff>177800</xdr:colOff>
      <xdr:row>35</xdr:row>
      <xdr:rowOff>156992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709758"/>
          <a:ext cx="698500" cy="5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10271</xdr:rowOff>
    </xdr:from>
    <xdr:to>
      <xdr:col>29</xdr:col>
      <xdr:colOff>177800</xdr:colOff>
      <xdr:row>35</xdr:row>
      <xdr:rowOff>111871</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2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198248</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1791</xdr:rowOff>
    </xdr:from>
    <xdr:to>
      <xdr:col>26</xdr:col>
      <xdr:colOff>101600</xdr:colOff>
      <xdr:row>35</xdr:row>
      <xdr:rowOff>103391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61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113568</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38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336415</xdr:rowOff>
    </xdr:from>
    <xdr:to>
      <xdr:col>22</xdr:col>
      <xdr:colOff>165100</xdr:colOff>
      <xdr:row>35</xdr:row>
      <xdr:rowOff>95115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60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105293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37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48608</xdr:rowOff>
    </xdr:from>
    <xdr:to>
      <xdr:col>19</xdr:col>
      <xdr:colOff>38100</xdr:colOff>
      <xdr:row>35</xdr:row>
      <xdr:rowOff>150208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65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160385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42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106192</xdr:rowOff>
    </xdr:from>
    <xdr:to>
      <xdr:col>15</xdr:col>
      <xdr:colOff>101600</xdr:colOff>
      <xdr:row>35</xdr:row>
      <xdr:rowOff>207792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1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217969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8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13,986
13,668
37.57
9,507,615
8,926,801
505,810
4,966,912
2,330,066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4913</xdr:rowOff>
    </xdr:from>
    <xdr:to>
      <xdr:col>24</xdr:col>
      <xdr:colOff>63500</xdr:colOff>
      <xdr:row>36</xdr:row>
      <xdr:rowOff>85489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7113"/>
          <a:ext cx="838200" cy="8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85489</xdr:rowOff>
    </xdr:from>
    <xdr:to>
      <xdr:col>19</xdr:col>
      <xdr:colOff>177800</xdr:colOff>
      <xdr:row>36</xdr:row>
      <xdr:rowOff>144011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768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140527</xdr:rowOff>
    </xdr:from>
    <xdr:to>
      <xdr:col>15</xdr:col>
      <xdr:colOff>50800</xdr:colOff>
      <xdr:row>36</xdr:row>
      <xdr:rowOff>144011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2727"/>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135095</xdr:rowOff>
    </xdr:from>
    <xdr:to>
      <xdr:col>10</xdr:col>
      <xdr:colOff>114300</xdr:colOff>
      <xdr:row>36</xdr:row>
      <xdr:rowOff>140527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07295"/>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125563</xdr:rowOff>
    </xdr:from>
    <xdr:to>
      <xdr:col>24</xdr:col>
      <xdr:colOff>114300</xdr:colOff>
      <xdr:row>36</xdr:row>
      <xdr:rowOff>55713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103990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34689</xdr:rowOff>
    </xdr:from>
    <xdr:to>
      <xdr:col>20</xdr:col>
      <xdr:colOff>38100</xdr:colOff>
      <xdr:row>36</xdr:row>
      <xdr:rowOff>136289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127416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93211</xdr:rowOff>
    </xdr:from>
    <xdr:to>
      <xdr:col>15</xdr:col>
      <xdr:colOff>101600</xdr:colOff>
      <xdr:row>37</xdr:row>
      <xdr:rowOff>23361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14488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5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89727</xdr:rowOff>
    </xdr:from>
    <xdr:to>
      <xdr:col>10</xdr:col>
      <xdr:colOff>165100</xdr:colOff>
      <xdr:row>37</xdr:row>
      <xdr:rowOff>19877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36404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3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84295</xdr:rowOff>
    </xdr:from>
    <xdr:to>
      <xdr:col>6</xdr:col>
      <xdr:colOff>38100</xdr:colOff>
      <xdr:row>37</xdr:row>
      <xdr:rowOff>14445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30972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72785</xdr:rowOff>
    </xdr:from>
    <xdr:to>
      <xdr:col>24</xdr:col>
      <xdr:colOff>63500</xdr:colOff>
      <xdr:row>56</xdr:row>
      <xdr:rowOff>141487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73985"/>
          <a:ext cx="838200" cy="6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141487</xdr:rowOff>
    </xdr:from>
    <xdr:to>
      <xdr:col>19</xdr:col>
      <xdr:colOff>177800</xdr:colOff>
      <xdr:row>56</xdr:row>
      <xdr:rowOff>151313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42687"/>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151313</xdr:rowOff>
    </xdr:from>
    <xdr:to>
      <xdr:col>15</xdr:col>
      <xdr:colOff>50800</xdr:colOff>
      <xdr:row>56</xdr:row>
      <xdr:rowOff>152776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5251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152776</xdr:rowOff>
    </xdr:from>
    <xdr:to>
      <xdr:col>10</xdr:col>
      <xdr:colOff>114300</xdr:colOff>
      <xdr:row>57</xdr:row>
      <xdr:rowOff>12560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53976"/>
          <a:ext cx="889000" cy="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21985</xdr:rowOff>
    </xdr:from>
    <xdr:to>
      <xdr:col>24</xdr:col>
      <xdr:colOff>114300</xdr:colOff>
      <xdr:row>56</xdr:row>
      <xdr:rowOff>123585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44862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7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90687</xdr:rowOff>
    </xdr:from>
    <xdr:to>
      <xdr:col>20</xdr:col>
      <xdr:colOff>38100</xdr:colOff>
      <xdr:row>57</xdr:row>
      <xdr:rowOff>20837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37364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6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100513</xdr:rowOff>
    </xdr:from>
    <xdr:to>
      <xdr:col>15</xdr:col>
      <xdr:colOff>101600</xdr:colOff>
      <xdr:row>57</xdr:row>
      <xdr:rowOff>30663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47190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101976</xdr:rowOff>
    </xdr:from>
    <xdr:to>
      <xdr:col>10</xdr:col>
      <xdr:colOff>165100</xdr:colOff>
      <xdr:row>57</xdr:row>
      <xdr:rowOff>32126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48653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7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133210</xdr:rowOff>
    </xdr:from>
    <xdr:to>
      <xdr:col>6</xdr:col>
      <xdr:colOff>38100</xdr:colOff>
      <xdr:row>57</xdr:row>
      <xdr:rowOff>63360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79887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83789</xdr:rowOff>
    </xdr:from>
    <xdr:to>
      <xdr:col>24</xdr:col>
      <xdr:colOff>63500</xdr:colOff>
      <xdr:row>77</xdr:row>
      <xdr:rowOff>155245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85439"/>
          <a:ext cx="838200" cy="7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111640</xdr:rowOff>
    </xdr:from>
    <xdr:to>
      <xdr:col>19</xdr:col>
      <xdr:colOff>177800</xdr:colOff>
      <xdr:row>77</xdr:row>
      <xdr:rowOff>155245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3290"/>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111640</xdr:rowOff>
    </xdr:from>
    <xdr:to>
      <xdr:col>15</xdr:col>
      <xdr:colOff>50800</xdr:colOff>
      <xdr:row>77</xdr:row>
      <xdr:rowOff>160446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3290"/>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95980</xdr:rowOff>
    </xdr:from>
    <xdr:to>
      <xdr:col>10</xdr:col>
      <xdr:colOff>114300</xdr:colOff>
      <xdr:row>77</xdr:row>
      <xdr:rowOff>160446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97630"/>
          <a:ext cx="8890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32989</xdr:rowOff>
    </xdr:from>
    <xdr:to>
      <xdr:col>24</xdr:col>
      <xdr:colOff>114300</xdr:colOff>
      <xdr:row>77</xdr:row>
      <xdr:rowOff>134589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55866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104445</xdr:rowOff>
    </xdr:from>
    <xdr:to>
      <xdr:col>20</xdr:col>
      <xdr:colOff>38100</xdr:colOff>
      <xdr:row>78</xdr:row>
      <xdr:rowOff>34595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51122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8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60840</xdr:rowOff>
    </xdr:from>
    <xdr:to>
      <xdr:col>15</xdr:col>
      <xdr:colOff>101600</xdr:colOff>
      <xdr:row>77</xdr:row>
      <xdr:rowOff>162440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7517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109646</xdr:rowOff>
    </xdr:from>
    <xdr:to>
      <xdr:col>10</xdr:col>
      <xdr:colOff>165100</xdr:colOff>
      <xdr:row>78</xdr:row>
      <xdr:rowOff>39796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56323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45180</xdr:rowOff>
    </xdr:from>
    <xdr:to>
      <xdr:col>6</xdr:col>
      <xdr:colOff>38100</xdr:colOff>
      <xdr:row>77</xdr:row>
      <xdr:rowOff>146780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163307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90284</xdr:rowOff>
    </xdr:from>
    <xdr:to>
      <xdr:col>24</xdr:col>
      <xdr:colOff>63500</xdr:colOff>
      <xdr:row>93</xdr:row>
      <xdr:rowOff>81787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63684"/>
          <a:ext cx="838200" cy="1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81787</xdr:rowOff>
    </xdr:from>
    <xdr:to>
      <xdr:col>19</xdr:col>
      <xdr:colOff>177800</xdr:colOff>
      <xdr:row>93</xdr:row>
      <xdr:rowOff>99364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26637"/>
          <a:ext cx="889000" cy="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97726</xdr:rowOff>
    </xdr:from>
    <xdr:to>
      <xdr:col>15</xdr:col>
      <xdr:colOff>50800</xdr:colOff>
      <xdr:row>93</xdr:row>
      <xdr:rowOff>99364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4257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97726</xdr:rowOff>
    </xdr:from>
    <xdr:to>
      <xdr:col>10</xdr:col>
      <xdr:colOff>114300</xdr:colOff>
      <xdr:row>95</xdr:row>
      <xdr:rowOff>22568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42576"/>
          <a:ext cx="889000" cy="2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39484</xdr:rowOff>
    </xdr:from>
    <xdr:to>
      <xdr:col>24</xdr:col>
      <xdr:colOff>114300</xdr:colOff>
      <xdr:row>92</xdr:row>
      <xdr:rowOff>141084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62361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6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30987</xdr:rowOff>
    </xdr:from>
    <xdr:to>
      <xdr:col>20</xdr:col>
      <xdr:colOff>38100</xdr:colOff>
      <xdr:row>93</xdr:row>
      <xdr:rowOff>132587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149114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5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48564</xdr:rowOff>
    </xdr:from>
    <xdr:to>
      <xdr:col>15</xdr:col>
      <xdr:colOff>101600</xdr:colOff>
      <xdr:row>93</xdr:row>
      <xdr:rowOff>150164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166691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6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46926</xdr:rowOff>
    </xdr:from>
    <xdr:to>
      <xdr:col>10</xdr:col>
      <xdr:colOff>165100</xdr:colOff>
      <xdr:row>93</xdr:row>
      <xdr:rowOff>148526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165053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143218</xdr:rowOff>
    </xdr:from>
    <xdr:to>
      <xdr:col>6</xdr:col>
      <xdr:colOff>38100</xdr:colOff>
      <xdr:row>95</xdr:row>
      <xdr:rowOff>73368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89895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152406</xdr:rowOff>
    </xdr:from>
    <xdr:to>
      <xdr:col>55</xdr:col>
      <xdr:colOff>0</xdr:colOff>
      <xdr:row>37</xdr:row>
      <xdr:rowOff>17228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24606"/>
          <a:ext cx="8382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152406</xdr:rowOff>
    </xdr:from>
    <xdr:to>
      <xdr:col>50</xdr:col>
      <xdr:colOff>114300</xdr:colOff>
      <xdr:row>36</xdr:row>
      <xdr:rowOff>162716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4606"/>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162716</xdr:rowOff>
    </xdr:from>
    <xdr:to>
      <xdr:col>45</xdr:col>
      <xdr:colOff>177800</xdr:colOff>
      <xdr:row>37</xdr:row>
      <xdr:rowOff>52360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34916"/>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15216</xdr:rowOff>
    </xdr:from>
    <xdr:to>
      <xdr:col>41</xdr:col>
      <xdr:colOff>50800</xdr:colOff>
      <xdr:row>37</xdr:row>
      <xdr:rowOff>52360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15966"/>
          <a:ext cx="889000" cy="38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137878</xdr:rowOff>
    </xdr:from>
    <xdr:to>
      <xdr:col>55</xdr:col>
      <xdr:colOff>50800</xdr:colOff>
      <xdr:row>37</xdr:row>
      <xdr:rowOff>68028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52805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101606</xdr:rowOff>
    </xdr:from>
    <xdr:to>
      <xdr:col>50</xdr:col>
      <xdr:colOff>165100</xdr:colOff>
      <xdr:row>37</xdr:row>
      <xdr:rowOff>31756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22883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6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111916</xdr:rowOff>
    </xdr:from>
    <xdr:to>
      <xdr:col>46</xdr:col>
      <xdr:colOff>38100</xdr:colOff>
      <xdr:row>37</xdr:row>
      <xdr:rowOff>42066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33193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7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1560</xdr:rowOff>
    </xdr:from>
    <xdr:to>
      <xdr:col>41</xdr:col>
      <xdr:colOff>101600</xdr:colOff>
      <xdr:row>37</xdr:row>
      <xdr:rowOff>103160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94287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135866</xdr:rowOff>
    </xdr:from>
    <xdr:to>
      <xdr:col>36</xdr:col>
      <xdr:colOff>165100</xdr:colOff>
      <xdr:row>35</xdr:row>
      <xdr:rowOff>66016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57143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5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97167</xdr:rowOff>
    </xdr:from>
    <xdr:to>
      <xdr:col>55</xdr:col>
      <xdr:colOff>0</xdr:colOff>
      <xdr:row>58</xdr:row>
      <xdr:rowOff>100050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41267"/>
          <a:ext cx="8382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97167</xdr:rowOff>
    </xdr:from>
    <xdr:to>
      <xdr:col>50</xdr:col>
      <xdr:colOff>114300</xdr:colOff>
      <xdr:row>58</xdr:row>
      <xdr:rowOff>110558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1267"/>
          <a:ext cx="8890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27901</xdr:rowOff>
    </xdr:from>
    <xdr:to>
      <xdr:col>45</xdr:col>
      <xdr:colOff>177800</xdr:colOff>
      <xdr:row>58</xdr:row>
      <xdr:rowOff>110558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2001"/>
          <a:ext cx="889000" cy="8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27901</xdr:rowOff>
    </xdr:from>
    <xdr:to>
      <xdr:col>41</xdr:col>
      <xdr:colOff>50800</xdr:colOff>
      <xdr:row>58</xdr:row>
      <xdr:rowOff>112725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2001"/>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49250</xdr:rowOff>
    </xdr:from>
    <xdr:to>
      <xdr:col>55</xdr:col>
      <xdr:colOff>50800</xdr:colOff>
      <xdr:row>58</xdr:row>
      <xdr:rowOff>150850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135627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46367</xdr:rowOff>
    </xdr:from>
    <xdr:to>
      <xdr:col>50</xdr:col>
      <xdr:colOff>165100</xdr:colOff>
      <xdr:row>58</xdr:row>
      <xdr:rowOff>147967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139094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59758</xdr:rowOff>
    </xdr:from>
    <xdr:to>
      <xdr:col>46</xdr:col>
      <xdr:colOff>38100</xdr:colOff>
      <xdr:row>58</xdr:row>
      <xdr:rowOff>161358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152485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148551</xdr:rowOff>
    </xdr:from>
    <xdr:to>
      <xdr:col>41</xdr:col>
      <xdr:colOff>101600</xdr:colOff>
      <xdr:row>58</xdr:row>
      <xdr:rowOff>78701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95228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6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61925</xdr:rowOff>
    </xdr:from>
    <xdr:to>
      <xdr:col>36</xdr:col>
      <xdr:colOff>165100</xdr:colOff>
      <xdr:row>58</xdr:row>
      <xdr:rowOff>163525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154652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42487</xdr:rowOff>
    </xdr:from>
    <xdr:to>
      <xdr:col>55</xdr:col>
      <xdr:colOff>0</xdr:colOff>
      <xdr:row>78</xdr:row>
      <xdr:rowOff>118890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15587"/>
          <a:ext cx="838200" cy="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42487</xdr:rowOff>
    </xdr:from>
    <xdr:to>
      <xdr:col>50</xdr:col>
      <xdr:colOff>114300</xdr:colOff>
      <xdr:row>78</xdr:row>
      <xdr:rowOff>55879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5587"/>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55879</xdr:rowOff>
    </xdr:from>
    <xdr:to>
      <xdr:col>45</xdr:col>
      <xdr:colOff>177800</xdr:colOff>
      <xdr:row>78</xdr:row>
      <xdr:rowOff>64150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8979"/>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64150</xdr:rowOff>
    </xdr:from>
    <xdr:to>
      <xdr:col>41</xdr:col>
      <xdr:colOff>50800</xdr:colOff>
      <xdr:row>78</xdr:row>
      <xdr:rowOff>75234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7250"/>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68090</xdr:rowOff>
    </xdr:from>
    <xdr:to>
      <xdr:col>55</xdr:col>
      <xdr:colOff>50800</xdr:colOff>
      <xdr:row>78</xdr:row>
      <xdr:rowOff>169690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154467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163137</xdr:rowOff>
    </xdr:from>
    <xdr:to>
      <xdr:col>50</xdr:col>
      <xdr:colOff>165100</xdr:colOff>
      <xdr:row>78</xdr:row>
      <xdr:rowOff>93287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109814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4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5079</xdr:rowOff>
    </xdr:from>
    <xdr:to>
      <xdr:col>46</xdr:col>
      <xdr:colOff>38100</xdr:colOff>
      <xdr:row>78</xdr:row>
      <xdr:rowOff>106679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123206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13350</xdr:rowOff>
    </xdr:from>
    <xdr:to>
      <xdr:col>41</xdr:col>
      <xdr:colOff>101600</xdr:colOff>
      <xdr:row>78</xdr:row>
      <xdr:rowOff>114950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131477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24434</xdr:rowOff>
    </xdr:from>
    <xdr:to>
      <xdr:col>36</xdr:col>
      <xdr:colOff>165100</xdr:colOff>
      <xdr:row>78</xdr:row>
      <xdr:rowOff>126034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117161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152958</xdr:rowOff>
    </xdr:from>
    <xdr:to>
      <xdr:col>55</xdr:col>
      <xdr:colOff>0</xdr:colOff>
      <xdr:row>98</xdr:row>
      <xdr:rowOff>88398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3608"/>
          <a:ext cx="838200" cy="10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88398</xdr:rowOff>
    </xdr:from>
    <xdr:to>
      <xdr:col>50</xdr:col>
      <xdr:colOff>114300</xdr:colOff>
      <xdr:row>98</xdr:row>
      <xdr:rowOff>96230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0498"/>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78508</xdr:rowOff>
    </xdr:from>
    <xdr:to>
      <xdr:col>45</xdr:col>
      <xdr:colOff>177800</xdr:colOff>
      <xdr:row>98</xdr:row>
      <xdr:rowOff>96230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0608"/>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34297</xdr:rowOff>
    </xdr:from>
    <xdr:to>
      <xdr:col>41</xdr:col>
      <xdr:colOff>50800</xdr:colOff>
      <xdr:row>98</xdr:row>
      <xdr:rowOff>78508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6397"/>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102158</xdr:rowOff>
    </xdr:from>
    <xdr:to>
      <xdr:col>55</xdr:col>
      <xdr:colOff>50800</xdr:colOff>
      <xdr:row>98</xdr:row>
      <xdr:rowOff>32308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80585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37598</xdr:rowOff>
    </xdr:from>
    <xdr:to>
      <xdr:col>50</xdr:col>
      <xdr:colOff>165100</xdr:colOff>
      <xdr:row>98</xdr:row>
      <xdr:rowOff>139198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130325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45430</xdr:rowOff>
    </xdr:from>
    <xdr:to>
      <xdr:col>46</xdr:col>
      <xdr:colOff>38100</xdr:colOff>
      <xdr:row>98</xdr:row>
      <xdr:rowOff>147030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138157</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15428" y="169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27708</xdr:rowOff>
    </xdr:from>
    <xdr:to>
      <xdr:col>41</xdr:col>
      <xdr:colOff>101600</xdr:colOff>
      <xdr:row>98</xdr:row>
      <xdr:rowOff>129308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120435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154947</xdr:rowOff>
    </xdr:from>
    <xdr:to>
      <xdr:col>36</xdr:col>
      <xdr:colOff>165100</xdr:colOff>
      <xdr:row>98</xdr:row>
      <xdr:rowOff>85097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76224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67183</xdr:rowOff>
    </xdr:from>
    <xdr:to>
      <xdr:col>85</xdr:col>
      <xdr:colOff>127000</xdr:colOff>
      <xdr:row>79</xdr:row>
      <xdr:rowOff>93790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611733"/>
          <a:ext cx="838200" cy="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87757</xdr:rowOff>
    </xdr:from>
    <xdr:to>
      <xdr:col>81</xdr:col>
      <xdr:colOff>50800</xdr:colOff>
      <xdr:row>79</xdr:row>
      <xdr:rowOff>93790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632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87757</xdr:rowOff>
    </xdr:from>
    <xdr:to>
      <xdr:col>76</xdr:col>
      <xdr:colOff>114300</xdr:colOff>
      <xdr:row>79</xdr:row>
      <xdr:rowOff>105372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632307"/>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105372</xdr:rowOff>
    </xdr:from>
    <xdr:to>
      <xdr:col>71</xdr:col>
      <xdr:colOff>177800</xdr:colOff>
      <xdr:row>79</xdr:row>
      <xdr:rowOff>108241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649922"/>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16383</xdr:rowOff>
    </xdr:from>
    <xdr:to>
      <xdr:col>85</xdr:col>
      <xdr:colOff>177800</xdr:colOff>
      <xdr:row>79</xdr:row>
      <xdr:rowOff>117983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5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102760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42990</xdr:rowOff>
    </xdr:from>
    <xdr:to>
      <xdr:col>81</xdr:col>
      <xdr:colOff>101600</xdr:colOff>
      <xdr:row>79</xdr:row>
      <xdr:rowOff>144590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5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135717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68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36957</xdr:rowOff>
    </xdr:from>
    <xdr:to>
      <xdr:col>76</xdr:col>
      <xdr:colOff>165100</xdr:colOff>
      <xdr:row>79</xdr:row>
      <xdr:rowOff>138557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5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129684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6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54572</xdr:rowOff>
    </xdr:from>
    <xdr:to>
      <xdr:col>72</xdr:col>
      <xdr:colOff>38100</xdr:colOff>
      <xdr:row>79</xdr:row>
      <xdr:rowOff>156172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59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147299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69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57441</xdr:rowOff>
    </xdr:from>
    <xdr:to>
      <xdr:col>67</xdr:col>
      <xdr:colOff>101600</xdr:colOff>
      <xdr:row>79</xdr:row>
      <xdr:rowOff>159041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6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150168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125549</xdr:rowOff>
    </xdr:from>
    <xdr:to>
      <xdr:col>85</xdr:col>
      <xdr:colOff>127000</xdr:colOff>
      <xdr:row>97</xdr:row>
      <xdr:rowOff>145278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56199"/>
          <a:ext cx="838200" cy="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115728</xdr:rowOff>
    </xdr:from>
    <xdr:to>
      <xdr:col>81</xdr:col>
      <xdr:colOff>50800</xdr:colOff>
      <xdr:row>97</xdr:row>
      <xdr:rowOff>125549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46378"/>
          <a:ext cx="8890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115728</xdr:rowOff>
    </xdr:from>
    <xdr:to>
      <xdr:col>76</xdr:col>
      <xdr:colOff>114300</xdr:colOff>
      <xdr:row>97</xdr:row>
      <xdr:rowOff>116193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46378"/>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116193</xdr:rowOff>
    </xdr:from>
    <xdr:to>
      <xdr:col>71</xdr:col>
      <xdr:colOff>177800</xdr:colOff>
      <xdr:row>98</xdr:row>
      <xdr:rowOff>86345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46843"/>
          <a:ext cx="889000" cy="14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94478</xdr:rowOff>
    </xdr:from>
    <xdr:to>
      <xdr:col>85</xdr:col>
      <xdr:colOff>177800</xdr:colOff>
      <xdr:row>98</xdr:row>
      <xdr:rowOff>24628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72905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74749</xdr:rowOff>
    </xdr:from>
    <xdr:to>
      <xdr:col>81</xdr:col>
      <xdr:colOff>101600</xdr:colOff>
      <xdr:row>98</xdr:row>
      <xdr:rowOff>4899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167476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9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64928</xdr:rowOff>
    </xdr:from>
    <xdr:to>
      <xdr:col>76</xdr:col>
      <xdr:colOff>165100</xdr:colOff>
      <xdr:row>97</xdr:row>
      <xdr:rowOff>166528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157655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65393</xdr:rowOff>
    </xdr:from>
    <xdr:to>
      <xdr:col>72</xdr:col>
      <xdr:colOff>38100</xdr:colOff>
      <xdr:row>97</xdr:row>
      <xdr:rowOff>166993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158120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35545</xdr:rowOff>
    </xdr:from>
    <xdr:to>
      <xdr:col>67</xdr:col>
      <xdr:colOff>101600</xdr:colOff>
      <xdr:row>98</xdr:row>
      <xdr:rowOff>137145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128272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98827</xdr:rowOff>
    </xdr:from>
    <xdr:to>
      <xdr:col>116</xdr:col>
      <xdr:colOff>63500</xdr:colOff>
      <xdr:row>38</xdr:row>
      <xdr:rowOff>107170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13927"/>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105890</xdr:rowOff>
    </xdr:from>
    <xdr:to>
      <xdr:col>111</xdr:col>
      <xdr:colOff>177800</xdr:colOff>
      <xdr:row>38</xdr:row>
      <xdr:rowOff>107170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20990"/>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101204</xdr:rowOff>
    </xdr:from>
    <xdr:to>
      <xdr:col>107</xdr:col>
      <xdr:colOff>50800</xdr:colOff>
      <xdr:row>38</xdr:row>
      <xdr:rowOff>105890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1630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81452</xdr:rowOff>
    </xdr:from>
    <xdr:to>
      <xdr:col>102</xdr:col>
      <xdr:colOff>114300</xdr:colOff>
      <xdr:row>38</xdr:row>
      <xdr:rowOff>101204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96552"/>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48027</xdr:rowOff>
    </xdr:from>
    <xdr:to>
      <xdr:col>116</xdr:col>
      <xdr:colOff>114300</xdr:colOff>
      <xdr:row>38</xdr:row>
      <xdr:rowOff>149627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134404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56370</xdr:rowOff>
    </xdr:from>
    <xdr:to>
      <xdr:col>112</xdr:col>
      <xdr:colOff>38100</xdr:colOff>
      <xdr:row>38</xdr:row>
      <xdr:rowOff>157970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149097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55090</xdr:rowOff>
    </xdr:from>
    <xdr:to>
      <xdr:col>107</xdr:col>
      <xdr:colOff>101600</xdr:colOff>
      <xdr:row>38</xdr:row>
      <xdr:rowOff>156690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147817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50404</xdr:rowOff>
    </xdr:from>
    <xdr:to>
      <xdr:col>102</xdr:col>
      <xdr:colOff>165100</xdr:colOff>
      <xdr:row>38</xdr:row>
      <xdr:rowOff>152004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143131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30652</xdr:rowOff>
    </xdr:from>
    <xdr:to>
      <xdr:col>98</xdr:col>
      <xdr:colOff>38100</xdr:colOff>
      <xdr:row>38</xdr:row>
      <xdr:rowOff>132252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123379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56414</xdr:rowOff>
    </xdr:from>
    <xdr:to>
      <xdr:col>116</xdr:col>
      <xdr:colOff>63500</xdr:colOff>
      <xdr:row>58</xdr:row>
      <xdr:rowOff>73711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00514"/>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52832</xdr:rowOff>
    </xdr:from>
    <xdr:to>
      <xdr:col>111</xdr:col>
      <xdr:colOff>177800</xdr:colOff>
      <xdr:row>58</xdr:row>
      <xdr:rowOff>56414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96932"/>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37821</xdr:rowOff>
    </xdr:from>
    <xdr:to>
      <xdr:col>107</xdr:col>
      <xdr:colOff>50800</xdr:colOff>
      <xdr:row>58</xdr:row>
      <xdr:rowOff>52832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81921"/>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166942</xdr:rowOff>
    </xdr:from>
    <xdr:to>
      <xdr:col>102</xdr:col>
      <xdr:colOff>114300</xdr:colOff>
      <xdr:row>58</xdr:row>
      <xdr:rowOff>37821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39592"/>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22911</xdr:rowOff>
    </xdr:from>
    <xdr:to>
      <xdr:col>116</xdr:col>
      <xdr:colOff>114300</xdr:colOff>
      <xdr:row>58</xdr:row>
      <xdr:rowOff>124511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5614</xdr:rowOff>
    </xdr:from>
    <xdr:to>
      <xdr:col>112</xdr:col>
      <xdr:colOff>38100</xdr:colOff>
      <xdr:row>58</xdr:row>
      <xdr:rowOff>107214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98341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2032</xdr:rowOff>
    </xdr:from>
    <xdr:to>
      <xdr:col>107</xdr:col>
      <xdr:colOff>101600</xdr:colOff>
      <xdr:row>58</xdr:row>
      <xdr:rowOff>103632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120159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2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158471</xdr:rowOff>
    </xdr:from>
    <xdr:to>
      <xdr:col>102</xdr:col>
      <xdr:colOff>165100</xdr:colOff>
      <xdr:row>58</xdr:row>
      <xdr:rowOff>88621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105148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0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116142</xdr:rowOff>
    </xdr:from>
    <xdr:to>
      <xdr:col>98</xdr:col>
      <xdr:colOff>38100</xdr:colOff>
      <xdr:row>58</xdr:row>
      <xdr:rowOff>46292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62819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6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150216</xdr:rowOff>
    </xdr:from>
    <xdr:to>
      <xdr:col>116</xdr:col>
      <xdr:colOff>63500</xdr:colOff>
      <xdr:row>76</xdr:row>
      <xdr:rowOff>151771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80416"/>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151771</xdr:rowOff>
    </xdr:from>
    <xdr:to>
      <xdr:col>111</xdr:col>
      <xdr:colOff>177800</xdr:colOff>
      <xdr:row>76</xdr:row>
      <xdr:rowOff>169692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81971"/>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169692</xdr:rowOff>
    </xdr:from>
    <xdr:to>
      <xdr:col>107</xdr:col>
      <xdr:colOff>50800</xdr:colOff>
      <xdr:row>77</xdr:row>
      <xdr:rowOff>31550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99892"/>
          <a:ext cx="889000" cy="3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162103</xdr:rowOff>
    </xdr:from>
    <xdr:to>
      <xdr:col>102</xdr:col>
      <xdr:colOff>114300</xdr:colOff>
      <xdr:row>77</xdr:row>
      <xdr:rowOff>31550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92303"/>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99416</xdr:rowOff>
    </xdr:from>
    <xdr:to>
      <xdr:col>116</xdr:col>
      <xdr:colOff>114300</xdr:colOff>
      <xdr:row>77</xdr:row>
      <xdr:rowOff>29566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77843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100971</xdr:rowOff>
    </xdr:from>
    <xdr:to>
      <xdr:col>112</xdr:col>
      <xdr:colOff>38100</xdr:colOff>
      <xdr:row>77</xdr:row>
      <xdr:rowOff>31121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22248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118892</xdr:rowOff>
    </xdr:from>
    <xdr:to>
      <xdr:col>107</xdr:col>
      <xdr:colOff>101600</xdr:colOff>
      <xdr:row>77</xdr:row>
      <xdr:rowOff>49042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40169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152200</xdr:rowOff>
    </xdr:from>
    <xdr:to>
      <xdr:col>102</xdr:col>
      <xdr:colOff>165100</xdr:colOff>
      <xdr:row>77</xdr:row>
      <xdr:rowOff>82350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73477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111303</xdr:rowOff>
    </xdr:from>
    <xdr:to>
      <xdr:col>98</xdr:col>
      <xdr:colOff>38100</xdr:colOff>
      <xdr:row>77</xdr:row>
      <xdr:rowOff>41453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32580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115,882</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7,402</a:t>
          </a:r>
          <a:r>
            <a:rPr kumimoji="1" lang="ja-JP" altLang="en-US" sz="1300">
              <a:latin typeface="ＭＳ Ｐゴシック" panose="020B0600070205080204" pitchFamily="50" charset="-128"/>
              <a:ea typeface="ＭＳ Ｐゴシック" panose="020B0600070205080204" pitchFamily="50" charset="-128"/>
            </a:rPr>
            <a:t>円の増となった。令和元年度以降増加傾向にあるが、これは人事院勧告に伴う給与改定による増加が主な要因で、概ね類似団体平均と同様に推移している。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120,891</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12,831</a:t>
          </a:r>
          <a:r>
            <a:rPr kumimoji="1" lang="ja-JP" altLang="en-US" sz="1300">
              <a:latin typeface="ＭＳ Ｐゴシック" panose="020B0600070205080204" pitchFamily="50" charset="-128"/>
              <a:ea typeface="ＭＳ Ｐゴシック" panose="020B0600070205080204" pitchFamily="50" charset="-128"/>
            </a:rPr>
            <a:t>円の増となった。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認定こども園に係る施設型給付費及び物価高騰対応調整給付金扶助費が</a:t>
          </a:r>
          <a:r>
            <a:rPr kumimoji="1" lang="ja-JP" altLang="en-US" sz="1300">
              <a:latin typeface="ＭＳ Ｐゴシック" panose="020B0600070205080204" pitchFamily="50" charset="-128"/>
              <a:ea typeface="ＭＳ Ｐゴシック" panose="020B0600070205080204" pitchFamily="50" charset="-128"/>
            </a:rPr>
            <a:t>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60,814</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1,513</a:t>
          </a:r>
          <a:r>
            <a:rPr kumimoji="1" lang="ja-JP" altLang="en-US" sz="1300">
              <a:latin typeface="ＭＳ Ｐゴシック" panose="020B0600070205080204" pitchFamily="50" charset="-128"/>
              <a:ea typeface="ＭＳ Ｐゴシック" panose="020B0600070205080204" pitchFamily="50" charset="-128"/>
            </a:rPr>
            <a:t>円の減となった。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小学校エアコン設置工事やデジタル防災行政無線整備工事の減が</a:t>
          </a:r>
          <a:r>
            <a:rPr kumimoji="1" lang="ja-JP" altLang="en-US" sz="1300">
              <a:latin typeface="ＭＳ Ｐゴシック" panose="020B0600070205080204" pitchFamily="50" charset="-128"/>
              <a:ea typeface="ＭＳ Ｐゴシック" panose="020B0600070205080204" pitchFamily="50" charset="-128"/>
            </a:rPr>
            <a:t>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13,986
13,668
37.57
9,507,615
8,926,801
505,810
4,966,912
2,330,066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35</xdr:row>
      <xdr:rowOff>166941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6452"/>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166941</xdr:rowOff>
    </xdr:from>
    <xdr:to>
      <xdr:col>19</xdr:col>
      <xdr:colOff>177800</xdr:colOff>
      <xdr:row>36</xdr:row>
      <xdr:rowOff>58547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7691"/>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58547</xdr:rowOff>
    </xdr:from>
    <xdr:to>
      <xdr:col>15</xdr:col>
      <xdr:colOff>50800</xdr:colOff>
      <xdr:row>36</xdr:row>
      <xdr:rowOff>100838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074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115316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30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116141</xdr:rowOff>
    </xdr:from>
    <xdr:to>
      <xdr:col>20</xdr:col>
      <xdr:colOff>38100</xdr:colOff>
      <xdr:row>36</xdr:row>
      <xdr:rowOff>46291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7747</xdr:rowOff>
    </xdr:from>
    <xdr:to>
      <xdr:col>15</xdr:col>
      <xdr:colOff>101600</xdr:colOff>
      <xdr:row>36</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50038</xdr:rowOff>
    </xdr:from>
    <xdr:to>
      <xdr:col>10</xdr:col>
      <xdr:colOff>165100</xdr:colOff>
      <xdr:row>36</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64516</xdr:rowOff>
    </xdr:from>
    <xdr:to>
      <xdr:col>6</xdr:col>
      <xdr:colOff>38100</xdr:colOff>
      <xdr:row>36</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157243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80326</xdr:rowOff>
    </xdr:from>
    <xdr:to>
      <xdr:col>24</xdr:col>
      <xdr:colOff>63500</xdr:colOff>
      <xdr:row>57</xdr:row>
      <xdr:rowOff>123385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2976"/>
          <a:ext cx="838200" cy="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123385</xdr:rowOff>
    </xdr:from>
    <xdr:to>
      <xdr:col>19</xdr:col>
      <xdr:colOff>177800</xdr:colOff>
      <xdr:row>57</xdr:row>
      <xdr:rowOff>126239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6035"/>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126239</xdr:rowOff>
    </xdr:from>
    <xdr:to>
      <xdr:col>15</xdr:col>
      <xdr:colOff>50800</xdr:colOff>
      <xdr:row>57</xdr:row>
      <xdr:rowOff>158534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98889"/>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59363</xdr:rowOff>
    </xdr:from>
    <xdr:to>
      <xdr:col>10</xdr:col>
      <xdr:colOff>114300</xdr:colOff>
      <xdr:row>57</xdr:row>
      <xdr:rowOff>158534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60563"/>
          <a:ext cx="889000" cy="2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29526</xdr:rowOff>
    </xdr:from>
    <xdr:to>
      <xdr:col>24</xdr:col>
      <xdr:colOff>114300</xdr:colOff>
      <xdr:row>57</xdr:row>
      <xdr:rowOff>131126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72585</xdr:rowOff>
    </xdr:from>
    <xdr:to>
      <xdr:col>20</xdr:col>
      <xdr:colOff>38100</xdr:colOff>
      <xdr:row>58</xdr:row>
      <xdr:rowOff>2735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75439</xdr:rowOff>
    </xdr:from>
    <xdr:to>
      <xdr:col>15</xdr:col>
      <xdr:colOff>101600</xdr:colOff>
      <xdr:row>58</xdr:row>
      <xdr:rowOff>5589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168166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107734</xdr:rowOff>
    </xdr:from>
    <xdr:to>
      <xdr:col>10</xdr:col>
      <xdr:colOff>165100</xdr:colOff>
      <xdr:row>58</xdr:row>
      <xdr:rowOff>37884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29011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8563</xdr:rowOff>
    </xdr:from>
    <xdr:to>
      <xdr:col>6</xdr:col>
      <xdr:colOff>38100</xdr:colOff>
      <xdr:row>56</xdr:row>
      <xdr:rowOff>110163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101290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68286</xdr:rowOff>
    </xdr:from>
    <xdr:to>
      <xdr:col>24</xdr:col>
      <xdr:colOff>63500</xdr:colOff>
      <xdr:row>77</xdr:row>
      <xdr:rowOff>109387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8486"/>
          <a:ext cx="838200" cy="2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109387</xdr:rowOff>
    </xdr:from>
    <xdr:to>
      <xdr:col>19</xdr:col>
      <xdr:colOff>177800</xdr:colOff>
      <xdr:row>77</xdr:row>
      <xdr:rowOff>155226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1037"/>
          <a:ext cx="889000" cy="4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160951</xdr:rowOff>
    </xdr:from>
    <xdr:to>
      <xdr:col>15</xdr:col>
      <xdr:colOff>50800</xdr:colOff>
      <xdr:row>77</xdr:row>
      <xdr:rowOff>155226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9701"/>
          <a:ext cx="889000" cy="33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160951</xdr:rowOff>
    </xdr:from>
    <xdr:to>
      <xdr:col>10</xdr:col>
      <xdr:colOff>114300</xdr:colOff>
      <xdr:row>79</xdr:row>
      <xdr:rowOff>20343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9701"/>
          <a:ext cx="889000" cy="54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17486</xdr:rowOff>
    </xdr:from>
    <xdr:to>
      <xdr:col>24</xdr:col>
      <xdr:colOff>114300</xdr:colOff>
      <xdr:row>76</xdr:row>
      <xdr:rowOff>119086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40362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58587</xdr:rowOff>
    </xdr:from>
    <xdr:to>
      <xdr:col>20</xdr:col>
      <xdr:colOff>38100</xdr:colOff>
      <xdr:row>77</xdr:row>
      <xdr:rowOff>160187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151314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104426</xdr:rowOff>
    </xdr:from>
    <xdr:to>
      <xdr:col>15</xdr:col>
      <xdr:colOff>101600</xdr:colOff>
      <xdr:row>78</xdr:row>
      <xdr:rowOff>34576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51103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8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110151</xdr:rowOff>
    </xdr:from>
    <xdr:to>
      <xdr:col>10</xdr:col>
      <xdr:colOff>165100</xdr:colOff>
      <xdr:row>76</xdr:row>
      <xdr:rowOff>40301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56828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140993</xdr:rowOff>
    </xdr:from>
    <xdr:to>
      <xdr:col>6</xdr:col>
      <xdr:colOff>38100</xdr:colOff>
      <xdr:row>79</xdr:row>
      <xdr:rowOff>71143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62270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72600</xdr:rowOff>
    </xdr:from>
    <xdr:to>
      <xdr:col>24</xdr:col>
      <xdr:colOff>63500</xdr:colOff>
      <xdr:row>98</xdr:row>
      <xdr:rowOff>105279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74700"/>
          <a:ext cx="838200" cy="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15962</xdr:rowOff>
    </xdr:from>
    <xdr:to>
      <xdr:col>19</xdr:col>
      <xdr:colOff>177800</xdr:colOff>
      <xdr:row>98</xdr:row>
      <xdr:rowOff>72600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18062"/>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15962</xdr:rowOff>
    </xdr:from>
    <xdr:to>
      <xdr:col>15</xdr:col>
      <xdr:colOff>50800</xdr:colOff>
      <xdr:row>98</xdr:row>
      <xdr:rowOff>42066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18062"/>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42066</xdr:rowOff>
    </xdr:from>
    <xdr:to>
      <xdr:col>10</xdr:col>
      <xdr:colOff>114300</xdr:colOff>
      <xdr:row>98</xdr:row>
      <xdr:rowOff>151620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44166"/>
          <a:ext cx="889000" cy="10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54479</xdr:rowOff>
    </xdr:from>
    <xdr:to>
      <xdr:col>24</xdr:col>
      <xdr:colOff>114300</xdr:colOff>
      <xdr:row>98</xdr:row>
      <xdr:rowOff>156079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32906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21800</xdr:rowOff>
    </xdr:from>
    <xdr:to>
      <xdr:col>20</xdr:col>
      <xdr:colOff>38100</xdr:colOff>
      <xdr:row>98</xdr:row>
      <xdr:rowOff>123400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114527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136612</xdr:rowOff>
    </xdr:from>
    <xdr:to>
      <xdr:col>15</xdr:col>
      <xdr:colOff>101600</xdr:colOff>
      <xdr:row>98</xdr:row>
      <xdr:rowOff>66762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57889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5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162716</xdr:rowOff>
    </xdr:from>
    <xdr:to>
      <xdr:col>10</xdr:col>
      <xdr:colOff>165100</xdr:colOff>
      <xdr:row>98</xdr:row>
      <xdr:rowOff>92866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83993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8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100820</xdr:rowOff>
    </xdr:from>
    <xdr:to>
      <xdr:col>6</xdr:col>
      <xdr:colOff>38100</xdr:colOff>
      <xdr:row>99</xdr:row>
      <xdr:rowOff>30970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22097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41021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7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40259</xdr:rowOff>
    </xdr:from>
    <xdr:to>
      <xdr:col>50</xdr:col>
      <xdr:colOff>114300</xdr:colOff>
      <xdr:row>39</xdr:row>
      <xdr:rowOff>41021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68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40259</xdr:rowOff>
    </xdr:from>
    <xdr:to>
      <xdr:col>45</xdr:col>
      <xdr:colOff>177800</xdr:colOff>
      <xdr:row>39</xdr:row>
      <xdr:rowOff>41021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68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40259</xdr:rowOff>
    </xdr:from>
    <xdr:to>
      <xdr:col>41</xdr:col>
      <xdr:colOff>50800</xdr:colOff>
      <xdr:row>39</xdr:row>
      <xdr:rowOff>41021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68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160909</xdr:rowOff>
    </xdr:from>
    <xdr:to>
      <xdr:col>46</xdr:col>
      <xdr:colOff>38100</xdr:colOff>
      <xdr:row>39</xdr:row>
      <xdr:rowOff>91059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82186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161671</xdr:rowOff>
    </xdr:from>
    <xdr:to>
      <xdr:col>41</xdr:col>
      <xdr:colOff>101600</xdr:colOff>
      <xdr:row>39</xdr:row>
      <xdr:rowOff>91821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82948</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160909</xdr:rowOff>
    </xdr:from>
    <xdr:to>
      <xdr:col>36</xdr:col>
      <xdr:colOff>165100</xdr:colOff>
      <xdr:row>39</xdr:row>
      <xdr:rowOff>91059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82186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8365</xdr:rowOff>
    </xdr:from>
    <xdr:to>
      <xdr:col>55</xdr:col>
      <xdr:colOff>0</xdr:colOff>
      <xdr:row>58</xdr:row>
      <xdr:rowOff>27494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2465"/>
          <a:ext cx="8382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8365</xdr:rowOff>
    </xdr:from>
    <xdr:to>
      <xdr:col>50</xdr:col>
      <xdr:colOff>114300</xdr:colOff>
      <xdr:row>58</xdr:row>
      <xdr:rowOff>37946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52465"/>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37946</xdr:rowOff>
    </xdr:from>
    <xdr:to>
      <xdr:col>45</xdr:col>
      <xdr:colOff>177800</xdr:colOff>
      <xdr:row>58</xdr:row>
      <xdr:rowOff>47460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2046"/>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47460</xdr:rowOff>
    </xdr:from>
    <xdr:to>
      <xdr:col>41</xdr:col>
      <xdr:colOff>50800</xdr:colOff>
      <xdr:row>58</xdr:row>
      <xdr:rowOff>60129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1560"/>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148144</xdr:rowOff>
    </xdr:from>
    <xdr:to>
      <xdr:col>55</xdr:col>
      <xdr:colOff>50800</xdr:colOff>
      <xdr:row>58</xdr:row>
      <xdr:rowOff>78294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63071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129015</xdr:rowOff>
    </xdr:from>
    <xdr:to>
      <xdr:col>50</xdr:col>
      <xdr:colOff>165100</xdr:colOff>
      <xdr:row>58</xdr:row>
      <xdr:rowOff>59165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50292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158596</xdr:rowOff>
    </xdr:from>
    <xdr:to>
      <xdr:col>46</xdr:col>
      <xdr:colOff>38100</xdr:colOff>
      <xdr:row>58</xdr:row>
      <xdr:rowOff>88746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79873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168110</xdr:rowOff>
    </xdr:from>
    <xdr:to>
      <xdr:col>41</xdr:col>
      <xdr:colOff>101600</xdr:colOff>
      <xdr:row>58</xdr:row>
      <xdr:rowOff>98260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89387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9329</xdr:rowOff>
    </xdr:from>
    <xdr:to>
      <xdr:col>36</xdr:col>
      <xdr:colOff>165100</xdr:colOff>
      <xdr:row>58</xdr:row>
      <xdr:rowOff>110929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102056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77006</xdr:rowOff>
    </xdr:from>
    <xdr:to>
      <xdr:col>55</xdr:col>
      <xdr:colOff>0</xdr:colOff>
      <xdr:row>78</xdr:row>
      <xdr:rowOff>5626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8656"/>
          <a:ext cx="8382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16103</xdr:rowOff>
    </xdr:from>
    <xdr:to>
      <xdr:col>50</xdr:col>
      <xdr:colOff>114300</xdr:colOff>
      <xdr:row>77</xdr:row>
      <xdr:rowOff>77006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17753"/>
          <a:ext cx="889000" cy="6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14103</xdr:rowOff>
    </xdr:from>
    <xdr:to>
      <xdr:col>45</xdr:col>
      <xdr:colOff>177800</xdr:colOff>
      <xdr:row>77</xdr:row>
      <xdr:rowOff>16103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15753"/>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14103</xdr:rowOff>
    </xdr:from>
    <xdr:to>
      <xdr:col>41</xdr:col>
      <xdr:colOff>50800</xdr:colOff>
      <xdr:row>77</xdr:row>
      <xdr:rowOff>162637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15753"/>
          <a:ext cx="889000" cy="1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126276</xdr:rowOff>
    </xdr:from>
    <xdr:to>
      <xdr:col>55</xdr:col>
      <xdr:colOff>50800</xdr:colOff>
      <xdr:row>78</xdr:row>
      <xdr:rowOff>56426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104703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26206</xdr:rowOff>
    </xdr:from>
    <xdr:to>
      <xdr:col>50</xdr:col>
      <xdr:colOff>165100</xdr:colOff>
      <xdr:row>77</xdr:row>
      <xdr:rowOff>127806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118933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2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136753</xdr:rowOff>
    </xdr:from>
    <xdr:to>
      <xdr:col>46</xdr:col>
      <xdr:colOff>38100</xdr:colOff>
      <xdr:row>77</xdr:row>
      <xdr:rowOff>66903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134753</xdr:rowOff>
    </xdr:from>
    <xdr:to>
      <xdr:col>41</xdr:col>
      <xdr:colOff>101600</xdr:colOff>
      <xdr:row>77</xdr:row>
      <xdr:rowOff>64903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56030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111837</xdr:rowOff>
    </xdr:from>
    <xdr:to>
      <xdr:col>36</xdr:col>
      <xdr:colOff>165100</xdr:colOff>
      <xdr:row>78</xdr:row>
      <xdr:rowOff>41987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33114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170196</xdr:rowOff>
    </xdr:from>
    <xdr:to>
      <xdr:col>55</xdr:col>
      <xdr:colOff>0</xdr:colOff>
      <xdr:row>97</xdr:row>
      <xdr:rowOff>19621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29396"/>
          <a:ext cx="838200" cy="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164489</xdr:rowOff>
    </xdr:from>
    <xdr:to>
      <xdr:col>50</xdr:col>
      <xdr:colOff>114300</xdr:colOff>
      <xdr:row>97</xdr:row>
      <xdr:rowOff>19621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23689"/>
          <a:ext cx="8890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164489</xdr:rowOff>
    </xdr:from>
    <xdr:to>
      <xdr:col>45</xdr:col>
      <xdr:colOff>177800</xdr:colOff>
      <xdr:row>97</xdr:row>
      <xdr:rowOff>39057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23689"/>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37429</xdr:rowOff>
    </xdr:from>
    <xdr:to>
      <xdr:col>41</xdr:col>
      <xdr:colOff>50800</xdr:colOff>
      <xdr:row>97</xdr:row>
      <xdr:rowOff>39057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8079"/>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119396</xdr:rowOff>
    </xdr:from>
    <xdr:to>
      <xdr:col>55</xdr:col>
      <xdr:colOff>50800</xdr:colOff>
      <xdr:row>97</xdr:row>
      <xdr:rowOff>49546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97823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140271</xdr:rowOff>
    </xdr:from>
    <xdr:to>
      <xdr:col>50</xdr:col>
      <xdr:colOff>165100</xdr:colOff>
      <xdr:row>97</xdr:row>
      <xdr:rowOff>70421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61548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113689</xdr:rowOff>
    </xdr:from>
    <xdr:to>
      <xdr:col>46</xdr:col>
      <xdr:colOff>38100</xdr:colOff>
      <xdr:row>97</xdr:row>
      <xdr:rowOff>43839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159707</xdr:rowOff>
    </xdr:from>
    <xdr:to>
      <xdr:col>41</xdr:col>
      <xdr:colOff>101600</xdr:colOff>
      <xdr:row>97</xdr:row>
      <xdr:rowOff>89857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80984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158079</xdr:rowOff>
    </xdr:from>
    <xdr:to>
      <xdr:col>36</xdr:col>
      <xdr:colOff>165100</xdr:colOff>
      <xdr:row>97</xdr:row>
      <xdr:rowOff>88229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79356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11779</xdr:rowOff>
    </xdr:from>
    <xdr:to>
      <xdr:col>85</xdr:col>
      <xdr:colOff>127000</xdr:colOff>
      <xdr:row>38</xdr:row>
      <xdr:rowOff>84493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55429"/>
          <a:ext cx="838200" cy="24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11779</xdr:rowOff>
    </xdr:from>
    <xdr:to>
      <xdr:col>81</xdr:col>
      <xdr:colOff>50800</xdr:colOff>
      <xdr:row>37</xdr:row>
      <xdr:rowOff>65367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55429"/>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65367</xdr:rowOff>
    </xdr:from>
    <xdr:to>
      <xdr:col>76</xdr:col>
      <xdr:colOff>114300</xdr:colOff>
      <xdr:row>37</xdr:row>
      <xdr:rowOff>139700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09017"/>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139700</xdr:rowOff>
    </xdr:from>
    <xdr:to>
      <xdr:col>71</xdr:col>
      <xdr:colOff>177800</xdr:colOff>
      <xdr:row>38</xdr:row>
      <xdr:rowOff>73787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83350"/>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33693</xdr:rowOff>
    </xdr:from>
    <xdr:to>
      <xdr:col>85</xdr:col>
      <xdr:colOff>177800</xdr:colOff>
      <xdr:row>38</xdr:row>
      <xdr:rowOff>135293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12120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132429</xdr:rowOff>
    </xdr:from>
    <xdr:to>
      <xdr:col>81</xdr:col>
      <xdr:colOff>101600</xdr:colOff>
      <xdr:row>37</xdr:row>
      <xdr:rowOff>62579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79106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14567</xdr:rowOff>
    </xdr:from>
    <xdr:to>
      <xdr:col>76</xdr:col>
      <xdr:colOff>165100</xdr:colOff>
      <xdr:row>37</xdr:row>
      <xdr:rowOff>116167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132694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88900</xdr:rowOff>
    </xdr:from>
    <xdr:to>
      <xdr:col>72</xdr:col>
      <xdr:colOff>38100</xdr:colOff>
      <xdr:row>38</xdr:row>
      <xdr:rowOff>19050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35577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22987</xdr:rowOff>
    </xdr:from>
    <xdr:to>
      <xdr:col>67</xdr:col>
      <xdr:colOff>101600</xdr:colOff>
      <xdr:row>38</xdr:row>
      <xdr:rowOff>124587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115714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156711</xdr:rowOff>
    </xdr:from>
    <xdr:to>
      <xdr:col>85</xdr:col>
      <xdr:colOff>127000</xdr:colOff>
      <xdr:row>58</xdr:row>
      <xdr:rowOff>9213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9361"/>
          <a:ext cx="838200" cy="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9213</xdr:rowOff>
    </xdr:from>
    <xdr:to>
      <xdr:col>81</xdr:col>
      <xdr:colOff>50800</xdr:colOff>
      <xdr:row>58</xdr:row>
      <xdr:rowOff>37491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3313"/>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7931</xdr:rowOff>
    </xdr:from>
    <xdr:to>
      <xdr:col>76</xdr:col>
      <xdr:colOff>114300</xdr:colOff>
      <xdr:row>58</xdr:row>
      <xdr:rowOff>37491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52031"/>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145750</xdr:rowOff>
    </xdr:from>
    <xdr:to>
      <xdr:col>71</xdr:col>
      <xdr:colOff>177800</xdr:colOff>
      <xdr:row>58</xdr:row>
      <xdr:rowOff>7931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8400"/>
          <a:ext cx="889000" cy="3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105911</xdr:rowOff>
    </xdr:from>
    <xdr:to>
      <xdr:col>85</xdr:col>
      <xdr:colOff>177800</xdr:colOff>
      <xdr:row>58</xdr:row>
      <xdr:rowOff>36061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128788</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2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129863</xdr:rowOff>
    </xdr:from>
    <xdr:to>
      <xdr:col>81</xdr:col>
      <xdr:colOff>101600</xdr:colOff>
      <xdr:row>58</xdr:row>
      <xdr:rowOff>60013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76540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7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158141</xdr:rowOff>
    </xdr:from>
    <xdr:to>
      <xdr:col>76</xdr:col>
      <xdr:colOff>165100</xdr:colOff>
      <xdr:row>58</xdr:row>
      <xdr:rowOff>88291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104818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128581</xdr:rowOff>
    </xdr:from>
    <xdr:to>
      <xdr:col>72</xdr:col>
      <xdr:colOff>38100</xdr:colOff>
      <xdr:row>58</xdr:row>
      <xdr:rowOff>58731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75258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6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94950</xdr:rowOff>
    </xdr:from>
    <xdr:to>
      <xdr:col>67</xdr:col>
      <xdr:colOff>101600</xdr:colOff>
      <xdr:row>58</xdr:row>
      <xdr:rowOff>25100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41627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4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67183</xdr:rowOff>
    </xdr:from>
    <xdr:to>
      <xdr:col>85</xdr:col>
      <xdr:colOff>127000</xdr:colOff>
      <xdr:row>99</xdr:row>
      <xdr:rowOff>93790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7040733"/>
          <a:ext cx="838200" cy="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87757</xdr:rowOff>
    </xdr:from>
    <xdr:to>
      <xdr:col>81</xdr:col>
      <xdr:colOff>50800</xdr:colOff>
      <xdr:row>99</xdr:row>
      <xdr:rowOff>93790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7061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87757</xdr:rowOff>
    </xdr:from>
    <xdr:to>
      <xdr:col>76</xdr:col>
      <xdr:colOff>114300</xdr:colOff>
      <xdr:row>99</xdr:row>
      <xdr:rowOff>105372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7061307"/>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105372</xdr:rowOff>
    </xdr:from>
    <xdr:to>
      <xdr:col>71</xdr:col>
      <xdr:colOff>177800</xdr:colOff>
      <xdr:row>99</xdr:row>
      <xdr:rowOff>108241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7078922"/>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16383</xdr:rowOff>
    </xdr:from>
    <xdr:to>
      <xdr:col>85</xdr:col>
      <xdr:colOff>177800</xdr:colOff>
      <xdr:row>99</xdr:row>
      <xdr:rowOff>117983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102760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9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42990</xdr:rowOff>
    </xdr:from>
    <xdr:to>
      <xdr:col>81</xdr:col>
      <xdr:colOff>101600</xdr:colOff>
      <xdr:row>99</xdr:row>
      <xdr:rowOff>144590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70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135717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71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36957</xdr:rowOff>
    </xdr:from>
    <xdr:to>
      <xdr:col>76</xdr:col>
      <xdr:colOff>165100</xdr:colOff>
      <xdr:row>99</xdr:row>
      <xdr:rowOff>138557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70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129684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71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54572</xdr:rowOff>
    </xdr:from>
    <xdr:to>
      <xdr:col>72</xdr:col>
      <xdr:colOff>38100</xdr:colOff>
      <xdr:row>99</xdr:row>
      <xdr:rowOff>156172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70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147299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71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57441</xdr:rowOff>
    </xdr:from>
    <xdr:to>
      <xdr:col>67</xdr:col>
      <xdr:colOff>101600</xdr:colOff>
      <xdr:row>99</xdr:row>
      <xdr:rowOff>159041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70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150168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71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195,310</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23,245</a:t>
          </a:r>
          <a:r>
            <a:rPr kumimoji="1" lang="ja-JP" altLang="en-US" sz="1300">
              <a:latin typeface="ＭＳ Ｐゴシック" panose="020B0600070205080204" pitchFamily="50" charset="-128"/>
              <a:ea typeface="ＭＳ Ｐゴシック" panose="020B0600070205080204" pitchFamily="50" charset="-128"/>
            </a:rPr>
            <a:t>円の増となった。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認定こども園に係る施設型給付費、物価高騰対応調整給付金扶助費、児童手当扶助費の増加が主な要因で</a:t>
          </a:r>
          <a:r>
            <a:rPr kumimoji="1" lang="ja-JP" altLang="en-US" sz="1300">
              <a:latin typeface="ＭＳ Ｐゴシック" panose="020B0600070205080204" pitchFamily="50" charset="-128"/>
              <a:ea typeface="ＭＳ Ｐゴシック" panose="020B0600070205080204" pitchFamily="50" charset="-128"/>
            </a:rPr>
            <a:t>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121,070</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12,573</a:t>
          </a:r>
          <a:r>
            <a:rPr kumimoji="1" lang="ja-JP" altLang="en-US" sz="1300">
              <a:latin typeface="ＭＳ Ｐゴシック" panose="020B0600070205080204" pitchFamily="50" charset="-128"/>
              <a:ea typeface="ＭＳ Ｐゴシック" panose="020B0600070205080204" pitchFamily="50" charset="-128"/>
            </a:rPr>
            <a:t>円の増となった。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小学校の老朽化に係る長寿命化工事の実施が主な要因である。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年度から実施していたデジタル同報系防災行政無線整備工事の減が主な要因である。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年度は、物価高騰対策等の臨時的かつ緊急的な事業の実施により、財政調整基金を</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万円取り崩した。</a:t>
          </a:r>
        </a:p>
        <a:p>
          <a:r>
            <a:rPr kumimoji="1" lang="ja-JP" altLang="en-US" sz="1400">
              <a:latin typeface="ＭＳ ゴシック" pitchFamily="49" charset="-128"/>
              <a:ea typeface="ＭＳ ゴシック" pitchFamily="49" charset="-128"/>
            </a:rPr>
            <a:t>　年度末に剰余金を</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百万円積み立てを行ったが、財政調整基金残高は減少し、標準財政規模比は</a:t>
          </a:r>
          <a:r>
            <a:rPr kumimoji="1" lang="en-US" altLang="ja-JP" sz="1400">
              <a:latin typeface="ＭＳ ゴシック" pitchFamily="49" charset="-128"/>
              <a:ea typeface="ＭＳ ゴシック" pitchFamily="49" charset="-128"/>
            </a:rPr>
            <a:t>10.04%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また、これらの影響等により、実質単年度収支の標準財政規模比は▲</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一般会計、介護保険特別会計、新潟県営開拓パイロット事業聖籠町特別会計において、対前年度比で減少したものの、適正水準を維持しているため、今後も引き続き全ての会計において適正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3.25" thickBot="1" x14ac:dyDescent="0.3">
      <c r="B2" s="164" t="s">
        <v>77</v>
      </c>
      <c r="C2" s="164"/>
      <c r="D2" s="165"/>
    </row>
    <row r="3" spans="1:119" ht="18.75" customHeight="1" thickBot="1" x14ac:dyDescent="0.3">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9507615</v>
      </c>
      <c r="BO4" s="372"/>
      <c r="BP4" s="372"/>
      <c r="BQ4" s="372"/>
      <c r="BR4" s="372"/>
      <c r="BS4" s="372"/>
      <c r="BT4" s="372"/>
      <c r="BU4" s="373"/>
      <c r="BV4" s="371">
        <v>9153281</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10.199999999999999</v>
      </c>
      <c r="CU4" s="378"/>
      <c r="CV4" s="378"/>
      <c r="CW4" s="378"/>
      <c r="CX4" s="378"/>
      <c r="CY4" s="378"/>
      <c r="CZ4" s="378"/>
      <c r="DA4" s="379"/>
      <c r="DB4" s="377">
        <v>10.5</v>
      </c>
      <c r="DC4" s="378"/>
      <c r="DD4" s="378"/>
      <c r="DE4" s="378"/>
      <c r="DF4" s="378"/>
      <c r="DG4" s="378"/>
      <c r="DH4" s="378"/>
      <c r="DI4" s="379"/>
    </row>
    <row r="5" spans="1:119" ht="18.75" customHeight="1" x14ac:dyDescent="0.2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8926801</v>
      </c>
      <c r="BO5" s="409"/>
      <c r="BP5" s="409"/>
      <c r="BQ5" s="409"/>
      <c r="BR5" s="409"/>
      <c r="BS5" s="409"/>
      <c r="BT5" s="409"/>
      <c r="BU5" s="410"/>
      <c r="BV5" s="408">
        <v>8542616</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87</v>
      </c>
      <c r="CU5" s="406"/>
      <c r="CV5" s="406"/>
      <c r="CW5" s="406"/>
      <c r="CX5" s="406"/>
      <c r="CY5" s="406"/>
      <c r="CZ5" s="406"/>
      <c r="DA5" s="407"/>
      <c r="DB5" s="405">
        <v>84.6</v>
      </c>
      <c r="DC5" s="406"/>
      <c r="DD5" s="406"/>
      <c r="DE5" s="406"/>
      <c r="DF5" s="406"/>
      <c r="DG5" s="406"/>
      <c r="DH5" s="406"/>
      <c r="DI5" s="407"/>
    </row>
    <row r="6" spans="1:119" ht="18.75" customHeight="1" x14ac:dyDescent="0.2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98</v>
      </c>
      <c r="AV6" s="441"/>
      <c r="AW6" s="441"/>
      <c r="AX6" s="441"/>
      <c r="AY6" s="442" t="s">
        <v>99</v>
      </c>
      <c r="AZ6" s="443"/>
      <c r="BA6" s="443"/>
      <c r="BB6" s="443"/>
      <c r="BC6" s="443"/>
      <c r="BD6" s="443"/>
      <c r="BE6" s="443"/>
      <c r="BF6" s="443"/>
      <c r="BG6" s="443"/>
      <c r="BH6" s="443"/>
      <c r="BI6" s="443"/>
      <c r="BJ6" s="443"/>
      <c r="BK6" s="443"/>
      <c r="BL6" s="443"/>
      <c r="BM6" s="444"/>
      <c r="BN6" s="408">
        <v>580814</v>
      </c>
      <c r="BO6" s="409"/>
      <c r="BP6" s="409"/>
      <c r="BQ6" s="409"/>
      <c r="BR6" s="409"/>
      <c r="BS6" s="409"/>
      <c r="BT6" s="409"/>
      <c r="BU6" s="410"/>
      <c r="BV6" s="408">
        <v>610665</v>
      </c>
      <c r="BW6" s="409"/>
      <c r="BX6" s="409"/>
      <c r="BY6" s="409"/>
      <c r="BZ6" s="409"/>
      <c r="CA6" s="409"/>
      <c r="CB6" s="409"/>
      <c r="CC6" s="410"/>
      <c r="CD6" s="411" t="s">
        <v>100</v>
      </c>
      <c r="CE6" s="412"/>
      <c r="CF6" s="412"/>
      <c r="CG6" s="412"/>
      <c r="CH6" s="412"/>
      <c r="CI6" s="412"/>
      <c r="CJ6" s="412"/>
      <c r="CK6" s="412"/>
      <c r="CL6" s="412"/>
      <c r="CM6" s="412"/>
      <c r="CN6" s="412"/>
      <c r="CO6" s="412"/>
      <c r="CP6" s="412"/>
      <c r="CQ6" s="412"/>
      <c r="CR6" s="412"/>
      <c r="CS6" s="413"/>
      <c r="CT6" s="445">
        <v>87</v>
      </c>
      <c r="CU6" s="446"/>
      <c r="CV6" s="446"/>
      <c r="CW6" s="446"/>
      <c r="CX6" s="446"/>
      <c r="CY6" s="446"/>
      <c r="CZ6" s="446"/>
      <c r="DA6" s="447"/>
      <c r="DB6" s="445">
        <v>84.6</v>
      </c>
      <c r="DC6" s="446"/>
      <c r="DD6" s="446"/>
      <c r="DE6" s="446"/>
      <c r="DF6" s="446"/>
      <c r="DG6" s="446"/>
      <c r="DH6" s="446"/>
      <c r="DI6" s="447"/>
    </row>
    <row r="7" spans="1:119" ht="18.75" customHeight="1" x14ac:dyDescent="0.2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101</v>
      </c>
      <c r="AN7" s="438"/>
      <c r="AO7" s="438"/>
      <c r="AP7" s="438"/>
      <c r="AQ7" s="438"/>
      <c r="AR7" s="438"/>
      <c r="AS7" s="438"/>
      <c r="AT7" s="439"/>
      <c r="AU7" s="440" t="s">
        <v>90</v>
      </c>
      <c r="AV7" s="441"/>
      <c r="AW7" s="441"/>
      <c r="AX7" s="441"/>
      <c r="AY7" s="442" t="s">
        <v>102</v>
      </c>
      <c r="AZ7" s="443"/>
      <c r="BA7" s="443"/>
      <c r="BB7" s="443"/>
      <c r="BC7" s="443"/>
      <c r="BD7" s="443"/>
      <c r="BE7" s="443"/>
      <c r="BF7" s="443"/>
      <c r="BG7" s="443"/>
      <c r="BH7" s="443"/>
      <c r="BI7" s="443"/>
      <c r="BJ7" s="443"/>
      <c r="BK7" s="443"/>
      <c r="BL7" s="443"/>
      <c r="BM7" s="444"/>
      <c r="BN7" s="408">
        <v>75004</v>
      </c>
      <c r="BO7" s="409"/>
      <c r="BP7" s="409"/>
      <c r="BQ7" s="409"/>
      <c r="BR7" s="409"/>
      <c r="BS7" s="409"/>
      <c r="BT7" s="409"/>
      <c r="BU7" s="410"/>
      <c r="BV7" s="408">
        <v>96282</v>
      </c>
      <c r="BW7" s="409"/>
      <c r="BX7" s="409"/>
      <c r="BY7" s="409"/>
      <c r="BZ7" s="409"/>
      <c r="CA7" s="409"/>
      <c r="CB7" s="409"/>
      <c r="CC7" s="410"/>
      <c r="CD7" s="411" t="s">
        <v>103</v>
      </c>
      <c r="CE7" s="412"/>
      <c r="CF7" s="412"/>
      <c r="CG7" s="412"/>
      <c r="CH7" s="412"/>
      <c r="CI7" s="412"/>
      <c r="CJ7" s="412"/>
      <c r="CK7" s="412"/>
      <c r="CL7" s="412"/>
      <c r="CM7" s="412"/>
      <c r="CN7" s="412"/>
      <c r="CO7" s="412"/>
      <c r="CP7" s="412"/>
      <c r="CQ7" s="412"/>
      <c r="CR7" s="412"/>
      <c r="CS7" s="413"/>
      <c r="CT7" s="408">
        <v>4966912</v>
      </c>
      <c r="CU7" s="409"/>
      <c r="CV7" s="409"/>
      <c r="CW7" s="409"/>
      <c r="CX7" s="409"/>
      <c r="CY7" s="409"/>
      <c r="CZ7" s="409"/>
      <c r="DA7" s="410"/>
      <c r="DB7" s="408">
        <v>4901140</v>
      </c>
      <c r="DC7" s="409"/>
      <c r="DD7" s="409"/>
      <c r="DE7" s="409"/>
      <c r="DF7" s="409"/>
      <c r="DG7" s="409"/>
      <c r="DH7" s="409"/>
      <c r="DI7" s="410"/>
    </row>
    <row r="8" spans="1:119" ht="18.75" customHeight="1" thickBot="1" x14ac:dyDescent="0.3">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104</v>
      </c>
      <c r="AN8" s="438"/>
      <c r="AO8" s="438"/>
      <c r="AP8" s="438"/>
      <c r="AQ8" s="438"/>
      <c r="AR8" s="438"/>
      <c r="AS8" s="438"/>
      <c r="AT8" s="439"/>
      <c r="AU8" s="440" t="s">
        <v>90</v>
      </c>
      <c r="AV8" s="441"/>
      <c r="AW8" s="441"/>
      <c r="AX8" s="441"/>
      <c r="AY8" s="442" t="s">
        <v>105</v>
      </c>
      <c r="AZ8" s="443"/>
      <c r="BA8" s="443"/>
      <c r="BB8" s="443"/>
      <c r="BC8" s="443"/>
      <c r="BD8" s="443"/>
      <c r="BE8" s="443"/>
      <c r="BF8" s="443"/>
      <c r="BG8" s="443"/>
      <c r="BH8" s="443"/>
      <c r="BI8" s="443"/>
      <c r="BJ8" s="443"/>
      <c r="BK8" s="443"/>
      <c r="BL8" s="443"/>
      <c r="BM8" s="444"/>
      <c r="BN8" s="408">
        <v>505810</v>
      </c>
      <c r="BO8" s="409"/>
      <c r="BP8" s="409"/>
      <c r="BQ8" s="409"/>
      <c r="BR8" s="409"/>
      <c r="BS8" s="409"/>
      <c r="BT8" s="409"/>
      <c r="BU8" s="410"/>
      <c r="BV8" s="408">
        <v>514383</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1.07</v>
      </c>
      <c r="CU8" s="449"/>
      <c r="CV8" s="449"/>
      <c r="CW8" s="449"/>
      <c r="CX8" s="449"/>
      <c r="CY8" s="449"/>
      <c r="CZ8" s="449"/>
      <c r="DA8" s="450"/>
      <c r="DB8" s="448">
        <v>1.07</v>
      </c>
      <c r="DC8" s="449"/>
      <c r="DD8" s="449"/>
      <c r="DE8" s="449"/>
      <c r="DF8" s="449"/>
      <c r="DG8" s="449"/>
      <c r="DH8" s="449"/>
      <c r="DI8" s="450"/>
    </row>
    <row r="9" spans="1:119" ht="18.75" customHeight="1" thickBot="1" x14ac:dyDescent="0.3">
      <c r="A9" s="163"/>
      <c r="B9" s="402" t="s">
        <v>107</v>
      </c>
      <c r="C9" s="403"/>
      <c r="D9" s="403"/>
      <c r="E9" s="403"/>
      <c r="F9" s="403"/>
      <c r="G9" s="403"/>
      <c r="H9" s="403"/>
      <c r="I9" s="403"/>
      <c r="J9" s="403"/>
      <c r="K9" s="451"/>
      <c r="L9" s="452" t="s">
        <v>108</v>
      </c>
      <c r="M9" s="453"/>
      <c r="N9" s="453"/>
      <c r="O9" s="453"/>
      <c r="P9" s="453"/>
      <c r="Q9" s="454"/>
      <c r="R9" s="455">
        <v>14259</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-8573</v>
      </c>
      <c r="BO9" s="409"/>
      <c r="BP9" s="409"/>
      <c r="BQ9" s="409"/>
      <c r="BR9" s="409"/>
      <c r="BS9" s="409"/>
      <c r="BT9" s="409"/>
      <c r="BU9" s="410"/>
      <c r="BV9" s="408">
        <v>-39186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6.2</v>
      </c>
      <c r="CU9" s="406"/>
      <c r="CV9" s="406"/>
      <c r="CW9" s="406"/>
      <c r="CX9" s="406"/>
      <c r="CY9" s="406"/>
      <c r="CZ9" s="406"/>
      <c r="DA9" s="407"/>
      <c r="DB9" s="405">
        <v>5.8</v>
      </c>
      <c r="DC9" s="406"/>
      <c r="DD9" s="406"/>
      <c r="DE9" s="406"/>
      <c r="DF9" s="406"/>
      <c r="DG9" s="406"/>
      <c r="DH9" s="406"/>
      <c r="DI9" s="407"/>
    </row>
    <row r="10" spans="1:119" ht="18.75" customHeight="1" thickBot="1" x14ac:dyDescent="0.3">
      <c r="A10" s="163"/>
      <c r="B10" s="402"/>
      <c r="C10" s="403"/>
      <c r="D10" s="403"/>
      <c r="E10" s="403"/>
      <c r="F10" s="403"/>
      <c r="G10" s="403"/>
      <c r="H10" s="403"/>
      <c r="I10" s="403"/>
      <c r="J10" s="403"/>
      <c r="K10" s="451"/>
      <c r="L10" s="458" t="s">
        <v>113</v>
      </c>
      <c r="M10" s="438"/>
      <c r="N10" s="438"/>
      <c r="O10" s="438"/>
      <c r="P10" s="438"/>
      <c r="Q10" s="439"/>
      <c r="R10" s="459">
        <v>14040</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21147</v>
      </c>
      <c r="BO10" s="409"/>
      <c r="BP10" s="409"/>
      <c r="BQ10" s="409"/>
      <c r="BR10" s="409"/>
      <c r="BS10" s="409"/>
      <c r="BT10" s="409"/>
      <c r="BU10" s="410"/>
      <c r="BV10" s="408">
        <v>81477</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5">
      <c r="A12" s="163"/>
      <c r="B12" s="468" t="s">
        <v>123</v>
      </c>
      <c r="C12" s="469"/>
      <c r="D12" s="469"/>
      <c r="E12" s="469"/>
      <c r="F12" s="469"/>
      <c r="G12" s="469"/>
      <c r="H12" s="469"/>
      <c r="I12" s="469"/>
      <c r="J12" s="469"/>
      <c r="K12" s="470"/>
      <c r="L12" s="477" t="s">
        <v>124</v>
      </c>
      <c r="M12" s="478"/>
      <c r="N12" s="478"/>
      <c r="O12" s="478"/>
      <c r="P12" s="478"/>
      <c r="Q12" s="479"/>
      <c r="R12" s="480">
        <v>13986</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104534</v>
      </c>
      <c r="BO12" s="409"/>
      <c r="BP12" s="409"/>
      <c r="BQ12" s="409"/>
      <c r="BR12" s="409"/>
      <c r="BS12" s="409"/>
      <c r="BT12" s="409"/>
      <c r="BU12" s="410"/>
      <c r="BV12" s="408">
        <v>158373</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5">
      <c r="A13" s="163"/>
      <c r="B13" s="471"/>
      <c r="C13" s="472"/>
      <c r="D13" s="472"/>
      <c r="E13" s="472"/>
      <c r="F13" s="472"/>
      <c r="G13" s="472"/>
      <c r="H13" s="472"/>
      <c r="I13" s="472"/>
      <c r="J13" s="472"/>
      <c r="K13" s="473"/>
      <c r="L13" s="172"/>
      <c r="M13" s="499" t="s">
        <v>130</v>
      </c>
      <c r="N13" s="500"/>
      <c r="O13" s="500"/>
      <c r="P13" s="500"/>
      <c r="Q13" s="501"/>
      <c r="R13" s="492">
        <v>13668</v>
      </c>
      <c r="S13" s="493"/>
      <c r="T13" s="493"/>
      <c r="U13" s="493"/>
      <c r="V13" s="494"/>
      <c r="W13" s="424" t="s">
        <v>131</v>
      </c>
      <c r="X13" s="425"/>
      <c r="Y13" s="425"/>
      <c r="Z13" s="425"/>
      <c r="AA13" s="425"/>
      <c r="AB13" s="415"/>
      <c r="AC13" s="459">
        <v>498</v>
      </c>
      <c r="AD13" s="460"/>
      <c r="AE13" s="460"/>
      <c r="AF13" s="460"/>
      <c r="AG13" s="502"/>
      <c r="AH13" s="459">
        <v>666</v>
      </c>
      <c r="AI13" s="460"/>
      <c r="AJ13" s="460"/>
      <c r="AK13" s="460"/>
      <c r="AL13" s="461"/>
      <c r="AM13" s="437" t="s">
        <v>132</v>
      </c>
      <c r="AN13" s="438"/>
      <c r="AO13" s="438"/>
      <c r="AP13" s="438"/>
      <c r="AQ13" s="438"/>
      <c r="AR13" s="438"/>
      <c r="AS13" s="438"/>
      <c r="AT13" s="439"/>
      <c r="AU13" s="440" t="s">
        <v>98</v>
      </c>
      <c r="AV13" s="441"/>
      <c r="AW13" s="441"/>
      <c r="AX13" s="441"/>
      <c r="AY13" s="442" t="s">
        <v>133</v>
      </c>
      <c r="AZ13" s="443"/>
      <c r="BA13" s="443"/>
      <c r="BB13" s="443"/>
      <c r="BC13" s="443"/>
      <c r="BD13" s="443"/>
      <c r="BE13" s="443"/>
      <c r="BF13" s="443"/>
      <c r="BG13" s="443"/>
      <c r="BH13" s="443"/>
      <c r="BI13" s="443"/>
      <c r="BJ13" s="443"/>
      <c r="BK13" s="443"/>
      <c r="BL13" s="443"/>
      <c r="BM13" s="444"/>
      <c r="BN13" s="408">
        <v>-91960</v>
      </c>
      <c r="BO13" s="409"/>
      <c r="BP13" s="409"/>
      <c r="BQ13" s="409"/>
      <c r="BR13" s="409"/>
      <c r="BS13" s="409"/>
      <c r="BT13" s="409"/>
      <c r="BU13" s="410"/>
      <c r="BV13" s="408">
        <v>-116082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10.5</v>
      </c>
      <c r="CU13" s="406"/>
      <c r="CV13" s="406"/>
      <c r="CW13" s="406"/>
      <c r="CX13" s="406"/>
      <c r="CY13" s="406"/>
      <c r="CZ13" s="406"/>
      <c r="DA13" s="407"/>
      <c r="DB13" s="405">
        <v>10.5</v>
      </c>
      <c r="DC13" s="406"/>
      <c r="DD13" s="406"/>
      <c r="DE13" s="406"/>
      <c r="DF13" s="406"/>
      <c r="DG13" s="406"/>
      <c r="DH13" s="406"/>
      <c r="DI13" s="407"/>
    </row>
    <row r="14" spans="1:119" ht="18.75" customHeight="1" thickBot="1" x14ac:dyDescent="0.3">
      <c r="A14" s="163"/>
      <c r="B14" s="471"/>
      <c r="C14" s="472"/>
      <c r="D14" s="472"/>
      <c r="E14" s="472"/>
      <c r="F14" s="472"/>
      <c r="G14" s="472"/>
      <c r="H14" s="472"/>
      <c r="I14" s="472"/>
      <c r="J14" s="472"/>
      <c r="K14" s="473"/>
      <c r="L14" s="489" t="s">
        <v>135</v>
      </c>
      <c r="M14" s="490"/>
      <c r="N14" s="490"/>
      <c r="O14" s="490"/>
      <c r="P14" s="490"/>
      <c r="Q14" s="491"/>
      <c r="R14" s="492">
        <v>14055</v>
      </c>
      <c r="S14" s="493"/>
      <c r="T14" s="493"/>
      <c r="U14" s="493"/>
      <c r="V14" s="494"/>
      <c r="W14" s="398"/>
      <c r="X14" s="399"/>
      <c r="Y14" s="399"/>
      <c r="Z14" s="399"/>
      <c r="AA14" s="399"/>
      <c r="AB14" s="388"/>
      <c r="AC14" s="495">
        <v>7</v>
      </c>
      <c r="AD14" s="496"/>
      <c r="AE14" s="496"/>
      <c r="AF14" s="496"/>
      <c r="AG14" s="497"/>
      <c r="AH14" s="495">
        <v>9.5</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2.5</v>
      </c>
      <c r="CU14" s="507"/>
      <c r="CV14" s="507"/>
      <c r="CW14" s="507"/>
      <c r="CX14" s="507"/>
      <c r="CY14" s="507"/>
      <c r="CZ14" s="507"/>
      <c r="DA14" s="508"/>
      <c r="DB14" s="506">
        <v>2.1</v>
      </c>
      <c r="DC14" s="507"/>
      <c r="DD14" s="507"/>
      <c r="DE14" s="507"/>
      <c r="DF14" s="507"/>
      <c r="DG14" s="507"/>
      <c r="DH14" s="507"/>
      <c r="DI14" s="508"/>
    </row>
    <row r="15" spans="1:119" ht="18.75" customHeight="1" x14ac:dyDescent="0.25">
      <c r="A15" s="163"/>
      <c r="B15" s="471"/>
      <c r="C15" s="472"/>
      <c r="D15" s="472"/>
      <c r="E15" s="472"/>
      <c r="F15" s="472"/>
      <c r="G15" s="472"/>
      <c r="H15" s="472"/>
      <c r="I15" s="472"/>
      <c r="J15" s="472"/>
      <c r="K15" s="473"/>
      <c r="L15" s="172"/>
      <c r="M15" s="499" t="s">
        <v>130</v>
      </c>
      <c r="N15" s="500"/>
      <c r="O15" s="500"/>
      <c r="P15" s="500"/>
      <c r="Q15" s="501"/>
      <c r="R15" s="492">
        <v>13780</v>
      </c>
      <c r="S15" s="493"/>
      <c r="T15" s="493"/>
      <c r="U15" s="493"/>
      <c r="V15" s="494"/>
      <c r="W15" s="424" t="s">
        <v>137</v>
      </c>
      <c r="X15" s="425"/>
      <c r="Y15" s="425"/>
      <c r="Z15" s="425"/>
      <c r="AA15" s="425"/>
      <c r="AB15" s="415"/>
      <c r="AC15" s="459">
        <v>2660</v>
      </c>
      <c r="AD15" s="460"/>
      <c r="AE15" s="460"/>
      <c r="AF15" s="460"/>
      <c r="AG15" s="502"/>
      <c r="AH15" s="459">
        <v>2454</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3846654</v>
      </c>
      <c r="BO15" s="372"/>
      <c r="BP15" s="372"/>
      <c r="BQ15" s="372"/>
      <c r="BR15" s="372"/>
      <c r="BS15" s="372"/>
      <c r="BT15" s="372"/>
      <c r="BU15" s="373"/>
      <c r="BV15" s="371">
        <v>3798056</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37.299999999999997</v>
      </c>
      <c r="AD16" s="496"/>
      <c r="AE16" s="496"/>
      <c r="AF16" s="496"/>
      <c r="AG16" s="497"/>
      <c r="AH16" s="495">
        <v>35</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3612281</v>
      </c>
      <c r="BO16" s="409"/>
      <c r="BP16" s="409"/>
      <c r="BQ16" s="409"/>
      <c r="BR16" s="409"/>
      <c r="BS16" s="409"/>
      <c r="BT16" s="409"/>
      <c r="BU16" s="410"/>
      <c r="BV16" s="408">
        <v>3505006</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3">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3973</v>
      </c>
      <c r="AD17" s="460"/>
      <c r="AE17" s="460"/>
      <c r="AF17" s="460"/>
      <c r="AG17" s="502"/>
      <c r="AH17" s="459">
        <v>3887</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4966912</v>
      </c>
      <c r="BO17" s="409"/>
      <c r="BP17" s="409"/>
      <c r="BQ17" s="409"/>
      <c r="BR17" s="409"/>
      <c r="BS17" s="409"/>
      <c r="BT17" s="409"/>
      <c r="BU17" s="410"/>
      <c r="BV17" s="408">
        <v>4901140</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3">
      <c r="A18" s="163"/>
      <c r="B18" s="530" t="s">
        <v>147</v>
      </c>
      <c r="C18" s="451"/>
      <c r="D18" s="451"/>
      <c r="E18" s="531"/>
      <c r="F18" s="531"/>
      <c r="G18" s="531"/>
      <c r="H18" s="531"/>
      <c r="I18" s="531"/>
      <c r="J18" s="531"/>
      <c r="K18" s="531"/>
      <c r="L18" s="532">
        <v>37.57</v>
      </c>
      <c r="M18" s="532"/>
      <c r="N18" s="532"/>
      <c r="O18" s="532"/>
      <c r="P18" s="532"/>
      <c r="Q18" s="532"/>
      <c r="R18" s="533"/>
      <c r="S18" s="533"/>
      <c r="T18" s="533"/>
      <c r="U18" s="533"/>
      <c r="V18" s="534"/>
      <c r="W18" s="426"/>
      <c r="X18" s="427"/>
      <c r="Y18" s="427"/>
      <c r="Z18" s="427"/>
      <c r="AA18" s="427"/>
      <c r="AB18" s="418"/>
      <c r="AC18" s="535">
        <v>55.7</v>
      </c>
      <c r="AD18" s="536"/>
      <c r="AE18" s="536"/>
      <c r="AF18" s="536"/>
      <c r="AG18" s="537"/>
      <c r="AH18" s="535">
        <v>55.5</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4526700</v>
      </c>
      <c r="BO18" s="409"/>
      <c r="BP18" s="409"/>
      <c r="BQ18" s="409"/>
      <c r="BR18" s="409"/>
      <c r="BS18" s="409"/>
      <c r="BT18" s="409"/>
      <c r="BU18" s="410"/>
      <c r="BV18" s="408">
        <v>4328476</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3">
      <c r="A19" s="163"/>
      <c r="B19" s="530" t="s">
        <v>149</v>
      </c>
      <c r="C19" s="451"/>
      <c r="D19" s="451"/>
      <c r="E19" s="531"/>
      <c r="F19" s="531"/>
      <c r="G19" s="531"/>
      <c r="H19" s="531"/>
      <c r="I19" s="531"/>
      <c r="J19" s="531"/>
      <c r="K19" s="531"/>
      <c r="L19" s="539">
        <v>380</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6286775</v>
      </c>
      <c r="BO19" s="409"/>
      <c r="BP19" s="409"/>
      <c r="BQ19" s="409"/>
      <c r="BR19" s="409"/>
      <c r="BS19" s="409"/>
      <c r="BT19" s="409"/>
      <c r="BU19" s="410"/>
      <c r="BV19" s="408">
        <v>6279122</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3">
      <c r="A20" s="163"/>
      <c r="B20" s="530" t="s">
        <v>151</v>
      </c>
      <c r="C20" s="451"/>
      <c r="D20" s="451"/>
      <c r="E20" s="531"/>
      <c r="F20" s="531"/>
      <c r="G20" s="531"/>
      <c r="H20" s="531"/>
      <c r="I20" s="531"/>
      <c r="J20" s="531"/>
      <c r="K20" s="531"/>
      <c r="L20" s="539">
        <v>4804</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3">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2330066</v>
      </c>
      <c r="BO22" s="372"/>
      <c r="BP22" s="372"/>
      <c r="BQ22" s="372"/>
      <c r="BR22" s="372"/>
      <c r="BS22" s="372"/>
      <c r="BT22" s="372"/>
      <c r="BU22" s="373"/>
      <c r="BV22" s="371">
        <v>2399336</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1714970</v>
      </c>
      <c r="BO23" s="409"/>
      <c r="BP23" s="409"/>
      <c r="BQ23" s="409"/>
      <c r="BR23" s="409"/>
      <c r="BS23" s="409"/>
      <c r="BT23" s="409"/>
      <c r="BU23" s="410"/>
      <c r="BV23" s="408">
        <v>1799598</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3">
      <c r="A24" s="163"/>
      <c r="B24" s="579"/>
      <c r="C24" s="555"/>
      <c r="D24" s="556"/>
      <c r="E24" s="458" t="s">
        <v>161</v>
      </c>
      <c r="F24" s="438"/>
      <c r="G24" s="438"/>
      <c r="H24" s="438"/>
      <c r="I24" s="438"/>
      <c r="J24" s="438"/>
      <c r="K24" s="439"/>
      <c r="L24" s="459">
        <v>1</v>
      </c>
      <c r="M24" s="460"/>
      <c r="N24" s="460"/>
      <c r="O24" s="460"/>
      <c r="P24" s="502"/>
      <c r="Q24" s="459">
        <v>8140</v>
      </c>
      <c r="R24" s="460"/>
      <c r="S24" s="460"/>
      <c r="T24" s="460"/>
      <c r="U24" s="460"/>
      <c r="V24" s="502"/>
      <c r="W24" s="554"/>
      <c r="X24" s="555"/>
      <c r="Y24" s="556"/>
      <c r="Z24" s="458" t="s">
        <v>162</v>
      </c>
      <c r="AA24" s="438"/>
      <c r="AB24" s="438"/>
      <c r="AC24" s="438"/>
      <c r="AD24" s="438"/>
      <c r="AE24" s="438"/>
      <c r="AF24" s="438"/>
      <c r="AG24" s="439"/>
      <c r="AH24" s="459">
        <v>129</v>
      </c>
      <c r="AI24" s="460"/>
      <c r="AJ24" s="460"/>
      <c r="AK24" s="460"/>
      <c r="AL24" s="502"/>
      <c r="AM24" s="459">
        <v>383388</v>
      </c>
      <c r="AN24" s="460"/>
      <c r="AO24" s="460"/>
      <c r="AP24" s="460"/>
      <c r="AQ24" s="460"/>
      <c r="AR24" s="502"/>
      <c r="AS24" s="459">
        <v>2972</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2024947</v>
      </c>
      <c r="BO24" s="409"/>
      <c r="BP24" s="409"/>
      <c r="BQ24" s="409"/>
      <c r="BR24" s="409"/>
      <c r="BS24" s="409"/>
      <c r="BT24" s="409"/>
      <c r="BU24" s="410"/>
      <c r="BV24" s="408">
        <v>2008018</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5">
      <c r="A25" s="163"/>
      <c r="B25" s="579"/>
      <c r="C25" s="555"/>
      <c r="D25" s="556"/>
      <c r="E25" s="458" t="s">
        <v>164</v>
      </c>
      <c r="F25" s="438"/>
      <c r="G25" s="438"/>
      <c r="H25" s="438"/>
      <c r="I25" s="438"/>
      <c r="J25" s="438"/>
      <c r="K25" s="439"/>
      <c r="L25" s="459">
        <v>1</v>
      </c>
      <c r="M25" s="460"/>
      <c r="N25" s="460"/>
      <c r="O25" s="460"/>
      <c r="P25" s="502"/>
      <c r="Q25" s="459">
        <v>6530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381483</v>
      </c>
      <c r="BO25" s="372"/>
      <c r="BP25" s="372"/>
      <c r="BQ25" s="372"/>
      <c r="BR25" s="372"/>
      <c r="BS25" s="372"/>
      <c r="BT25" s="372"/>
      <c r="BU25" s="373"/>
      <c r="BV25" s="371">
        <v>128059</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5">
      <c r="A26" s="163"/>
      <c r="B26" s="579"/>
      <c r="C26" s="555"/>
      <c r="D26" s="556"/>
      <c r="E26" s="458" t="s">
        <v>167</v>
      </c>
      <c r="F26" s="438"/>
      <c r="G26" s="438"/>
      <c r="H26" s="438"/>
      <c r="I26" s="438"/>
      <c r="J26" s="438"/>
      <c r="K26" s="439"/>
      <c r="L26" s="459">
        <v>1</v>
      </c>
      <c r="M26" s="460"/>
      <c r="N26" s="460"/>
      <c r="O26" s="460"/>
      <c r="P26" s="502"/>
      <c r="Q26" s="459">
        <v>5730</v>
      </c>
      <c r="R26" s="460"/>
      <c r="S26" s="460"/>
      <c r="T26" s="460"/>
      <c r="U26" s="460"/>
      <c r="V26" s="502"/>
      <c r="W26" s="554"/>
      <c r="X26" s="555"/>
      <c r="Y26" s="556"/>
      <c r="Z26" s="458" t="s">
        <v>168</v>
      </c>
      <c r="AA26" s="560"/>
      <c r="AB26" s="560"/>
      <c r="AC26" s="560"/>
      <c r="AD26" s="560"/>
      <c r="AE26" s="560"/>
      <c r="AF26" s="560"/>
      <c r="AG26" s="561"/>
      <c r="AH26" s="459">
        <v>9</v>
      </c>
      <c r="AI26" s="460"/>
      <c r="AJ26" s="460"/>
      <c r="AK26" s="460"/>
      <c r="AL26" s="502"/>
      <c r="AM26" s="459">
        <v>26982</v>
      </c>
      <c r="AN26" s="460"/>
      <c r="AO26" s="460"/>
      <c r="AP26" s="460"/>
      <c r="AQ26" s="460"/>
      <c r="AR26" s="502"/>
      <c r="AS26" s="459">
        <v>2998</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3">
      <c r="A27" s="163"/>
      <c r="B27" s="579"/>
      <c r="C27" s="555"/>
      <c r="D27" s="556"/>
      <c r="E27" s="458" t="s">
        <v>170</v>
      </c>
      <c r="F27" s="438"/>
      <c r="G27" s="438"/>
      <c r="H27" s="438"/>
      <c r="I27" s="438"/>
      <c r="J27" s="438"/>
      <c r="K27" s="439"/>
      <c r="L27" s="459">
        <v>1</v>
      </c>
      <c r="M27" s="460"/>
      <c r="N27" s="460"/>
      <c r="O27" s="460"/>
      <c r="P27" s="502"/>
      <c r="Q27" s="459">
        <v>3110</v>
      </c>
      <c r="R27" s="460"/>
      <c r="S27" s="460"/>
      <c r="T27" s="460"/>
      <c r="U27" s="460"/>
      <c r="V27" s="502"/>
      <c r="W27" s="554"/>
      <c r="X27" s="555"/>
      <c r="Y27" s="556"/>
      <c r="Z27" s="458" t="s">
        <v>171</v>
      </c>
      <c r="AA27" s="438"/>
      <c r="AB27" s="438"/>
      <c r="AC27" s="438"/>
      <c r="AD27" s="438"/>
      <c r="AE27" s="438"/>
      <c r="AF27" s="438"/>
      <c r="AG27" s="439"/>
      <c r="AH27" s="459">
        <v>29</v>
      </c>
      <c r="AI27" s="460"/>
      <c r="AJ27" s="460"/>
      <c r="AK27" s="460"/>
      <c r="AL27" s="502"/>
      <c r="AM27" s="459">
        <v>85880</v>
      </c>
      <c r="AN27" s="460"/>
      <c r="AO27" s="460"/>
      <c r="AP27" s="460"/>
      <c r="AQ27" s="460"/>
      <c r="AR27" s="502"/>
      <c r="AS27" s="459">
        <v>2961</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64493</v>
      </c>
      <c r="BO27" s="528"/>
      <c r="BP27" s="528"/>
      <c r="BQ27" s="528"/>
      <c r="BR27" s="528"/>
      <c r="BS27" s="528"/>
      <c r="BT27" s="528"/>
      <c r="BU27" s="529"/>
      <c r="BV27" s="527">
        <v>64368</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5">
      <c r="A28" s="163"/>
      <c r="B28" s="579"/>
      <c r="C28" s="555"/>
      <c r="D28" s="556"/>
      <c r="E28" s="458" t="s">
        <v>173</v>
      </c>
      <c r="F28" s="438"/>
      <c r="G28" s="438"/>
      <c r="H28" s="438"/>
      <c r="I28" s="438"/>
      <c r="J28" s="438"/>
      <c r="K28" s="439"/>
      <c r="L28" s="459">
        <v>1</v>
      </c>
      <c r="M28" s="460"/>
      <c r="N28" s="460"/>
      <c r="O28" s="460"/>
      <c r="P28" s="502"/>
      <c r="Q28" s="459">
        <v>2540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498807</v>
      </c>
      <c r="BO28" s="372"/>
      <c r="BP28" s="372"/>
      <c r="BQ28" s="372"/>
      <c r="BR28" s="372"/>
      <c r="BS28" s="372"/>
      <c r="BT28" s="372"/>
      <c r="BU28" s="373"/>
      <c r="BV28" s="371">
        <v>582194</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5">
      <c r="A29" s="163"/>
      <c r="B29" s="579"/>
      <c r="C29" s="555"/>
      <c r="D29" s="556"/>
      <c r="E29" s="458" t="s">
        <v>176</v>
      </c>
      <c r="F29" s="438"/>
      <c r="G29" s="438"/>
      <c r="H29" s="438"/>
      <c r="I29" s="438"/>
      <c r="J29" s="438"/>
      <c r="K29" s="439"/>
      <c r="L29" s="459">
        <v>12</v>
      </c>
      <c r="M29" s="460"/>
      <c r="N29" s="460"/>
      <c r="O29" s="460"/>
      <c r="P29" s="502"/>
      <c r="Q29" s="459">
        <v>2300</v>
      </c>
      <c r="R29" s="460"/>
      <c r="S29" s="460"/>
      <c r="T29" s="460"/>
      <c r="U29" s="460"/>
      <c r="V29" s="502"/>
      <c r="W29" s="557"/>
      <c r="X29" s="558"/>
      <c r="Y29" s="559"/>
      <c r="Z29" s="458" t="s">
        <v>177</v>
      </c>
      <c r="AA29" s="438"/>
      <c r="AB29" s="438"/>
      <c r="AC29" s="438"/>
      <c r="AD29" s="438"/>
      <c r="AE29" s="438"/>
      <c r="AF29" s="438"/>
      <c r="AG29" s="439"/>
      <c r="AH29" s="459">
        <v>158</v>
      </c>
      <c r="AI29" s="460"/>
      <c r="AJ29" s="460"/>
      <c r="AK29" s="460"/>
      <c r="AL29" s="502"/>
      <c r="AM29" s="459">
        <v>469268</v>
      </c>
      <c r="AN29" s="460"/>
      <c r="AO29" s="460"/>
      <c r="AP29" s="460"/>
      <c r="AQ29" s="460"/>
      <c r="AR29" s="502"/>
      <c r="AS29" s="459">
        <v>2970</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85208</v>
      </c>
      <c r="BO29" s="409"/>
      <c r="BP29" s="409"/>
      <c r="BQ29" s="409"/>
      <c r="BR29" s="409"/>
      <c r="BS29" s="409"/>
      <c r="BT29" s="409"/>
      <c r="BU29" s="410"/>
      <c r="BV29" s="408">
        <v>85041</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3">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96.8</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1104260</v>
      </c>
      <c r="BO30" s="528"/>
      <c r="BP30" s="528"/>
      <c r="BQ30" s="528"/>
      <c r="BR30" s="528"/>
      <c r="BS30" s="528"/>
      <c r="BT30" s="528"/>
      <c r="BU30" s="529"/>
      <c r="BV30" s="527">
        <v>1143512</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25">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x14ac:dyDescent="0.2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3"/>
      <c r="AM34" s="598">
        <f>IF(AO34="","",MAX(C34:D43,U34:V43)+1)</f>
        <v>7</v>
      </c>
      <c r="AN34" s="598"/>
      <c r="AO34" s="599" t="str">
        <f>IF('各会計、関係団体の財政状況及び健全化判断比率'!B32="","",'各会計、関係団体の財政状況及び健全化判断比率'!B32)</f>
        <v>下水道事業会計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9</v>
      </c>
      <c r="BX34" s="598"/>
      <c r="BY34" s="599" t="str">
        <f>IF('各会計、関係団体の財政状況及び健全化判断比率'!B68="","",'各会計、関係団体の財政状況及び健全化判断比率'!B68)</f>
        <v>下越福祉行政組合
　【一般会計】</v>
      </c>
      <c r="BZ34" s="599"/>
      <c r="CA34" s="599"/>
      <c r="CB34" s="599"/>
      <c r="CC34" s="599"/>
      <c r="CD34" s="599"/>
      <c r="CE34" s="599"/>
      <c r="CF34" s="599"/>
      <c r="CG34" s="599"/>
      <c r="CH34" s="599"/>
      <c r="CI34" s="599"/>
      <c r="CJ34" s="599"/>
      <c r="CK34" s="599"/>
      <c r="CL34" s="599"/>
      <c r="CM34" s="599"/>
      <c r="CN34" s="163"/>
      <c r="CO34" s="598">
        <f>IF(CQ34="","",MAX(C34:D43,U34:V43,AM34:AN43,BE34:BF43,BW34:BX43)+1)</f>
        <v>19</v>
      </c>
      <c r="CP34" s="598"/>
      <c r="CQ34" s="599" t="str">
        <f>IF('各会計、関係団体の財政状況及び健全化判断比率'!BS7="","",'各会計、関係団体の財政状況及び健全化判断比率'!BS7)</f>
        <v>（株）聖籠の杜</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25">
      <c r="A35" s="163"/>
      <c r="B35" s="187"/>
      <c r="C35" s="598">
        <f>IF(E35="","",C34+1)</f>
        <v>2</v>
      </c>
      <c r="D35" s="598"/>
      <c r="E35" s="599" t="str">
        <f>IF('各会計、関係団体の財政状況及び健全化判断比率'!B8="","",'各会計、関係団体の財政状況及び健全化判断比率'!B8)</f>
        <v>新潟県営開拓パイロット事業聖籠町特別会計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国民健康保険特別会計（施設勘定）</v>
      </c>
      <c r="X35" s="599"/>
      <c r="Y35" s="599"/>
      <c r="Z35" s="599"/>
      <c r="AA35" s="599"/>
      <c r="AB35" s="599"/>
      <c r="AC35" s="599"/>
      <c r="AD35" s="599"/>
      <c r="AE35" s="599"/>
      <c r="AF35" s="599"/>
      <c r="AG35" s="599"/>
      <c r="AH35" s="599"/>
      <c r="AI35" s="599"/>
      <c r="AJ35" s="599"/>
      <c r="AK35" s="599"/>
      <c r="AL35" s="163"/>
      <c r="AM35" s="598">
        <f t="shared" ref="AM35:AM43" si="0">IF(AO35="","",AM34+1)</f>
        <v>8</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10</v>
      </c>
      <c r="BX35" s="598"/>
      <c r="BY35" s="599" t="str">
        <f>IF('各会計、関係団体の財政状況及び健全化判断比率'!B69="","",'各会計、関係団体の財政状況及び健全化判断比率'!B69)</f>
        <v>下越福祉行政組合
　【老人ホーム特別会計】</v>
      </c>
      <c r="BZ35" s="599"/>
      <c r="CA35" s="599"/>
      <c r="CB35" s="599"/>
      <c r="CC35" s="599"/>
      <c r="CD35" s="599"/>
      <c r="CE35" s="599"/>
      <c r="CF35" s="599"/>
      <c r="CG35" s="599"/>
      <c r="CH35" s="599"/>
      <c r="CI35" s="599"/>
      <c r="CJ35" s="599"/>
      <c r="CK35" s="599"/>
      <c r="CL35" s="599"/>
      <c r="CM35" s="599"/>
      <c r="CN35" s="163"/>
      <c r="CO35" s="598">
        <f t="shared" ref="CO35:CO43" si="3">IF(CQ35="","",CO34+1)</f>
        <v>20</v>
      </c>
      <c r="CP35" s="598"/>
      <c r="CQ35" s="599" t="str">
        <f>IF('各会計、関係団体の財政状況及び健全化判断比率'!BS8="","",'各会計、関係団体の財政状況及び健全化判断比率'!BS8)</f>
        <v>聖籠地場物産（株）</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25">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11</v>
      </c>
      <c r="BX36" s="598"/>
      <c r="BY36" s="599" t="str">
        <f>IF('各会計、関係団体の財政状況及び健全化判断比率'!B70="","",'各会計、関係団体の財政状況及び健全化判断比率'!B70)</f>
        <v>下越福祉行政組合
　【保健施設特別会計】</v>
      </c>
      <c r="BZ36" s="599"/>
      <c r="CA36" s="599"/>
      <c r="CB36" s="599"/>
      <c r="CC36" s="599"/>
      <c r="CD36" s="599"/>
      <c r="CE36" s="599"/>
      <c r="CF36" s="599"/>
      <c r="CG36" s="599"/>
      <c r="CH36" s="599"/>
      <c r="CI36" s="599"/>
      <c r="CJ36" s="599"/>
      <c r="CK36" s="599"/>
      <c r="CL36" s="599"/>
      <c r="CM36" s="599"/>
      <c r="CN36" s="163"/>
      <c r="CO36" s="598">
        <f t="shared" si="3"/>
        <v>21</v>
      </c>
      <c r="CP36" s="598"/>
      <c r="CQ36" s="599" t="str">
        <f>IF('各会計、関係団体の財政状況及び健全化判断比率'!BS9="","",'各会計、関係団体の財政状況及び健全化判断比率'!BS9)</f>
        <v>下越土地開発公社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x14ac:dyDescent="0.25">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12</v>
      </c>
      <c r="BX37" s="598"/>
      <c r="BY37" s="599" t="str">
        <f>IF('各会計、関係団体の財政状況及び健全化判断比率'!B71="","",'各会計、関係団体の財政状況及び健全化判断比率'!B71)</f>
        <v>豊栄郷清掃施設処理組合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2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13</v>
      </c>
      <c r="BX38" s="598"/>
      <c r="BY38" s="599" t="str">
        <f>IF('各会計、関係団体の財政状況及び健全化判断比率'!B72="","",'各会計、関係団体の財政状況及び健全化判断比率'!B72)</f>
        <v>新発田地域広域事務組合
　【一般会計】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2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14</v>
      </c>
      <c r="BX39" s="598"/>
      <c r="BY39" s="599" t="str">
        <f>IF('各会計、関係団体の財政状況及び健全化判断比率'!B73="","",'各会計、関係団体の財政状況及び健全化判断比率'!B73)</f>
        <v>新発田地域広域事務組合
　【ごみ処理事業特別会計】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2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15</v>
      </c>
      <c r="BX40" s="598"/>
      <c r="BY40" s="599" t="str">
        <f>IF('各会計、関係団体の財政状況及び健全化判断比率'!B74="","",'各会計、関係団体の財政状況及び健全化判断比率'!B74)</f>
        <v>新発田地域広域事務組合
　【まちづくり事業特別会計】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2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16</v>
      </c>
      <c r="BX41" s="598"/>
      <c r="BY41" s="599" t="str">
        <f>IF('各会計、関係団体の財政状況及び健全化判断比率'!B75="","",'各会計、関係団体の財政状況及び健全化判断比率'!B75)</f>
        <v>新発田地域広域事務組合
　【介護保険事業特別会計】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2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17</v>
      </c>
      <c r="BX42" s="598"/>
      <c r="BY42" s="599" t="str">
        <f>IF('各会計、関係団体の財政状況及び健全化判断比率'!B76="","",'各会計、関係団体の財政状況及び健全化判断比率'!B76)</f>
        <v>新潟県市町村総合事務組合
　【一般会計】</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2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f t="shared" si="2"/>
        <v>18</v>
      </c>
      <c r="BX43" s="598"/>
      <c r="BY43" s="599" t="str">
        <f>IF('各会計、関係団体の財政状況及び健全化判断比率'!B77="","",'各会計、関係団体の財政状況及び健全化判断比率'!B77)</f>
        <v>新潟県市町村総合事務組合
　【職員退職手当支給事業特別会計】</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5"/>
    <row r="55" spans="5:113" x14ac:dyDescent="0.25"/>
    <row r="56" spans="5:113" x14ac:dyDescent="0.25"/>
  </sheetData>
  <sheetProtection algorithmName="SHA-512" hashValue="+OOJlYrAG3oQn8HgLFdC4zU1FVGL6H8yUmVdTjWOyylR8Idq1BtHOLalbaUYEF/HQgMMq0RZSIUy8RIkBpuIOg==" saltValue="8nF280PSLg8A252POpK5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50" t="s">
        <v>536</v>
      </c>
      <c r="D34" s="1150"/>
      <c r="E34" s="1151"/>
      <c r="F34" s="32">
        <v>13.68</v>
      </c>
      <c r="G34" s="33">
        <v>14.77</v>
      </c>
      <c r="H34" s="33">
        <v>14.7</v>
      </c>
      <c r="I34" s="33">
        <v>15.11</v>
      </c>
      <c r="J34" s="34">
        <v>14.99</v>
      </c>
      <c r="K34" s="22"/>
      <c r="L34" s="22"/>
      <c r="M34" s="22"/>
      <c r="N34" s="22"/>
      <c r="O34" s="22"/>
      <c r="P34" s="22"/>
    </row>
    <row r="35" spans="1:16" ht="39" customHeight="1" x14ac:dyDescent="0.25">
      <c r="A35" s="22"/>
      <c r="B35" s="35"/>
      <c r="C35" s="1146" t="s">
        <v>537</v>
      </c>
      <c r="D35" s="1146"/>
      <c r="E35" s="1147"/>
      <c r="F35" s="36">
        <v>8.81</v>
      </c>
      <c r="G35" s="37">
        <v>13.62</v>
      </c>
      <c r="H35" s="37">
        <v>11.09</v>
      </c>
      <c r="I35" s="37">
        <v>10.42</v>
      </c>
      <c r="J35" s="38">
        <v>10.119999999999999</v>
      </c>
      <c r="K35" s="22"/>
      <c r="L35" s="22"/>
      <c r="M35" s="22"/>
      <c r="N35" s="22"/>
      <c r="O35" s="22"/>
      <c r="P35" s="22"/>
    </row>
    <row r="36" spans="1:16" ht="39" customHeight="1" x14ac:dyDescent="0.25">
      <c r="A36" s="22"/>
      <c r="B36" s="35"/>
      <c r="C36" s="1146" t="s">
        <v>538</v>
      </c>
      <c r="D36" s="1146"/>
      <c r="E36" s="1147"/>
      <c r="F36" s="36">
        <v>2.46</v>
      </c>
      <c r="G36" s="37">
        <v>2.5099999999999998</v>
      </c>
      <c r="H36" s="37">
        <v>2.64</v>
      </c>
      <c r="I36" s="37">
        <v>2.4900000000000002</v>
      </c>
      <c r="J36" s="38">
        <v>3.2</v>
      </c>
      <c r="K36" s="22"/>
      <c r="L36" s="22"/>
      <c r="M36" s="22"/>
      <c r="N36" s="22"/>
      <c r="O36" s="22"/>
      <c r="P36" s="22"/>
    </row>
    <row r="37" spans="1:16" ht="39" customHeight="1" x14ac:dyDescent="0.25">
      <c r="A37" s="22"/>
      <c r="B37" s="35"/>
      <c r="C37" s="1146" t="s">
        <v>539</v>
      </c>
      <c r="D37" s="1146"/>
      <c r="E37" s="1147"/>
      <c r="F37" s="36">
        <v>0.87</v>
      </c>
      <c r="G37" s="37">
        <v>0.77</v>
      </c>
      <c r="H37" s="37">
        <v>0.84</v>
      </c>
      <c r="I37" s="37">
        <v>0.93</v>
      </c>
      <c r="J37" s="38">
        <v>1.1599999999999999</v>
      </c>
      <c r="K37" s="22"/>
      <c r="L37" s="22"/>
      <c r="M37" s="22"/>
      <c r="N37" s="22"/>
      <c r="O37" s="22"/>
      <c r="P37" s="22"/>
    </row>
    <row r="38" spans="1:16" ht="39" customHeight="1" x14ac:dyDescent="0.25">
      <c r="A38" s="22"/>
      <c r="B38" s="35"/>
      <c r="C38" s="1146" t="s">
        <v>540</v>
      </c>
      <c r="D38" s="1146"/>
      <c r="E38" s="1147"/>
      <c r="F38" s="36">
        <v>0.95</v>
      </c>
      <c r="G38" s="37">
        <v>1.24</v>
      </c>
      <c r="H38" s="37">
        <v>0.82</v>
      </c>
      <c r="I38" s="37">
        <v>1.81</v>
      </c>
      <c r="J38" s="38">
        <v>0.91</v>
      </c>
      <c r="K38" s="22"/>
      <c r="L38" s="22"/>
      <c r="M38" s="22"/>
      <c r="N38" s="22"/>
      <c r="O38" s="22"/>
      <c r="P38" s="22"/>
    </row>
    <row r="39" spans="1:16" ht="39" customHeight="1" x14ac:dyDescent="0.25">
      <c r="A39" s="22"/>
      <c r="B39" s="35"/>
      <c r="C39" s="1146" t="s">
        <v>541</v>
      </c>
      <c r="D39" s="1146"/>
      <c r="E39" s="1147"/>
      <c r="F39" s="36">
        <v>0.2</v>
      </c>
      <c r="G39" s="37">
        <v>0.44</v>
      </c>
      <c r="H39" s="37">
        <v>0.32</v>
      </c>
      <c r="I39" s="37">
        <v>0.27</v>
      </c>
      <c r="J39" s="38">
        <v>0.28999999999999998</v>
      </c>
      <c r="K39" s="22"/>
      <c r="L39" s="22"/>
      <c r="M39" s="22"/>
      <c r="N39" s="22"/>
      <c r="O39" s="22"/>
      <c r="P39" s="22"/>
    </row>
    <row r="40" spans="1:16" ht="39" customHeight="1" x14ac:dyDescent="0.25">
      <c r="A40" s="22"/>
      <c r="B40" s="35"/>
      <c r="C40" s="1146" t="s">
        <v>542</v>
      </c>
      <c r="D40" s="1146"/>
      <c r="E40" s="1147"/>
      <c r="F40" s="36">
        <v>0.11</v>
      </c>
      <c r="G40" s="37">
        <v>0.08</v>
      </c>
      <c r="H40" s="37">
        <v>0.08</v>
      </c>
      <c r="I40" s="37">
        <v>0.06</v>
      </c>
      <c r="J40" s="38">
        <v>0.05</v>
      </c>
      <c r="K40" s="22"/>
      <c r="L40" s="22"/>
      <c r="M40" s="22"/>
      <c r="N40" s="22"/>
      <c r="O40" s="22"/>
      <c r="P40" s="22"/>
    </row>
    <row r="41" spans="1:16" ht="39" customHeight="1" x14ac:dyDescent="0.25">
      <c r="A41" s="22"/>
      <c r="B41" s="35"/>
      <c r="C41" s="1146" t="s">
        <v>543</v>
      </c>
      <c r="D41" s="1146"/>
      <c r="E41" s="1147"/>
      <c r="F41" s="36">
        <v>0.01</v>
      </c>
      <c r="G41" s="37">
        <v>0.01</v>
      </c>
      <c r="H41" s="37">
        <v>0.01</v>
      </c>
      <c r="I41" s="37">
        <v>0.04</v>
      </c>
      <c r="J41" s="38">
        <v>0.01</v>
      </c>
      <c r="K41" s="22"/>
      <c r="L41" s="22"/>
      <c r="M41" s="22"/>
      <c r="N41" s="22"/>
      <c r="O41" s="22"/>
      <c r="P41" s="22"/>
    </row>
    <row r="42" spans="1:16" ht="39" customHeight="1" x14ac:dyDescent="0.25">
      <c r="A42" s="22"/>
      <c r="B42" s="39"/>
      <c r="C42" s="1146" t="s">
        <v>544</v>
      </c>
      <c r="D42" s="1146"/>
      <c r="E42" s="1147"/>
      <c r="F42" s="36" t="s">
        <v>488</v>
      </c>
      <c r="G42" s="37" t="s">
        <v>488</v>
      </c>
      <c r="H42" s="37" t="s">
        <v>488</v>
      </c>
      <c r="I42" s="37" t="s">
        <v>488</v>
      </c>
      <c r="J42" s="38" t="s">
        <v>488</v>
      </c>
      <c r="K42" s="22"/>
      <c r="L42" s="22"/>
      <c r="M42" s="22"/>
      <c r="N42" s="22"/>
      <c r="O42" s="22"/>
      <c r="P42" s="22"/>
    </row>
    <row r="43" spans="1:16" ht="39" customHeight="1" thickBot="1" x14ac:dyDescent="0.3">
      <c r="A43" s="22"/>
      <c r="B43" s="40"/>
      <c r="C43" s="1148" t="s">
        <v>545</v>
      </c>
      <c r="D43" s="1148"/>
      <c r="E43" s="1149"/>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v/rExAsy5GEzbDZSCDV6Oz8hZzT/mr3I3dvB8aUIg8bKjtzq7EXajKqcoGBwc42fQYNEURfuqWSCDGR8rIUAQ==" saltValue="QmFYQkh0UJuhX5J8uTkD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52" t="s">
        <v>9</v>
      </c>
      <c r="C45" s="1153"/>
      <c r="D45" s="56"/>
      <c r="E45" s="1158" t="s">
        <v>10</v>
      </c>
      <c r="F45" s="1158"/>
      <c r="G45" s="1158"/>
      <c r="H45" s="1158"/>
      <c r="I45" s="1158"/>
      <c r="J45" s="1159"/>
      <c r="K45" s="57">
        <v>351</v>
      </c>
      <c r="L45" s="58">
        <v>353</v>
      </c>
      <c r="M45" s="58">
        <v>372</v>
      </c>
      <c r="N45" s="58">
        <v>363</v>
      </c>
      <c r="O45" s="59">
        <v>391</v>
      </c>
      <c r="P45" s="46"/>
      <c r="Q45" s="46"/>
      <c r="R45" s="46"/>
      <c r="S45" s="46"/>
      <c r="T45" s="46"/>
      <c r="U45" s="46"/>
    </row>
    <row r="46" spans="1:21" ht="30.75" customHeight="1" x14ac:dyDescent="0.25">
      <c r="A46" s="46"/>
      <c r="B46" s="1154"/>
      <c r="C46" s="1155"/>
      <c r="D46" s="60"/>
      <c r="E46" s="1160" t="s">
        <v>11</v>
      </c>
      <c r="F46" s="1160"/>
      <c r="G46" s="1160"/>
      <c r="H46" s="1160"/>
      <c r="I46" s="1160"/>
      <c r="J46" s="1161"/>
      <c r="K46" s="61" t="s">
        <v>488</v>
      </c>
      <c r="L46" s="62" t="s">
        <v>488</v>
      </c>
      <c r="M46" s="62" t="s">
        <v>488</v>
      </c>
      <c r="N46" s="62" t="s">
        <v>488</v>
      </c>
      <c r="O46" s="63" t="s">
        <v>488</v>
      </c>
      <c r="P46" s="46"/>
      <c r="Q46" s="46"/>
      <c r="R46" s="46"/>
      <c r="S46" s="46"/>
      <c r="T46" s="46"/>
      <c r="U46" s="46"/>
    </row>
    <row r="47" spans="1:21" ht="30.75" customHeight="1" x14ac:dyDescent="0.25">
      <c r="A47" s="46"/>
      <c r="B47" s="1154"/>
      <c r="C47" s="1155"/>
      <c r="D47" s="60"/>
      <c r="E47" s="1160" t="s">
        <v>12</v>
      </c>
      <c r="F47" s="1160"/>
      <c r="G47" s="1160"/>
      <c r="H47" s="1160"/>
      <c r="I47" s="1160"/>
      <c r="J47" s="1161"/>
      <c r="K47" s="61" t="s">
        <v>488</v>
      </c>
      <c r="L47" s="62" t="s">
        <v>488</v>
      </c>
      <c r="M47" s="62" t="s">
        <v>488</v>
      </c>
      <c r="N47" s="62" t="s">
        <v>488</v>
      </c>
      <c r="O47" s="63" t="s">
        <v>488</v>
      </c>
      <c r="P47" s="46"/>
      <c r="Q47" s="46"/>
      <c r="R47" s="46"/>
      <c r="S47" s="46"/>
      <c r="T47" s="46"/>
      <c r="U47" s="46"/>
    </row>
    <row r="48" spans="1:21" ht="30.75" customHeight="1" x14ac:dyDescent="0.25">
      <c r="A48" s="46"/>
      <c r="B48" s="1154"/>
      <c r="C48" s="1155"/>
      <c r="D48" s="60"/>
      <c r="E48" s="1160" t="s">
        <v>13</v>
      </c>
      <c r="F48" s="1160"/>
      <c r="G48" s="1160"/>
      <c r="H48" s="1160"/>
      <c r="I48" s="1160"/>
      <c r="J48" s="1161"/>
      <c r="K48" s="61">
        <v>292</v>
      </c>
      <c r="L48" s="62">
        <v>301</v>
      </c>
      <c r="M48" s="62">
        <v>304</v>
      </c>
      <c r="N48" s="62">
        <v>274</v>
      </c>
      <c r="O48" s="63">
        <v>232</v>
      </c>
      <c r="P48" s="46"/>
      <c r="Q48" s="46"/>
      <c r="R48" s="46"/>
      <c r="S48" s="46"/>
      <c r="T48" s="46"/>
      <c r="U48" s="46"/>
    </row>
    <row r="49" spans="1:21" ht="30.75" customHeight="1" x14ac:dyDescent="0.25">
      <c r="A49" s="46"/>
      <c r="B49" s="1154"/>
      <c r="C49" s="1155"/>
      <c r="D49" s="60"/>
      <c r="E49" s="1160" t="s">
        <v>14</v>
      </c>
      <c r="F49" s="1160"/>
      <c r="G49" s="1160"/>
      <c r="H49" s="1160"/>
      <c r="I49" s="1160"/>
      <c r="J49" s="1161"/>
      <c r="K49" s="61">
        <v>18</v>
      </c>
      <c r="L49" s="62">
        <v>25</v>
      </c>
      <c r="M49" s="62">
        <v>28</v>
      </c>
      <c r="N49" s="62">
        <v>35</v>
      </c>
      <c r="O49" s="63">
        <v>29</v>
      </c>
      <c r="P49" s="46"/>
      <c r="Q49" s="46"/>
      <c r="R49" s="46"/>
      <c r="S49" s="46"/>
      <c r="T49" s="46"/>
      <c r="U49" s="46"/>
    </row>
    <row r="50" spans="1:21" ht="30.75" customHeight="1" x14ac:dyDescent="0.25">
      <c r="A50" s="46"/>
      <c r="B50" s="1154"/>
      <c r="C50" s="1155"/>
      <c r="D50" s="60"/>
      <c r="E50" s="1160" t="s">
        <v>15</v>
      </c>
      <c r="F50" s="1160"/>
      <c r="G50" s="1160"/>
      <c r="H50" s="1160"/>
      <c r="I50" s="1160"/>
      <c r="J50" s="1161"/>
      <c r="K50" s="61">
        <v>1</v>
      </c>
      <c r="L50" s="62">
        <v>1</v>
      </c>
      <c r="M50" s="62">
        <v>1</v>
      </c>
      <c r="N50" s="62" t="s">
        <v>488</v>
      </c>
      <c r="O50" s="63" t="s">
        <v>488</v>
      </c>
      <c r="P50" s="46"/>
      <c r="Q50" s="46"/>
      <c r="R50" s="46"/>
      <c r="S50" s="46"/>
      <c r="T50" s="46"/>
      <c r="U50" s="46"/>
    </row>
    <row r="51" spans="1:21" ht="30.75" customHeight="1" x14ac:dyDescent="0.25">
      <c r="A51" s="46"/>
      <c r="B51" s="1156"/>
      <c r="C51" s="1157"/>
      <c r="D51" s="64"/>
      <c r="E51" s="1160" t="s">
        <v>16</v>
      </c>
      <c r="F51" s="1160"/>
      <c r="G51" s="1160"/>
      <c r="H51" s="1160"/>
      <c r="I51" s="1160"/>
      <c r="J51" s="1161"/>
      <c r="K51" s="61" t="s">
        <v>488</v>
      </c>
      <c r="L51" s="62" t="s">
        <v>488</v>
      </c>
      <c r="M51" s="62" t="s">
        <v>488</v>
      </c>
      <c r="N51" s="62" t="s">
        <v>488</v>
      </c>
      <c r="O51" s="63" t="s">
        <v>488</v>
      </c>
      <c r="P51" s="46"/>
      <c r="Q51" s="46"/>
      <c r="R51" s="46"/>
      <c r="S51" s="46"/>
      <c r="T51" s="46"/>
      <c r="U51" s="46"/>
    </row>
    <row r="52" spans="1:21" ht="30.75" customHeight="1" x14ac:dyDescent="0.25">
      <c r="A52" s="46"/>
      <c r="B52" s="1162" t="s">
        <v>17</v>
      </c>
      <c r="C52" s="1163"/>
      <c r="D52" s="64"/>
      <c r="E52" s="1160" t="s">
        <v>18</v>
      </c>
      <c r="F52" s="1160"/>
      <c r="G52" s="1160"/>
      <c r="H52" s="1160"/>
      <c r="I52" s="1160"/>
      <c r="J52" s="1161"/>
      <c r="K52" s="61">
        <v>220</v>
      </c>
      <c r="L52" s="62">
        <v>204</v>
      </c>
      <c r="M52" s="62">
        <v>194</v>
      </c>
      <c r="N52" s="62">
        <v>169</v>
      </c>
      <c r="O52" s="63">
        <v>156</v>
      </c>
      <c r="P52" s="46"/>
      <c r="Q52" s="46"/>
      <c r="R52" s="46"/>
      <c r="S52" s="46"/>
      <c r="T52" s="46"/>
      <c r="U52" s="46"/>
    </row>
    <row r="53" spans="1:21" ht="30.75" customHeight="1" thickBot="1" x14ac:dyDescent="0.3">
      <c r="A53" s="46"/>
      <c r="B53" s="1164" t="s">
        <v>19</v>
      </c>
      <c r="C53" s="1165"/>
      <c r="D53" s="65"/>
      <c r="E53" s="1166" t="s">
        <v>20</v>
      </c>
      <c r="F53" s="1166"/>
      <c r="G53" s="1166"/>
      <c r="H53" s="1166"/>
      <c r="I53" s="1166"/>
      <c r="J53" s="1167"/>
      <c r="K53" s="66">
        <v>442</v>
      </c>
      <c r="L53" s="67">
        <v>476</v>
      </c>
      <c r="M53" s="67">
        <v>511</v>
      </c>
      <c r="N53" s="67">
        <v>503</v>
      </c>
      <c r="O53" s="68">
        <v>496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68" t="s">
        <v>24</v>
      </c>
      <c r="C58" s="1169"/>
      <c r="D58" s="1174" t="s">
        <v>25</v>
      </c>
      <c r="E58" s="1175"/>
      <c r="F58" s="1175"/>
      <c r="G58" s="1175"/>
      <c r="H58" s="1175"/>
      <c r="I58" s="1175"/>
      <c r="J58" s="1176"/>
      <c r="K58" s="81"/>
      <c r="L58" s="82"/>
      <c r="M58" s="82"/>
      <c r="N58" s="82"/>
      <c r="O58" s="83"/>
    </row>
    <row r="59" spans="1:21" ht="31.5" customHeight="1" x14ac:dyDescent="0.25">
      <c r="B59" s="1170"/>
      <c r="C59" s="1171"/>
      <c r="D59" s="1177" t="s">
        <v>26</v>
      </c>
      <c r="E59" s="1178"/>
      <c r="F59" s="1178"/>
      <c r="G59" s="1178"/>
      <c r="H59" s="1178"/>
      <c r="I59" s="1178"/>
      <c r="J59" s="1179"/>
      <c r="K59" s="84"/>
      <c r="L59" s="85"/>
      <c r="M59" s="85"/>
      <c r="N59" s="85"/>
      <c r="O59" s="86"/>
    </row>
    <row r="60" spans="1:21" ht="31.5" customHeight="1" thickBot="1" x14ac:dyDescent="0.3">
      <c r="B60" s="1172"/>
      <c r="C60" s="1173"/>
      <c r="D60" s="1180" t="s">
        <v>27</v>
      </c>
      <c r="E60" s="1181"/>
      <c r="F60" s="1181"/>
      <c r="G60" s="1181"/>
      <c r="H60" s="1181"/>
      <c r="I60" s="1181"/>
      <c r="J60" s="1182"/>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3SrnW6fZsYmGRz/guHgOXSy6XQGWEuZQQB6w4JnnjYe2ob9t30oQVj9ZYhgb9Vsa+7QSw6L/X/8AVBcTuothw==" saltValue="g8h2eET2wcXLmuPZSzwP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48"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83" t="s">
        <v>30</v>
      </c>
      <c r="C41" s="1184"/>
      <c r="D41" s="103"/>
      <c r="E41" s="1189" t="s">
        <v>31</v>
      </c>
      <c r="F41" s="1189"/>
      <c r="G41" s="1189"/>
      <c r="H41" s="1190"/>
      <c r="I41" s="330">
        <v>2445</v>
      </c>
      <c r="J41" s="331">
        <v>2433</v>
      </c>
      <c r="K41" s="331">
        <v>2376</v>
      </c>
      <c r="L41" s="331">
        <v>2399</v>
      </c>
      <c r="M41" s="332">
        <v>2330</v>
      </c>
    </row>
    <row r="42" spans="2:13" ht="27.75" customHeight="1" x14ac:dyDescent="0.25">
      <c r="B42" s="1185"/>
      <c r="C42" s="1186"/>
      <c r="D42" s="104"/>
      <c r="E42" s="1191" t="s">
        <v>32</v>
      </c>
      <c r="F42" s="1191"/>
      <c r="G42" s="1191"/>
      <c r="H42" s="1192"/>
      <c r="I42" s="333">
        <v>5</v>
      </c>
      <c r="J42" s="334">
        <v>4</v>
      </c>
      <c r="K42" s="334">
        <v>3</v>
      </c>
      <c r="L42" s="334" t="s">
        <v>488</v>
      </c>
      <c r="M42" s="335" t="s">
        <v>488</v>
      </c>
    </row>
    <row r="43" spans="2:13" ht="27.75" customHeight="1" x14ac:dyDescent="0.25">
      <c r="B43" s="1185"/>
      <c r="C43" s="1186"/>
      <c r="D43" s="104"/>
      <c r="E43" s="1191" t="s">
        <v>33</v>
      </c>
      <c r="F43" s="1191"/>
      <c r="G43" s="1191"/>
      <c r="H43" s="1192"/>
      <c r="I43" s="333">
        <v>3026</v>
      </c>
      <c r="J43" s="334">
        <v>2872</v>
      </c>
      <c r="K43" s="334">
        <v>2752</v>
      </c>
      <c r="L43" s="334">
        <v>2518</v>
      </c>
      <c r="M43" s="335">
        <v>2205</v>
      </c>
    </row>
    <row r="44" spans="2:13" ht="27.75" customHeight="1" x14ac:dyDescent="0.25">
      <c r="B44" s="1185"/>
      <c r="C44" s="1186"/>
      <c r="D44" s="104"/>
      <c r="E44" s="1191" t="s">
        <v>34</v>
      </c>
      <c r="F44" s="1191"/>
      <c r="G44" s="1191"/>
      <c r="H44" s="1192"/>
      <c r="I44" s="333">
        <v>490</v>
      </c>
      <c r="J44" s="334">
        <v>514</v>
      </c>
      <c r="K44" s="334">
        <v>510</v>
      </c>
      <c r="L44" s="334">
        <v>509</v>
      </c>
      <c r="M44" s="335">
        <v>550</v>
      </c>
    </row>
    <row r="45" spans="2:13" ht="27.75" customHeight="1" x14ac:dyDescent="0.25">
      <c r="B45" s="1185"/>
      <c r="C45" s="1186"/>
      <c r="D45" s="104"/>
      <c r="E45" s="1191" t="s">
        <v>35</v>
      </c>
      <c r="F45" s="1191"/>
      <c r="G45" s="1191"/>
      <c r="H45" s="1192"/>
      <c r="I45" s="333">
        <v>518</v>
      </c>
      <c r="J45" s="334">
        <v>341</v>
      </c>
      <c r="K45" s="334">
        <v>251</v>
      </c>
      <c r="L45" s="334">
        <v>141</v>
      </c>
      <c r="M45" s="335">
        <v>276</v>
      </c>
    </row>
    <row r="46" spans="2:13" ht="27.75" customHeight="1" x14ac:dyDescent="0.25">
      <c r="B46" s="1185"/>
      <c r="C46" s="1186"/>
      <c r="D46" s="105"/>
      <c r="E46" s="1191" t="s">
        <v>36</v>
      </c>
      <c r="F46" s="1191"/>
      <c r="G46" s="1191"/>
      <c r="H46" s="1192"/>
      <c r="I46" s="333" t="s">
        <v>488</v>
      </c>
      <c r="J46" s="334" t="s">
        <v>488</v>
      </c>
      <c r="K46" s="334" t="s">
        <v>488</v>
      </c>
      <c r="L46" s="334" t="s">
        <v>488</v>
      </c>
      <c r="M46" s="335" t="s">
        <v>488</v>
      </c>
    </row>
    <row r="47" spans="2:13" ht="27.75" customHeight="1" x14ac:dyDescent="0.25">
      <c r="B47" s="1185"/>
      <c r="C47" s="1186"/>
      <c r="D47" s="106"/>
      <c r="E47" s="1193" t="s">
        <v>37</v>
      </c>
      <c r="F47" s="1194"/>
      <c r="G47" s="1194"/>
      <c r="H47" s="1195"/>
      <c r="I47" s="333" t="s">
        <v>488</v>
      </c>
      <c r="J47" s="334" t="s">
        <v>488</v>
      </c>
      <c r="K47" s="334" t="s">
        <v>488</v>
      </c>
      <c r="L47" s="334" t="s">
        <v>488</v>
      </c>
      <c r="M47" s="335" t="s">
        <v>488</v>
      </c>
    </row>
    <row r="48" spans="2:13" ht="27.75" customHeight="1" x14ac:dyDescent="0.25">
      <c r="B48" s="1185"/>
      <c r="C48" s="1186"/>
      <c r="D48" s="104"/>
      <c r="E48" s="1191" t="s">
        <v>38</v>
      </c>
      <c r="F48" s="1191"/>
      <c r="G48" s="1191"/>
      <c r="H48" s="1192"/>
      <c r="I48" s="333" t="s">
        <v>488</v>
      </c>
      <c r="J48" s="334" t="s">
        <v>488</v>
      </c>
      <c r="K48" s="334" t="s">
        <v>488</v>
      </c>
      <c r="L48" s="334" t="s">
        <v>488</v>
      </c>
      <c r="M48" s="335" t="s">
        <v>488</v>
      </c>
    </row>
    <row r="49" spans="2:13" ht="27.75" customHeight="1" x14ac:dyDescent="0.25">
      <c r="B49" s="1187"/>
      <c r="C49" s="1188"/>
      <c r="D49" s="104"/>
      <c r="E49" s="1191" t="s">
        <v>39</v>
      </c>
      <c r="F49" s="1191"/>
      <c r="G49" s="1191"/>
      <c r="H49" s="1192"/>
      <c r="I49" s="333" t="s">
        <v>488</v>
      </c>
      <c r="J49" s="334" t="s">
        <v>488</v>
      </c>
      <c r="K49" s="334" t="s">
        <v>488</v>
      </c>
      <c r="L49" s="334" t="s">
        <v>488</v>
      </c>
      <c r="M49" s="335" t="s">
        <v>488</v>
      </c>
    </row>
    <row r="50" spans="2:13" ht="27.75" customHeight="1" x14ac:dyDescent="0.25">
      <c r="B50" s="1196" t="s">
        <v>40</v>
      </c>
      <c r="C50" s="1197"/>
      <c r="D50" s="107"/>
      <c r="E50" s="1191" t="s">
        <v>41</v>
      </c>
      <c r="F50" s="1191"/>
      <c r="G50" s="1191"/>
      <c r="H50" s="1192"/>
      <c r="I50" s="333">
        <v>1640</v>
      </c>
      <c r="J50" s="334">
        <v>2004</v>
      </c>
      <c r="K50" s="334">
        <v>2270</v>
      </c>
      <c r="L50" s="334">
        <v>2150</v>
      </c>
      <c r="M50" s="335">
        <v>2028</v>
      </c>
    </row>
    <row r="51" spans="2:13" ht="27.75" customHeight="1" x14ac:dyDescent="0.25">
      <c r="B51" s="1185"/>
      <c r="C51" s="1186"/>
      <c r="D51" s="104"/>
      <c r="E51" s="1191" t="s">
        <v>42</v>
      </c>
      <c r="F51" s="1191"/>
      <c r="G51" s="1191"/>
      <c r="H51" s="1192"/>
      <c r="I51" s="333" t="s">
        <v>488</v>
      </c>
      <c r="J51" s="334" t="s">
        <v>488</v>
      </c>
      <c r="K51" s="334" t="s">
        <v>488</v>
      </c>
      <c r="L51" s="334" t="s">
        <v>488</v>
      </c>
      <c r="M51" s="335" t="s">
        <v>488</v>
      </c>
    </row>
    <row r="52" spans="2:13" ht="27.75" customHeight="1" x14ac:dyDescent="0.25">
      <c r="B52" s="1187"/>
      <c r="C52" s="1188"/>
      <c r="D52" s="104"/>
      <c r="E52" s="1191" t="s">
        <v>43</v>
      </c>
      <c r="F52" s="1191"/>
      <c r="G52" s="1191"/>
      <c r="H52" s="1192"/>
      <c r="I52" s="333">
        <v>3734</v>
      </c>
      <c r="J52" s="334">
        <v>3513</v>
      </c>
      <c r="K52" s="334">
        <v>3367</v>
      </c>
      <c r="L52" s="334">
        <v>3317</v>
      </c>
      <c r="M52" s="335">
        <v>3210</v>
      </c>
    </row>
    <row r="53" spans="2:13" ht="27.75" customHeight="1" thickBot="1" x14ac:dyDescent="0.3">
      <c r="B53" s="1198" t="s">
        <v>19</v>
      </c>
      <c r="C53" s="1199"/>
      <c r="D53" s="108"/>
      <c r="E53" s="1200" t="s">
        <v>44</v>
      </c>
      <c r="F53" s="1200"/>
      <c r="G53" s="1200"/>
      <c r="H53" s="1201"/>
      <c r="I53" s="336">
        <v>1110</v>
      </c>
      <c r="J53" s="337">
        <v>647</v>
      </c>
      <c r="K53" s="337">
        <v>256</v>
      </c>
      <c r="L53" s="337">
        <v>101</v>
      </c>
      <c r="M53" s="338">
        <v>123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L3+JWub2fh6BwstZig9N7JtyknrVBkNm4i1jXQBkawMqRNMkZ/SvquIAp/LWP92OmvQKAGatAEQqOIUGgstbqg==" saltValue="gPd2JhSpm8UDyzI4gWUc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359" t="s">
        <v>46</v>
      </c>
      <c r="D55" s="359"/>
      <c r="E55" s="360"/>
      <c r="F55" s="339">
        <v>659</v>
      </c>
      <c r="G55" s="339">
        <v>582</v>
      </c>
      <c r="H55" s="340">
        <v>499</v>
      </c>
    </row>
    <row r="56" spans="2:8" ht="52.5" customHeight="1" x14ac:dyDescent="0.25">
      <c r="B56" s="120"/>
      <c r="C56" s="361" t="s">
        <v>47</v>
      </c>
      <c r="D56" s="361"/>
      <c r="E56" s="362"/>
      <c r="F56" s="341">
        <v>85</v>
      </c>
      <c r="G56" s="341">
        <v>85</v>
      </c>
      <c r="H56" s="342">
        <v>85</v>
      </c>
    </row>
    <row r="57" spans="2:8" ht="53.25" customHeight="1" x14ac:dyDescent="0.25">
      <c r="B57" s="120"/>
      <c r="C57" s="363" t="s">
        <v>48</v>
      </c>
      <c r="D57" s="363"/>
      <c r="E57" s="364"/>
      <c r="F57" s="343">
        <v>1145</v>
      </c>
      <c r="G57" s="343">
        <v>1144</v>
      </c>
      <c r="H57" s="344">
        <v>1104</v>
      </c>
    </row>
    <row r="58" spans="2:8" ht="45.75" customHeight="1" x14ac:dyDescent="0.25">
      <c r="B58" s="121"/>
      <c r="C58" s="351" t="s">
        <v>556</v>
      </c>
      <c r="D58" s="352"/>
      <c r="E58" s="353"/>
      <c r="F58" s="345">
        <v>305</v>
      </c>
      <c r="G58" s="345">
        <v>346</v>
      </c>
      <c r="H58" s="346">
        <v>375</v>
      </c>
    </row>
    <row r="59" spans="2:8" ht="45.75" customHeight="1" x14ac:dyDescent="0.25">
      <c r="B59" s="121"/>
      <c r="C59" s="351" t="s">
        <v>557</v>
      </c>
      <c r="D59" s="352"/>
      <c r="E59" s="353"/>
      <c r="F59" s="345">
        <v>287</v>
      </c>
      <c r="G59" s="345">
        <v>293</v>
      </c>
      <c r="H59" s="346">
        <v>299</v>
      </c>
    </row>
    <row r="60" spans="2:8" ht="45.75" customHeight="1" x14ac:dyDescent="0.25">
      <c r="B60" s="121"/>
      <c r="C60" s="351" t="s">
        <v>558</v>
      </c>
      <c r="D60" s="352"/>
      <c r="E60" s="353"/>
      <c r="F60" s="345">
        <v>142</v>
      </c>
      <c r="G60" s="345">
        <v>158</v>
      </c>
      <c r="H60" s="346">
        <v>174</v>
      </c>
    </row>
    <row r="61" spans="2:8" ht="45.75" customHeight="1" x14ac:dyDescent="0.25">
      <c r="B61" s="121"/>
      <c r="C61" s="351" t="s">
        <v>559</v>
      </c>
      <c r="D61" s="352"/>
      <c r="E61" s="353"/>
      <c r="F61" s="345">
        <v>127</v>
      </c>
      <c r="G61" s="345">
        <v>127</v>
      </c>
      <c r="H61" s="346">
        <v>127</v>
      </c>
    </row>
    <row r="62" spans="2:8" ht="45.75" customHeight="1" thickBot="1" x14ac:dyDescent="0.3">
      <c r="B62" s="122"/>
      <c r="C62" s="354" t="s">
        <v>560</v>
      </c>
      <c r="D62" s="355"/>
      <c r="E62" s="356"/>
      <c r="F62" s="347">
        <v>64</v>
      </c>
      <c r="G62" s="347">
        <v>64</v>
      </c>
      <c r="H62" s="348">
        <v>64</v>
      </c>
    </row>
    <row r="63" spans="2:8" ht="52.5" customHeight="1" thickBot="1" x14ac:dyDescent="0.3">
      <c r="B63" s="123"/>
      <c r="C63" s="357" t="s">
        <v>49</v>
      </c>
      <c r="D63" s="357"/>
      <c r="E63" s="358"/>
      <c r="F63" s="349">
        <v>1888</v>
      </c>
      <c r="G63" s="349">
        <v>1811</v>
      </c>
      <c r="H63" s="350">
        <v>1688</v>
      </c>
    </row>
    <row r="64" spans="2:8" ht="12.75" x14ac:dyDescent="0.25"/>
  </sheetData>
  <sheetProtection algorithmName="SHA-512" hashValue="XronxVh8fJocomMFtn3kVs9B2tkZWn5KZgKt1cY7uFAtMsY9Z3EE3BwH3YpQ6kWcSgKl1Zl/QqRomD50oATH5A==" saltValue="unHrOM90TScy+mjovRTf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8"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526</v>
      </c>
      <c r="G2" s="137"/>
      <c r="H2" s="138"/>
    </row>
    <row r="3" spans="1:8" x14ac:dyDescent="0.25">
      <c r="A3" s="134" t="s">
        <v>519</v>
      </c>
      <c r="B3" s="139"/>
      <c r="C3" s="140"/>
      <c r="D3" s="141">
        <v>54160</v>
      </c>
      <c r="E3" s="142"/>
      <c r="F3" s="143">
        <v>94796</v>
      </c>
      <c r="G3" s="144"/>
      <c r="H3" s="145"/>
    </row>
    <row r="4" spans="1:8" x14ac:dyDescent="0.25">
      <c r="A4" s="146"/>
      <c r="B4" s="147"/>
      <c r="C4" s="148"/>
      <c r="D4" s="149">
        <v>22209</v>
      </c>
      <c r="E4" s="150"/>
      <c r="F4" s="151">
        <v>55781</v>
      </c>
      <c r="G4" s="152"/>
      <c r="H4" s="153"/>
    </row>
    <row r="5" spans="1:8" x14ac:dyDescent="0.25">
      <c r="A5" s="134" t="s">
        <v>521</v>
      </c>
      <c r="B5" s="139"/>
      <c r="C5" s="140"/>
      <c r="D5" s="141">
        <v>98687</v>
      </c>
      <c r="E5" s="142"/>
      <c r="F5" s="143">
        <v>85942</v>
      </c>
      <c r="G5" s="144"/>
      <c r="H5" s="145"/>
    </row>
    <row r="6" spans="1:8" x14ac:dyDescent="0.25">
      <c r="A6" s="146"/>
      <c r="B6" s="147"/>
      <c r="C6" s="148"/>
      <c r="D6" s="149">
        <v>38125</v>
      </c>
      <c r="E6" s="150"/>
      <c r="F6" s="151">
        <v>48630</v>
      </c>
      <c r="G6" s="152"/>
      <c r="H6" s="153"/>
    </row>
    <row r="7" spans="1:8" x14ac:dyDescent="0.25">
      <c r="A7" s="134" t="s">
        <v>522</v>
      </c>
      <c r="B7" s="139"/>
      <c r="C7" s="140"/>
      <c r="D7" s="141">
        <v>55298</v>
      </c>
      <c r="E7" s="142"/>
      <c r="F7" s="143">
        <v>95007</v>
      </c>
      <c r="G7" s="144"/>
      <c r="H7" s="145"/>
    </row>
    <row r="8" spans="1:8" x14ac:dyDescent="0.25">
      <c r="A8" s="146"/>
      <c r="B8" s="147"/>
      <c r="C8" s="148"/>
      <c r="D8" s="149">
        <v>43139</v>
      </c>
      <c r="E8" s="150"/>
      <c r="F8" s="151">
        <v>48509</v>
      </c>
      <c r="G8" s="152"/>
      <c r="H8" s="153"/>
    </row>
    <row r="9" spans="1:8" x14ac:dyDescent="0.25">
      <c r="A9" s="134" t="s">
        <v>523</v>
      </c>
      <c r="B9" s="139"/>
      <c r="C9" s="140"/>
      <c r="D9" s="141">
        <v>62327</v>
      </c>
      <c r="E9" s="142"/>
      <c r="F9" s="143">
        <v>98176</v>
      </c>
      <c r="G9" s="144"/>
      <c r="H9" s="145"/>
    </row>
    <row r="10" spans="1:8" x14ac:dyDescent="0.25">
      <c r="A10" s="146"/>
      <c r="B10" s="147"/>
      <c r="C10" s="148"/>
      <c r="D10" s="149">
        <v>42463</v>
      </c>
      <c r="E10" s="150"/>
      <c r="F10" s="151">
        <v>58489</v>
      </c>
      <c r="G10" s="152"/>
      <c r="H10" s="153"/>
    </row>
    <row r="11" spans="1:8" x14ac:dyDescent="0.25">
      <c r="A11" s="134" t="s">
        <v>524</v>
      </c>
      <c r="B11" s="139"/>
      <c r="C11" s="140"/>
      <c r="D11" s="141">
        <v>60814</v>
      </c>
      <c r="E11" s="142"/>
      <c r="F11" s="143">
        <v>119283</v>
      </c>
      <c r="G11" s="144"/>
      <c r="H11" s="145"/>
    </row>
    <row r="12" spans="1:8" x14ac:dyDescent="0.25">
      <c r="A12" s="146"/>
      <c r="B12" s="147"/>
      <c r="C12" s="154"/>
      <c r="D12" s="149">
        <v>33916</v>
      </c>
      <c r="E12" s="150"/>
      <c r="F12" s="151">
        <v>64747</v>
      </c>
      <c r="G12" s="152"/>
      <c r="H12" s="153"/>
    </row>
    <row r="13" spans="1:8" x14ac:dyDescent="0.25">
      <c r="A13" s="134"/>
      <c r="B13" s="139"/>
      <c r="C13" s="140"/>
      <c r="D13" s="141">
        <v>66257</v>
      </c>
      <c r="E13" s="142"/>
      <c r="F13" s="143">
        <v>98641</v>
      </c>
      <c r="G13" s="155"/>
      <c r="H13" s="145"/>
    </row>
    <row r="14" spans="1:8" x14ac:dyDescent="0.25">
      <c r="A14" s="146"/>
      <c r="B14" s="147"/>
      <c r="C14" s="148"/>
      <c r="D14" s="149">
        <v>35970</v>
      </c>
      <c r="E14" s="150"/>
      <c r="F14" s="151">
        <v>55231</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8.93</v>
      </c>
      <c r="C19" s="156">
        <f>ROUND(VALUE(SUBSTITUTE(実質収支比率等に係る経年分析!G$48,"▲","-")),2)</f>
        <v>13.71</v>
      </c>
      <c r="D19" s="156">
        <f>ROUND(VALUE(SUBSTITUTE(実質収支比率等に係る経年分析!H$48,"▲","-")),2)</f>
        <v>11.19</v>
      </c>
      <c r="E19" s="156">
        <f>ROUND(VALUE(SUBSTITUTE(実質収支比率等に係る経年分析!I$48,"▲","-")),2)</f>
        <v>10.5</v>
      </c>
      <c r="F19" s="156">
        <f>ROUND(VALUE(SUBSTITUTE(実質収支比率等に係る経年分析!J$48,"▲","-")),2)</f>
        <v>10.18</v>
      </c>
    </row>
    <row r="20" spans="1:11" x14ac:dyDescent="0.25">
      <c r="A20" s="156" t="s">
        <v>53</v>
      </c>
      <c r="B20" s="156">
        <f>ROUND(VALUE(SUBSTITUTE(実質収支比率等に係る経年分析!F$47,"▲","-")),2)</f>
        <v>10.69</v>
      </c>
      <c r="C20" s="156">
        <f>ROUND(VALUE(SUBSTITUTE(実質収支比率等に係る経年分析!G$47,"▲","-")),2)</f>
        <v>12.65</v>
      </c>
      <c r="D20" s="156">
        <f>ROUND(VALUE(SUBSTITUTE(実質収支比率等に係る経年分析!H$47,"▲","-")),2)</f>
        <v>13.32</v>
      </c>
      <c r="E20" s="156">
        <f>ROUND(VALUE(SUBSTITUTE(実質収支比率等に係る経年分析!I$47,"▲","-")),2)</f>
        <v>11.88</v>
      </c>
      <c r="F20" s="156">
        <f>ROUND(VALUE(SUBSTITUTE(実質収支比率等に係る経年分析!J$47,"▲","-")),2)</f>
        <v>10.039999999999999</v>
      </c>
    </row>
    <row r="21" spans="1:11" x14ac:dyDescent="0.25">
      <c r="A21" s="156" t="s">
        <v>54</v>
      </c>
      <c r="B21" s="156">
        <f>IF(ISNUMBER(VALUE(SUBSTITUTE(実質収支比率等に係る経年分析!F$49,"▲","-"))),ROUND(VALUE(SUBSTITUTE(実質収支比率等に係る経年分析!F$49,"▲","-")),2),NA())</f>
        <v>-2.79</v>
      </c>
      <c r="C21" s="156">
        <f>IF(ISNUMBER(VALUE(SUBSTITUTE(実質収支比率等に係る経年分析!G$49,"▲","-"))),ROUND(VALUE(SUBSTITUTE(実質収支比率等に係る経年分析!G$49,"▲","-")),2),NA())</f>
        <v>6.91</v>
      </c>
      <c r="D21" s="156">
        <f>IF(ISNUMBER(VALUE(SUBSTITUTE(実質収支比率等に係る経年分析!H$49,"▲","-"))),ROUND(VALUE(SUBSTITUTE(実質収支比率等に係る経年分析!H$49,"▲","-")),2),NA())</f>
        <v>-1.52</v>
      </c>
      <c r="E21" s="156">
        <f>IF(ISNUMBER(VALUE(SUBSTITUTE(実質収支比率等に係る経年分析!I$49,"▲","-"))),ROUND(VALUE(SUBSTITUTE(実質収支比率等に係る経年分析!I$49,"▲","-")),2),NA())</f>
        <v>-2.37</v>
      </c>
      <c r="F21" s="156">
        <f>IF(ISNUMBER(VALUE(SUBSTITUTE(実質収支比率等に係る経年分析!J$49,"▲","-"))),ROUND(VALUE(SUBSTITUTE(実質収支比率等に係る経年分析!J$49,"▲","-")),2),NA())</f>
        <v>-1.85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5">
      <c r="A30" s="157" t="str">
        <f>IF(連結実質赤字比率に係る赤字・黒字の構成分析!C$40="",NA(),連結実質赤字比率に係る赤字・黒字の構成分析!C$40)</f>
        <v>新潟県営開拓パイロット事業聖籠町特別会計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5">
      <c r="A31" s="157" t="str">
        <f>IF(連結実質赤字比率に係る赤字・黒字の構成分析!C$39="",NA(),連結実質赤字比率に係る赤字・黒字の構成分析!C$39)</f>
        <v>国民健康保険特別会計（施設勘定）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25">
      <c r="A33" s="157" t="str">
        <f>IF(連結実質赤字比率に係る赤字・黒字の構成分析!C$37="",NA(),連結実質赤字比率に係る赤字・黒字の構成分析!C$37)</f>
        <v>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2.5099999999999998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2.4900000000000002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10.119999999999999</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14.99</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220</v>
      </c>
      <c r="E42" s="158"/>
      <c r="F42" s="158"/>
      <c r="G42" s="158">
        <f>'実質公債費比率（分子）の構造'!L$52</f>
        <v>204</v>
      </c>
      <c r="H42" s="158"/>
      <c r="I42" s="158"/>
      <c r="J42" s="158">
        <f>'実質公債費比率（分子）の構造'!M$52</f>
        <v>194</v>
      </c>
      <c r="K42" s="158"/>
      <c r="L42" s="158"/>
      <c r="M42" s="158">
        <f>'実質公債費比率（分子）の構造'!N$52</f>
        <v>169</v>
      </c>
      <c r="N42" s="158"/>
      <c r="O42" s="158"/>
      <c r="P42" s="158">
        <f>'実質公債費比率（分子）の構造'!O$52</f>
        <v>156</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18</v>
      </c>
      <c r="C45" s="158"/>
      <c r="D45" s="158"/>
      <c r="E45" s="158">
        <f>'実質公債費比率（分子）の構造'!L$49</f>
        <v>25</v>
      </c>
      <c r="F45" s="158"/>
      <c r="G45" s="158"/>
      <c r="H45" s="158">
        <f>'実質公債費比率（分子）の構造'!M$49</f>
        <v>28</v>
      </c>
      <c r="I45" s="158"/>
      <c r="J45" s="158"/>
      <c r="K45" s="158">
        <f>'実質公債費比率（分子）の構造'!N$49</f>
        <v>35</v>
      </c>
      <c r="L45" s="158"/>
      <c r="M45" s="158"/>
      <c r="N45" s="158">
        <f>'実質公債費比率（分子）の構造'!O$49</f>
        <v>29</v>
      </c>
      <c r="O45" s="158"/>
      <c r="P45" s="158"/>
    </row>
    <row r="46" spans="1:16" x14ac:dyDescent="0.25">
      <c r="A46" s="158" t="s">
        <v>64</v>
      </c>
      <c r="B46" s="158">
        <f>'実質公債費比率（分子）の構造'!K$48</f>
        <v>292</v>
      </c>
      <c r="C46" s="158"/>
      <c r="D46" s="158"/>
      <c r="E46" s="158">
        <f>'実質公債費比率（分子）の構造'!L$48</f>
        <v>301</v>
      </c>
      <c r="F46" s="158"/>
      <c r="G46" s="158"/>
      <c r="H46" s="158">
        <f>'実質公債費比率（分子）の構造'!M$48</f>
        <v>304</v>
      </c>
      <c r="I46" s="158"/>
      <c r="J46" s="158"/>
      <c r="K46" s="158">
        <f>'実質公債費比率（分子）の構造'!N$48</f>
        <v>274</v>
      </c>
      <c r="L46" s="158"/>
      <c r="M46" s="158"/>
      <c r="N46" s="158">
        <f>'実質公債費比率（分子）の構造'!O$48</f>
        <v>232</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351</v>
      </c>
      <c r="C49" s="158"/>
      <c r="D49" s="158"/>
      <c r="E49" s="158">
        <f>'実質公債費比率（分子）の構造'!L$45</f>
        <v>353</v>
      </c>
      <c r="F49" s="158"/>
      <c r="G49" s="158"/>
      <c r="H49" s="158">
        <f>'実質公債費比率（分子）の構造'!M$45</f>
        <v>372</v>
      </c>
      <c r="I49" s="158"/>
      <c r="J49" s="158"/>
      <c r="K49" s="158">
        <f>'実質公債費比率（分子）の構造'!N$45</f>
        <v>363</v>
      </c>
      <c r="L49" s="158"/>
      <c r="M49" s="158"/>
      <c r="N49" s="158">
        <f>'実質公債費比率（分子）の構造'!O$45</f>
        <v>391</v>
      </c>
      <c r="O49" s="158"/>
      <c r="P49" s="158"/>
    </row>
    <row r="50" spans="1:16" x14ac:dyDescent="0.25">
      <c r="A50" s="158" t="s">
        <v>67</v>
      </c>
      <c r="B50" s="158" t="e">
        <f>NA()</f>
        <v>#N/A</v>
      </c>
      <c r="C50" s="158">
        <f>IF(ISNUMBER('実質公債費比率（分子）の構造'!K$53),'実質公債費比率（分子）の構造'!K$53,NA())</f>
        <v>442</v>
      </c>
      <c r="D50" s="158" t="e">
        <f>NA()</f>
        <v>#N/A</v>
      </c>
      <c r="E50" s="158" t="e">
        <f>NA()</f>
        <v>#N/A</v>
      </c>
      <c r="F50" s="158">
        <f>IF(ISNUMBER('実質公債費比率（分子）の構造'!L$53),'実質公債費比率（分子）の構造'!L$53,NA())</f>
        <v>476</v>
      </c>
      <c r="G50" s="158" t="e">
        <f>NA()</f>
        <v>#N/A</v>
      </c>
      <c r="H50" s="158" t="e">
        <f>NA()</f>
        <v>#N/A</v>
      </c>
      <c r="I50" s="158">
        <f>IF(ISNUMBER('実質公債費比率（分子）の構造'!M$53),'実質公債費比率（分子）の構造'!M$53,NA())</f>
        <v>511</v>
      </c>
      <c r="J50" s="158" t="e">
        <f>NA()</f>
        <v>#N/A</v>
      </c>
      <c r="K50" s="158" t="e">
        <f>NA()</f>
        <v>#N/A</v>
      </c>
      <c r="L50" s="158">
        <f>IF(ISNUMBER('実質公債費比率（分子）の構造'!N$53),'実質公債費比率（分子）の構造'!N$53,NA())</f>
        <v>503</v>
      </c>
      <c r="M50" s="158" t="e">
        <f>NA()</f>
        <v>#N/A</v>
      </c>
      <c r="N50" s="158" t="e">
        <f>NA()</f>
        <v>#N/A</v>
      </c>
      <c r="O50" s="158">
        <f>IF(ISNUMBER('実質公債費比率（分子）の構造'!O$53),'実質公債費比率（分子）の構造'!O$53,NA())</f>
        <v>496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3734</v>
      </c>
      <c r="E56" s="157"/>
      <c r="F56" s="157"/>
      <c r="G56" s="157">
        <f>'将来負担比率（分子）の構造'!J$52</f>
        <v>3513</v>
      </c>
      <c r="H56" s="157"/>
      <c r="I56" s="157"/>
      <c r="J56" s="157">
        <f>'将来負担比率（分子）の構造'!K$52</f>
        <v>3367</v>
      </c>
      <c r="K56" s="157"/>
      <c r="L56" s="157"/>
      <c r="M56" s="157">
        <f>'将来負担比率（分子）の構造'!L$52</f>
        <v>3317</v>
      </c>
      <c r="N56" s="157"/>
      <c r="O56" s="157"/>
      <c r="P56" s="157">
        <f>'将来負担比率（分子）の構造'!M$52</f>
        <v>3210</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1640</v>
      </c>
      <c r="E58" s="157"/>
      <c r="F58" s="157"/>
      <c r="G58" s="157">
        <f>'将来負担比率（分子）の構造'!J$50</f>
        <v>2004</v>
      </c>
      <c r="H58" s="157"/>
      <c r="I58" s="157"/>
      <c r="J58" s="157">
        <f>'将来負担比率（分子）の構造'!K$50</f>
        <v>2270</v>
      </c>
      <c r="K58" s="157"/>
      <c r="L58" s="157"/>
      <c r="M58" s="157">
        <f>'将来負担比率（分子）の構造'!L$50</f>
        <v>2150</v>
      </c>
      <c r="N58" s="157"/>
      <c r="O58" s="157"/>
      <c r="P58" s="157">
        <f>'将来負担比率（分子）の構造'!M$50</f>
        <v>2028</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518</v>
      </c>
      <c r="C62" s="157"/>
      <c r="D62" s="157"/>
      <c r="E62" s="157">
        <f>'将来負担比率（分子）の構造'!J$45</f>
        <v>341</v>
      </c>
      <c r="F62" s="157"/>
      <c r="G62" s="157"/>
      <c r="H62" s="157">
        <f>'将来負担比率（分子）の構造'!K$45</f>
        <v>251</v>
      </c>
      <c r="I62" s="157"/>
      <c r="J62" s="157"/>
      <c r="K62" s="157">
        <f>'将来負担比率（分子）の構造'!L$45</f>
        <v>141</v>
      </c>
      <c r="L62" s="157"/>
      <c r="M62" s="157"/>
      <c r="N62" s="157">
        <f>'将来負担比率（分子）の構造'!M$45</f>
        <v>276</v>
      </c>
      <c r="O62" s="157"/>
      <c r="P62" s="157"/>
    </row>
    <row r="63" spans="1:16" x14ac:dyDescent="0.25">
      <c r="A63" s="157" t="s">
        <v>34</v>
      </c>
      <c r="B63" s="157">
        <f>'将来負担比率（分子）の構造'!I$44</f>
        <v>490</v>
      </c>
      <c r="C63" s="157"/>
      <c r="D63" s="157"/>
      <c r="E63" s="157">
        <f>'将来負担比率（分子）の構造'!J$44</f>
        <v>514</v>
      </c>
      <c r="F63" s="157"/>
      <c r="G63" s="157"/>
      <c r="H63" s="157">
        <f>'将来負担比率（分子）の構造'!K$44</f>
        <v>510</v>
      </c>
      <c r="I63" s="157"/>
      <c r="J63" s="157"/>
      <c r="K63" s="157">
        <f>'将来負担比率（分子）の構造'!L$44</f>
        <v>509</v>
      </c>
      <c r="L63" s="157"/>
      <c r="M63" s="157"/>
      <c r="N63" s="157">
        <f>'将来負担比率（分子）の構造'!M$44</f>
        <v>550</v>
      </c>
      <c r="O63" s="157"/>
      <c r="P63" s="157"/>
    </row>
    <row r="64" spans="1:16" x14ac:dyDescent="0.25">
      <c r="A64" s="157" t="s">
        <v>33</v>
      </c>
      <c r="B64" s="157">
        <f>'将来負担比率（分子）の構造'!I$43</f>
        <v>3026</v>
      </c>
      <c r="C64" s="157"/>
      <c r="D64" s="157"/>
      <c r="E64" s="157">
        <f>'将来負担比率（分子）の構造'!J$43</f>
        <v>2872</v>
      </c>
      <c r="F64" s="157"/>
      <c r="G64" s="157"/>
      <c r="H64" s="157">
        <f>'将来負担比率（分子）の構造'!K$43</f>
        <v>2752</v>
      </c>
      <c r="I64" s="157"/>
      <c r="J64" s="157"/>
      <c r="K64" s="157">
        <f>'将来負担比率（分子）の構造'!L$43</f>
        <v>2518</v>
      </c>
      <c r="L64" s="157"/>
      <c r="M64" s="157"/>
      <c r="N64" s="157">
        <f>'将来負担比率（分子）の構造'!M$43</f>
        <v>2205</v>
      </c>
      <c r="O64" s="157"/>
      <c r="P64" s="157"/>
    </row>
    <row r="65" spans="1:16" x14ac:dyDescent="0.25">
      <c r="A65" s="157" t="s">
        <v>32</v>
      </c>
      <c r="B65" s="157">
        <f>'将来負担比率（分子）の構造'!I$42</f>
        <v>5</v>
      </c>
      <c r="C65" s="157"/>
      <c r="D65" s="157"/>
      <c r="E65" s="157">
        <f>'将来負担比率（分子）の構造'!J$42</f>
        <v>4</v>
      </c>
      <c r="F65" s="157"/>
      <c r="G65" s="157"/>
      <c r="H65" s="157">
        <f>'将来負担比率（分子）の構造'!K$42</f>
        <v>3</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2445</v>
      </c>
      <c r="C66" s="157"/>
      <c r="D66" s="157"/>
      <c r="E66" s="157">
        <f>'将来負担比率（分子）の構造'!J$41</f>
        <v>2433</v>
      </c>
      <c r="F66" s="157"/>
      <c r="G66" s="157"/>
      <c r="H66" s="157">
        <f>'将来負担比率（分子）の構造'!K$41</f>
        <v>2376</v>
      </c>
      <c r="I66" s="157"/>
      <c r="J66" s="157"/>
      <c r="K66" s="157">
        <f>'将来負担比率（分子）の構造'!L$41</f>
        <v>2399</v>
      </c>
      <c r="L66" s="157"/>
      <c r="M66" s="157"/>
      <c r="N66" s="157">
        <f>'将来負担比率（分子）の構造'!M$41</f>
        <v>2330</v>
      </c>
      <c r="O66" s="157"/>
      <c r="P66" s="157"/>
    </row>
    <row r="67" spans="1:16" x14ac:dyDescent="0.25">
      <c r="A67" s="157" t="s">
        <v>71</v>
      </c>
      <c r="B67" s="157" t="e">
        <f>NA()</f>
        <v>#N/A</v>
      </c>
      <c r="C67" s="157">
        <f>IF(ISNUMBER('将来負担比率（分子）の構造'!I$53), IF('将来負担比率（分子）の構造'!I$53 &lt; 0, 0, '将来負担比率（分子）の構造'!I$53), NA())</f>
        <v>1110</v>
      </c>
      <c r="D67" s="157" t="e">
        <f>NA()</f>
        <v>#N/A</v>
      </c>
      <c r="E67" s="157" t="e">
        <f>NA()</f>
        <v>#N/A</v>
      </c>
      <c r="F67" s="157">
        <f>IF(ISNUMBER('将来負担比率（分子）の構造'!J$53), IF('将来負担比率（分子）の構造'!J$53 &lt; 0, 0, '将来負担比率（分子）の構造'!J$53), NA())</f>
        <v>647</v>
      </c>
      <c r="G67" s="157" t="e">
        <f>NA()</f>
        <v>#N/A</v>
      </c>
      <c r="H67" s="157" t="e">
        <f>NA()</f>
        <v>#N/A</v>
      </c>
      <c r="I67" s="157">
        <f>IF(ISNUMBER('将来負担比率（分子）の構造'!K$53), IF('将来負担比率（分子）の構造'!K$53 &lt; 0, 0, '将来負担比率（分子）の構造'!K$53), NA())</f>
        <v>256</v>
      </c>
      <c r="J67" s="157" t="e">
        <f>NA()</f>
        <v>#N/A</v>
      </c>
      <c r="K67" s="157" t="e">
        <f>NA()</f>
        <v>#N/A</v>
      </c>
      <c r="L67" s="157">
        <f>IF(ISNUMBER('将来負担比率（分子）の構造'!L$53), IF('将来負担比率（分子）の構造'!L$53 &lt; 0, 0, '将来負担比率（分子）の構造'!L$53), NA())</f>
        <v>101</v>
      </c>
      <c r="M67" s="157" t="e">
        <f>NA()</f>
        <v>#N/A</v>
      </c>
      <c r="N67" s="157" t="e">
        <f>NA()</f>
        <v>#N/A</v>
      </c>
      <c r="O67" s="157">
        <f>IF(ISNUMBER('将来負担比率（分子）の構造'!M$53), IF('将来負担比率（分子）の構造'!M$53 &lt; 0, 0, '将来負担比率（分子）の構造'!M$53), NA())</f>
        <v>123</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659</v>
      </c>
      <c r="C72" s="161">
        <f>基金残高に係る経年分析!G55</f>
        <v>582</v>
      </c>
      <c r="D72" s="161">
        <f>基金残高に係る経年分析!H55</f>
        <v>499</v>
      </c>
    </row>
    <row r="73" spans="1:16" x14ac:dyDescent="0.25">
      <c r="A73" s="160" t="s">
        <v>74</v>
      </c>
      <c r="B73" s="161">
        <f>基金残高に係る経年分析!F56</f>
        <v>85</v>
      </c>
      <c r="C73" s="161">
        <f>基金残高に係る経年分析!G56</f>
        <v>85</v>
      </c>
      <c r="D73" s="161">
        <f>基金残高に係る経年分析!H56</f>
        <v>85</v>
      </c>
    </row>
    <row r="74" spans="1:16" x14ac:dyDescent="0.25">
      <c r="A74" s="160" t="s">
        <v>75</v>
      </c>
      <c r="B74" s="161">
        <f>基金残高に係る経年分析!F57</f>
        <v>1145</v>
      </c>
      <c r="C74" s="161">
        <f>基金残高に係る経年分析!G57</f>
        <v>1144</v>
      </c>
      <c r="D74" s="161">
        <f>基金残高に係る経年分析!H57</f>
        <v>1104</v>
      </c>
    </row>
  </sheetData>
  <sheetProtection algorithmName="SHA-512" hashValue="VwZcu7H9sri+dtvmQQOArqSWwp2NrY8sHE0FyV3+vF9vwyyODvkGXOd3DMxTp2Pw85E0Hg285xOxudw1c1qyNw==" saltValue="vI/jqWfF4qAMBDRgs98yv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5">
      <c r="B5" s="610" t="s">
        <v>215</v>
      </c>
      <c r="C5" s="611"/>
      <c r="D5" s="611"/>
      <c r="E5" s="611"/>
      <c r="F5" s="611"/>
      <c r="G5" s="611"/>
      <c r="H5" s="611"/>
      <c r="I5" s="611"/>
      <c r="J5" s="611"/>
      <c r="K5" s="611"/>
      <c r="L5" s="611"/>
      <c r="M5" s="611"/>
      <c r="N5" s="611"/>
      <c r="O5" s="611"/>
      <c r="P5" s="611"/>
      <c r="Q5" s="612"/>
      <c r="R5" s="613">
        <v>4379799</v>
      </c>
      <c r="S5" s="614"/>
      <c r="T5" s="614"/>
      <c r="U5" s="614"/>
      <c r="V5" s="614"/>
      <c r="W5" s="614"/>
      <c r="X5" s="614"/>
      <c r="Y5" s="615"/>
      <c r="Z5" s="616">
        <v>46.1</v>
      </c>
      <c r="AA5" s="616"/>
      <c r="AB5" s="616"/>
      <c r="AC5" s="616"/>
      <c r="AD5" s="617">
        <v>4379799</v>
      </c>
      <c r="AE5" s="617"/>
      <c r="AF5" s="617"/>
      <c r="AG5" s="617"/>
      <c r="AH5" s="617"/>
      <c r="AI5" s="617"/>
      <c r="AJ5" s="617"/>
      <c r="AK5" s="617"/>
      <c r="AL5" s="618">
        <v>84.2</v>
      </c>
      <c r="AM5" s="619"/>
      <c r="AN5" s="619"/>
      <c r="AO5" s="620"/>
      <c r="AP5" s="610" t="s">
        <v>216</v>
      </c>
      <c r="AQ5" s="611"/>
      <c r="AR5" s="611"/>
      <c r="AS5" s="611"/>
      <c r="AT5" s="611"/>
      <c r="AU5" s="611"/>
      <c r="AV5" s="611"/>
      <c r="AW5" s="611"/>
      <c r="AX5" s="611"/>
      <c r="AY5" s="611"/>
      <c r="AZ5" s="611"/>
      <c r="BA5" s="611"/>
      <c r="BB5" s="611"/>
      <c r="BC5" s="611"/>
      <c r="BD5" s="611"/>
      <c r="BE5" s="611"/>
      <c r="BF5" s="612"/>
      <c r="BG5" s="624">
        <v>4366893</v>
      </c>
      <c r="BH5" s="625"/>
      <c r="BI5" s="625"/>
      <c r="BJ5" s="625"/>
      <c r="BK5" s="625"/>
      <c r="BL5" s="625"/>
      <c r="BM5" s="625"/>
      <c r="BN5" s="626"/>
      <c r="BO5" s="627">
        <v>99.7</v>
      </c>
      <c r="BP5" s="627"/>
      <c r="BQ5" s="627"/>
      <c r="BR5" s="627"/>
      <c r="BS5" s="628">
        <v>103427</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5">
      <c r="B6" s="621" t="s">
        <v>220</v>
      </c>
      <c r="C6" s="622"/>
      <c r="D6" s="622"/>
      <c r="E6" s="622"/>
      <c r="F6" s="622"/>
      <c r="G6" s="622"/>
      <c r="H6" s="622"/>
      <c r="I6" s="622"/>
      <c r="J6" s="622"/>
      <c r="K6" s="622"/>
      <c r="L6" s="622"/>
      <c r="M6" s="622"/>
      <c r="N6" s="622"/>
      <c r="O6" s="622"/>
      <c r="P6" s="622"/>
      <c r="Q6" s="623"/>
      <c r="R6" s="624">
        <v>113399</v>
      </c>
      <c r="S6" s="625"/>
      <c r="T6" s="625"/>
      <c r="U6" s="625"/>
      <c r="V6" s="625"/>
      <c r="W6" s="625"/>
      <c r="X6" s="625"/>
      <c r="Y6" s="626"/>
      <c r="Z6" s="627">
        <v>1.2</v>
      </c>
      <c r="AA6" s="627"/>
      <c r="AB6" s="627"/>
      <c r="AC6" s="627"/>
      <c r="AD6" s="628">
        <v>113399</v>
      </c>
      <c r="AE6" s="628"/>
      <c r="AF6" s="628"/>
      <c r="AG6" s="628"/>
      <c r="AH6" s="628"/>
      <c r="AI6" s="628"/>
      <c r="AJ6" s="628"/>
      <c r="AK6" s="628"/>
      <c r="AL6" s="629">
        <v>2.2000000000000002</v>
      </c>
      <c r="AM6" s="630"/>
      <c r="AN6" s="630"/>
      <c r="AO6" s="631"/>
      <c r="AP6" s="621" t="s">
        <v>221</v>
      </c>
      <c r="AQ6" s="622"/>
      <c r="AR6" s="622"/>
      <c r="AS6" s="622"/>
      <c r="AT6" s="622"/>
      <c r="AU6" s="622"/>
      <c r="AV6" s="622"/>
      <c r="AW6" s="622"/>
      <c r="AX6" s="622"/>
      <c r="AY6" s="622"/>
      <c r="AZ6" s="622"/>
      <c r="BA6" s="622"/>
      <c r="BB6" s="622"/>
      <c r="BC6" s="622"/>
      <c r="BD6" s="622"/>
      <c r="BE6" s="622"/>
      <c r="BF6" s="623"/>
      <c r="BG6" s="624">
        <v>4366893</v>
      </c>
      <c r="BH6" s="625"/>
      <c r="BI6" s="625"/>
      <c r="BJ6" s="625"/>
      <c r="BK6" s="625"/>
      <c r="BL6" s="625"/>
      <c r="BM6" s="625"/>
      <c r="BN6" s="626"/>
      <c r="BO6" s="627">
        <v>99.7</v>
      </c>
      <c r="BP6" s="627"/>
      <c r="BQ6" s="627"/>
      <c r="BR6" s="627"/>
      <c r="BS6" s="628">
        <v>103427</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98119</v>
      </c>
      <c r="CS6" s="625"/>
      <c r="CT6" s="625"/>
      <c r="CU6" s="625"/>
      <c r="CV6" s="625"/>
      <c r="CW6" s="625"/>
      <c r="CX6" s="625"/>
      <c r="CY6" s="626"/>
      <c r="CZ6" s="618">
        <v>1.1000000000000001</v>
      </c>
      <c r="DA6" s="619"/>
      <c r="DB6" s="619"/>
      <c r="DC6" s="635"/>
      <c r="DD6" s="633" t="s">
        <v>122</v>
      </c>
      <c r="DE6" s="625"/>
      <c r="DF6" s="625"/>
      <c r="DG6" s="625"/>
      <c r="DH6" s="625"/>
      <c r="DI6" s="625"/>
      <c r="DJ6" s="625"/>
      <c r="DK6" s="625"/>
      <c r="DL6" s="625"/>
      <c r="DM6" s="625"/>
      <c r="DN6" s="625"/>
      <c r="DO6" s="625"/>
      <c r="DP6" s="626"/>
      <c r="DQ6" s="633">
        <v>98119</v>
      </c>
      <c r="DR6" s="625"/>
      <c r="DS6" s="625"/>
      <c r="DT6" s="625"/>
      <c r="DU6" s="625"/>
      <c r="DV6" s="625"/>
      <c r="DW6" s="625"/>
      <c r="DX6" s="625"/>
      <c r="DY6" s="625"/>
      <c r="DZ6" s="625"/>
      <c r="EA6" s="625"/>
      <c r="EB6" s="625"/>
      <c r="EC6" s="634"/>
    </row>
    <row r="7" spans="2:143" ht="11.25" customHeight="1" x14ac:dyDescent="0.25">
      <c r="B7" s="621" t="s">
        <v>223</v>
      </c>
      <c r="C7" s="622"/>
      <c r="D7" s="622"/>
      <c r="E7" s="622"/>
      <c r="F7" s="622"/>
      <c r="G7" s="622"/>
      <c r="H7" s="622"/>
      <c r="I7" s="622"/>
      <c r="J7" s="622"/>
      <c r="K7" s="622"/>
      <c r="L7" s="622"/>
      <c r="M7" s="622"/>
      <c r="N7" s="622"/>
      <c r="O7" s="622"/>
      <c r="P7" s="622"/>
      <c r="Q7" s="623"/>
      <c r="R7" s="624">
        <v>560</v>
      </c>
      <c r="S7" s="625"/>
      <c r="T7" s="625"/>
      <c r="U7" s="625"/>
      <c r="V7" s="625"/>
      <c r="W7" s="625"/>
      <c r="X7" s="625"/>
      <c r="Y7" s="626"/>
      <c r="Z7" s="627">
        <v>0</v>
      </c>
      <c r="AA7" s="627"/>
      <c r="AB7" s="627"/>
      <c r="AC7" s="627"/>
      <c r="AD7" s="628">
        <v>560</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981941</v>
      </c>
      <c r="BH7" s="625"/>
      <c r="BI7" s="625"/>
      <c r="BJ7" s="625"/>
      <c r="BK7" s="625"/>
      <c r="BL7" s="625"/>
      <c r="BM7" s="625"/>
      <c r="BN7" s="626"/>
      <c r="BO7" s="627">
        <v>22.4</v>
      </c>
      <c r="BP7" s="627"/>
      <c r="BQ7" s="627"/>
      <c r="BR7" s="627"/>
      <c r="BS7" s="628">
        <v>103427</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1547988</v>
      </c>
      <c r="CS7" s="625"/>
      <c r="CT7" s="625"/>
      <c r="CU7" s="625"/>
      <c r="CV7" s="625"/>
      <c r="CW7" s="625"/>
      <c r="CX7" s="625"/>
      <c r="CY7" s="626"/>
      <c r="CZ7" s="627">
        <v>17.3</v>
      </c>
      <c r="DA7" s="627"/>
      <c r="DB7" s="627"/>
      <c r="DC7" s="627"/>
      <c r="DD7" s="633">
        <v>44824</v>
      </c>
      <c r="DE7" s="625"/>
      <c r="DF7" s="625"/>
      <c r="DG7" s="625"/>
      <c r="DH7" s="625"/>
      <c r="DI7" s="625"/>
      <c r="DJ7" s="625"/>
      <c r="DK7" s="625"/>
      <c r="DL7" s="625"/>
      <c r="DM7" s="625"/>
      <c r="DN7" s="625"/>
      <c r="DO7" s="625"/>
      <c r="DP7" s="626"/>
      <c r="DQ7" s="633">
        <v>933687</v>
      </c>
      <c r="DR7" s="625"/>
      <c r="DS7" s="625"/>
      <c r="DT7" s="625"/>
      <c r="DU7" s="625"/>
      <c r="DV7" s="625"/>
      <c r="DW7" s="625"/>
      <c r="DX7" s="625"/>
      <c r="DY7" s="625"/>
      <c r="DZ7" s="625"/>
      <c r="EA7" s="625"/>
      <c r="EB7" s="625"/>
      <c r="EC7" s="634"/>
    </row>
    <row r="8" spans="2:143" ht="11.25" customHeight="1" x14ac:dyDescent="0.25">
      <c r="B8" s="621" t="s">
        <v>226</v>
      </c>
      <c r="C8" s="622"/>
      <c r="D8" s="622"/>
      <c r="E8" s="622"/>
      <c r="F8" s="622"/>
      <c r="G8" s="622"/>
      <c r="H8" s="622"/>
      <c r="I8" s="622"/>
      <c r="J8" s="622"/>
      <c r="K8" s="622"/>
      <c r="L8" s="622"/>
      <c r="M8" s="622"/>
      <c r="N8" s="622"/>
      <c r="O8" s="622"/>
      <c r="P8" s="622"/>
      <c r="Q8" s="623"/>
      <c r="R8" s="624">
        <v>12232</v>
      </c>
      <c r="S8" s="625"/>
      <c r="T8" s="625"/>
      <c r="U8" s="625"/>
      <c r="V8" s="625"/>
      <c r="W8" s="625"/>
      <c r="X8" s="625"/>
      <c r="Y8" s="626"/>
      <c r="Z8" s="627">
        <v>0.1</v>
      </c>
      <c r="AA8" s="627"/>
      <c r="AB8" s="627"/>
      <c r="AC8" s="627"/>
      <c r="AD8" s="628">
        <v>12232</v>
      </c>
      <c r="AE8" s="628"/>
      <c r="AF8" s="628"/>
      <c r="AG8" s="628"/>
      <c r="AH8" s="628"/>
      <c r="AI8" s="628"/>
      <c r="AJ8" s="628"/>
      <c r="AK8" s="628"/>
      <c r="AL8" s="629">
        <v>0.2</v>
      </c>
      <c r="AM8" s="630"/>
      <c r="AN8" s="630"/>
      <c r="AO8" s="631"/>
      <c r="AP8" s="621" t="s">
        <v>227</v>
      </c>
      <c r="AQ8" s="622"/>
      <c r="AR8" s="622"/>
      <c r="AS8" s="622"/>
      <c r="AT8" s="622"/>
      <c r="AU8" s="622"/>
      <c r="AV8" s="622"/>
      <c r="AW8" s="622"/>
      <c r="AX8" s="622"/>
      <c r="AY8" s="622"/>
      <c r="AZ8" s="622"/>
      <c r="BA8" s="622"/>
      <c r="BB8" s="622"/>
      <c r="BC8" s="622"/>
      <c r="BD8" s="622"/>
      <c r="BE8" s="622"/>
      <c r="BF8" s="623"/>
      <c r="BG8" s="624">
        <v>22135</v>
      </c>
      <c r="BH8" s="625"/>
      <c r="BI8" s="625"/>
      <c r="BJ8" s="625"/>
      <c r="BK8" s="625"/>
      <c r="BL8" s="625"/>
      <c r="BM8" s="625"/>
      <c r="BN8" s="626"/>
      <c r="BO8" s="627">
        <v>0.5</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2731611</v>
      </c>
      <c r="CS8" s="625"/>
      <c r="CT8" s="625"/>
      <c r="CU8" s="625"/>
      <c r="CV8" s="625"/>
      <c r="CW8" s="625"/>
      <c r="CX8" s="625"/>
      <c r="CY8" s="626"/>
      <c r="CZ8" s="627">
        <v>30.6</v>
      </c>
      <c r="DA8" s="627"/>
      <c r="DB8" s="627"/>
      <c r="DC8" s="627"/>
      <c r="DD8" s="633">
        <v>128420</v>
      </c>
      <c r="DE8" s="625"/>
      <c r="DF8" s="625"/>
      <c r="DG8" s="625"/>
      <c r="DH8" s="625"/>
      <c r="DI8" s="625"/>
      <c r="DJ8" s="625"/>
      <c r="DK8" s="625"/>
      <c r="DL8" s="625"/>
      <c r="DM8" s="625"/>
      <c r="DN8" s="625"/>
      <c r="DO8" s="625"/>
      <c r="DP8" s="626"/>
      <c r="DQ8" s="633">
        <v>1379214</v>
      </c>
      <c r="DR8" s="625"/>
      <c r="DS8" s="625"/>
      <c r="DT8" s="625"/>
      <c r="DU8" s="625"/>
      <c r="DV8" s="625"/>
      <c r="DW8" s="625"/>
      <c r="DX8" s="625"/>
      <c r="DY8" s="625"/>
      <c r="DZ8" s="625"/>
      <c r="EA8" s="625"/>
      <c r="EB8" s="625"/>
      <c r="EC8" s="634"/>
    </row>
    <row r="9" spans="2:143" ht="11.25" customHeight="1" x14ac:dyDescent="0.25">
      <c r="B9" s="621" t="s">
        <v>229</v>
      </c>
      <c r="C9" s="622"/>
      <c r="D9" s="622"/>
      <c r="E9" s="622"/>
      <c r="F9" s="622"/>
      <c r="G9" s="622"/>
      <c r="H9" s="622"/>
      <c r="I9" s="622"/>
      <c r="J9" s="622"/>
      <c r="K9" s="622"/>
      <c r="L9" s="622"/>
      <c r="M9" s="622"/>
      <c r="N9" s="622"/>
      <c r="O9" s="622"/>
      <c r="P9" s="622"/>
      <c r="Q9" s="623"/>
      <c r="R9" s="624">
        <v>15194</v>
      </c>
      <c r="S9" s="625"/>
      <c r="T9" s="625"/>
      <c r="U9" s="625"/>
      <c r="V9" s="625"/>
      <c r="W9" s="625"/>
      <c r="X9" s="625"/>
      <c r="Y9" s="626"/>
      <c r="Z9" s="627">
        <v>0.2</v>
      </c>
      <c r="AA9" s="627"/>
      <c r="AB9" s="627"/>
      <c r="AC9" s="627"/>
      <c r="AD9" s="628">
        <v>15194</v>
      </c>
      <c r="AE9" s="628"/>
      <c r="AF9" s="628"/>
      <c r="AG9" s="628"/>
      <c r="AH9" s="628"/>
      <c r="AI9" s="628"/>
      <c r="AJ9" s="628"/>
      <c r="AK9" s="628"/>
      <c r="AL9" s="629">
        <v>0.3</v>
      </c>
      <c r="AM9" s="630"/>
      <c r="AN9" s="630"/>
      <c r="AO9" s="631"/>
      <c r="AP9" s="621" t="s">
        <v>230</v>
      </c>
      <c r="AQ9" s="622"/>
      <c r="AR9" s="622"/>
      <c r="AS9" s="622"/>
      <c r="AT9" s="622"/>
      <c r="AU9" s="622"/>
      <c r="AV9" s="622"/>
      <c r="AW9" s="622"/>
      <c r="AX9" s="622"/>
      <c r="AY9" s="622"/>
      <c r="AZ9" s="622"/>
      <c r="BA9" s="622"/>
      <c r="BB9" s="622"/>
      <c r="BC9" s="622"/>
      <c r="BD9" s="622"/>
      <c r="BE9" s="622"/>
      <c r="BF9" s="623"/>
      <c r="BG9" s="624">
        <v>515931</v>
      </c>
      <c r="BH9" s="625"/>
      <c r="BI9" s="625"/>
      <c r="BJ9" s="625"/>
      <c r="BK9" s="625"/>
      <c r="BL9" s="625"/>
      <c r="BM9" s="625"/>
      <c r="BN9" s="626"/>
      <c r="BO9" s="627">
        <v>11.8</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631638</v>
      </c>
      <c r="CS9" s="625"/>
      <c r="CT9" s="625"/>
      <c r="CU9" s="625"/>
      <c r="CV9" s="625"/>
      <c r="CW9" s="625"/>
      <c r="CX9" s="625"/>
      <c r="CY9" s="626"/>
      <c r="CZ9" s="627">
        <v>7.1</v>
      </c>
      <c r="DA9" s="627"/>
      <c r="DB9" s="627"/>
      <c r="DC9" s="627"/>
      <c r="DD9" s="633">
        <v>3518</v>
      </c>
      <c r="DE9" s="625"/>
      <c r="DF9" s="625"/>
      <c r="DG9" s="625"/>
      <c r="DH9" s="625"/>
      <c r="DI9" s="625"/>
      <c r="DJ9" s="625"/>
      <c r="DK9" s="625"/>
      <c r="DL9" s="625"/>
      <c r="DM9" s="625"/>
      <c r="DN9" s="625"/>
      <c r="DO9" s="625"/>
      <c r="DP9" s="626"/>
      <c r="DQ9" s="633">
        <v>540707</v>
      </c>
      <c r="DR9" s="625"/>
      <c r="DS9" s="625"/>
      <c r="DT9" s="625"/>
      <c r="DU9" s="625"/>
      <c r="DV9" s="625"/>
      <c r="DW9" s="625"/>
      <c r="DX9" s="625"/>
      <c r="DY9" s="625"/>
      <c r="DZ9" s="625"/>
      <c r="EA9" s="625"/>
      <c r="EB9" s="625"/>
      <c r="EC9" s="634"/>
    </row>
    <row r="10" spans="2:143" ht="11.25" customHeight="1" x14ac:dyDescent="0.2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81246</v>
      </c>
      <c r="BH10" s="625"/>
      <c r="BI10" s="625"/>
      <c r="BJ10" s="625"/>
      <c r="BK10" s="625"/>
      <c r="BL10" s="625"/>
      <c r="BM10" s="625"/>
      <c r="BN10" s="626"/>
      <c r="BO10" s="627">
        <v>1.9</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125</v>
      </c>
      <c r="CS10" s="625"/>
      <c r="CT10" s="625"/>
      <c r="CU10" s="625"/>
      <c r="CV10" s="625"/>
      <c r="CW10" s="625"/>
      <c r="CX10" s="625"/>
      <c r="CY10" s="626"/>
      <c r="CZ10" s="627">
        <v>0</v>
      </c>
      <c r="DA10" s="627"/>
      <c r="DB10" s="627"/>
      <c r="DC10" s="627"/>
      <c r="DD10" s="633" t="s">
        <v>122</v>
      </c>
      <c r="DE10" s="625"/>
      <c r="DF10" s="625"/>
      <c r="DG10" s="625"/>
      <c r="DH10" s="625"/>
      <c r="DI10" s="625"/>
      <c r="DJ10" s="625"/>
      <c r="DK10" s="625"/>
      <c r="DL10" s="625"/>
      <c r="DM10" s="625"/>
      <c r="DN10" s="625"/>
      <c r="DO10" s="625"/>
      <c r="DP10" s="626"/>
      <c r="DQ10" s="633">
        <v>125</v>
      </c>
      <c r="DR10" s="625"/>
      <c r="DS10" s="625"/>
      <c r="DT10" s="625"/>
      <c r="DU10" s="625"/>
      <c r="DV10" s="625"/>
      <c r="DW10" s="625"/>
      <c r="DX10" s="625"/>
      <c r="DY10" s="625"/>
      <c r="DZ10" s="625"/>
      <c r="EA10" s="625"/>
      <c r="EB10" s="625"/>
      <c r="EC10" s="634"/>
    </row>
    <row r="11" spans="2:143" ht="11.25" customHeight="1" x14ac:dyDescent="0.25">
      <c r="B11" s="621" t="s">
        <v>235</v>
      </c>
      <c r="C11" s="622"/>
      <c r="D11" s="622"/>
      <c r="E11" s="622"/>
      <c r="F11" s="622"/>
      <c r="G11" s="622"/>
      <c r="H11" s="622"/>
      <c r="I11" s="622"/>
      <c r="J11" s="622"/>
      <c r="K11" s="622"/>
      <c r="L11" s="622"/>
      <c r="M11" s="622"/>
      <c r="N11" s="622"/>
      <c r="O11" s="622"/>
      <c r="P11" s="622"/>
      <c r="Q11" s="623"/>
      <c r="R11" s="624">
        <v>447024</v>
      </c>
      <c r="S11" s="625"/>
      <c r="T11" s="625"/>
      <c r="U11" s="625"/>
      <c r="V11" s="625"/>
      <c r="W11" s="625"/>
      <c r="X11" s="625"/>
      <c r="Y11" s="626"/>
      <c r="Z11" s="629">
        <v>4.7</v>
      </c>
      <c r="AA11" s="630"/>
      <c r="AB11" s="630"/>
      <c r="AC11" s="636"/>
      <c r="AD11" s="633">
        <v>447024</v>
      </c>
      <c r="AE11" s="625"/>
      <c r="AF11" s="625"/>
      <c r="AG11" s="625"/>
      <c r="AH11" s="625"/>
      <c r="AI11" s="625"/>
      <c r="AJ11" s="625"/>
      <c r="AK11" s="626"/>
      <c r="AL11" s="629">
        <v>8.6</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362629</v>
      </c>
      <c r="BH11" s="625"/>
      <c r="BI11" s="625"/>
      <c r="BJ11" s="625"/>
      <c r="BK11" s="625"/>
      <c r="BL11" s="625"/>
      <c r="BM11" s="625"/>
      <c r="BN11" s="626"/>
      <c r="BO11" s="627">
        <v>8.3000000000000007</v>
      </c>
      <c r="BP11" s="627"/>
      <c r="BQ11" s="627"/>
      <c r="BR11" s="627"/>
      <c r="BS11" s="628">
        <v>103427</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343250</v>
      </c>
      <c r="CS11" s="625"/>
      <c r="CT11" s="625"/>
      <c r="CU11" s="625"/>
      <c r="CV11" s="625"/>
      <c r="CW11" s="625"/>
      <c r="CX11" s="625"/>
      <c r="CY11" s="626"/>
      <c r="CZ11" s="627">
        <v>3.8</v>
      </c>
      <c r="DA11" s="627"/>
      <c r="DB11" s="627"/>
      <c r="DC11" s="627"/>
      <c r="DD11" s="633">
        <v>54949</v>
      </c>
      <c r="DE11" s="625"/>
      <c r="DF11" s="625"/>
      <c r="DG11" s="625"/>
      <c r="DH11" s="625"/>
      <c r="DI11" s="625"/>
      <c r="DJ11" s="625"/>
      <c r="DK11" s="625"/>
      <c r="DL11" s="625"/>
      <c r="DM11" s="625"/>
      <c r="DN11" s="625"/>
      <c r="DO11" s="625"/>
      <c r="DP11" s="626"/>
      <c r="DQ11" s="633">
        <v>205454</v>
      </c>
      <c r="DR11" s="625"/>
      <c r="DS11" s="625"/>
      <c r="DT11" s="625"/>
      <c r="DU11" s="625"/>
      <c r="DV11" s="625"/>
      <c r="DW11" s="625"/>
      <c r="DX11" s="625"/>
      <c r="DY11" s="625"/>
      <c r="DZ11" s="625"/>
      <c r="EA11" s="625"/>
      <c r="EB11" s="625"/>
      <c r="EC11" s="634"/>
    </row>
    <row r="12" spans="2:143" ht="11.25" customHeight="1" x14ac:dyDescent="0.25">
      <c r="B12" s="621" t="s">
        <v>238</v>
      </c>
      <c r="C12" s="622"/>
      <c r="D12" s="622"/>
      <c r="E12" s="622"/>
      <c r="F12" s="622"/>
      <c r="G12" s="622"/>
      <c r="H12" s="622"/>
      <c r="I12" s="622"/>
      <c r="J12" s="622"/>
      <c r="K12" s="622"/>
      <c r="L12" s="622"/>
      <c r="M12" s="622"/>
      <c r="N12" s="622"/>
      <c r="O12" s="622"/>
      <c r="P12" s="622"/>
      <c r="Q12" s="623"/>
      <c r="R12" s="624">
        <v>19114</v>
      </c>
      <c r="S12" s="625"/>
      <c r="T12" s="625"/>
      <c r="U12" s="625"/>
      <c r="V12" s="625"/>
      <c r="W12" s="625"/>
      <c r="X12" s="625"/>
      <c r="Y12" s="626"/>
      <c r="Z12" s="627">
        <v>0.2</v>
      </c>
      <c r="AA12" s="627"/>
      <c r="AB12" s="627"/>
      <c r="AC12" s="627"/>
      <c r="AD12" s="628">
        <v>19114</v>
      </c>
      <c r="AE12" s="628"/>
      <c r="AF12" s="628"/>
      <c r="AG12" s="628"/>
      <c r="AH12" s="628"/>
      <c r="AI12" s="628"/>
      <c r="AJ12" s="628"/>
      <c r="AK12" s="628"/>
      <c r="AL12" s="629">
        <v>0.4</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3163575</v>
      </c>
      <c r="BH12" s="625"/>
      <c r="BI12" s="625"/>
      <c r="BJ12" s="625"/>
      <c r="BK12" s="625"/>
      <c r="BL12" s="625"/>
      <c r="BM12" s="625"/>
      <c r="BN12" s="626"/>
      <c r="BO12" s="627">
        <v>72.2</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154379</v>
      </c>
      <c r="CS12" s="625"/>
      <c r="CT12" s="625"/>
      <c r="CU12" s="625"/>
      <c r="CV12" s="625"/>
      <c r="CW12" s="625"/>
      <c r="CX12" s="625"/>
      <c r="CY12" s="626"/>
      <c r="CZ12" s="627">
        <v>1.7</v>
      </c>
      <c r="DA12" s="627"/>
      <c r="DB12" s="627"/>
      <c r="DC12" s="627"/>
      <c r="DD12" s="633">
        <v>46106</v>
      </c>
      <c r="DE12" s="625"/>
      <c r="DF12" s="625"/>
      <c r="DG12" s="625"/>
      <c r="DH12" s="625"/>
      <c r="DI12" s="625"/>
      <c r="DJ12" s="625"/>
      <c r="DK12" s="625"/>
      <c r="DL12" s="625"/>
      <c r="DM12" s="625"/>
      <c r="DN12" s="625"/>
      <c r="DO12" s="625"/>
      <c r="DP12" s="626"/>
      <c r="DQ12" s="633">
        <v>71266</v>
      </c>
      <c r="DR12" s="625"/>
      <c r="DS12" s="625"/>
      <c r="DT12" s="625"/>
      <c r="DU12" s="625"/>
      <c r="DV12" s="625"/>
      <c r="DW12" s="625"/>
      <c r="DX12" s="625"/>
      <c r="DY12" s="625"/>
      <c r="DZ12" s="625"/>
      <c r="EA12" s="625"/>
      <c r="EB12" s="625"/>
      <c r="EC12" s="634"/>
    </row>
    <row r="13" spans="2:143" ht="11.25" customHeight="1" x14ac:dyDescent="0.25">
      <c r="B13" s="621" t="s">
        <v>241</v>
      </c>
      <c r="C13" s="622"/>
      <c r="D13" s="622"/>
      <c r="E13" s="622"/>
      <c r="F13" s="622"/>
      <c r="G13" s="622"/>
      <c r="H13" s="622"/>
      <c r="I13" s="622"/>
      <c r="J13" s="622"/>
      <c r="K13" s="622"/>
      <c r="L13" s="622"/>
      <c r="M13" s="622"/>
      <c r="N13" s="622"/>
      <c r="O13" s="622"/>
      <c r="P13" s="622"/>
      <c r="Q13" s="623"/>
      <c r="R13" s="624">
        <v>2</v>
      </c>
      <c r="S13" s="625"/>
      <c r="T13" s="625"/>
      <c r="U13" s="625"/>
      <c r="V13" s="625"/>
      <c r="W13" s="625"/>
      <c r="X13" s="625"/>
      <c r="Y13" s="626"/>
      <c r="Z13" s="627">
        <v>0</v>
      </c>
      <c r="AA13" s="627"/>
      <c r="AB13" s="627"/>
      <c r="AC13" s="627"/>
      <c r="AD13" s="628">
        <v>2</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3155544</v>
      </c>
      <c r="BH13" s="625"/>
      <c r="BI13" s="625"/>
      <c r="BJ13" s="625"/>
      <c r="BK13" s="625"/>
      <c r="BL13" s="625"/>
      <c r="BM13" s="625"/>
      <c r="BN13" s="626"/>
      <c r="BO13" s="627">
        <v>72</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955659</v>
      </c>
      <c r="CS13" s="625"/>
      <c r="CT13" s="625"/>
      <c r="CU13" s="625"/>
      <c r="CV13" s="625"/>
      <c r="CW13" s="625"/>
      <c r="CX13" s="625"/>
      <c r="CY13" s="626"/>
      <c r="CZ13" s="627">
        <v>10.7</v>
      </c>
      <c r="DA13" s="627"/>
      <c r="DB13" s="627"/>
      <c r="DC13" s="627"/>
      <c r="DD13" s="633">
        <v>265940</v>
      </c>
      <c r="DE13" s="625"/>
      <c r="DF13" s="625"/>
      <c r="DG13" s="625"/>
      <c r="DH13" s="625"/>
      <c r="DI13" s="625"/>
      <c r="DJ13" s="625"/>
      <c r="DK13" s="625"/>
      <c r="DL13" s="625"/>
      <c r="DM13" s="625"/>
      <c r="DN13" s="625"/>
      <c r="DO13" s="625"/>
      <c r="DP13" s="626"/>
      <c r="DQ13" s="633">
        <v>693062</v>
      </c>
      <c r="DR13" s="625"/>
      <c r="DS13" s="625"/>
      <c r="DT13" s="625"/>
      <c r="DU13" s="625"/>
      <c r="DV13" s="625"/>
      <c r="DW13" s="625"/>
      <c r="DX13" s="625"/>
      <c r="DY13" s="625"/>
      <c r="DZ13" s="625"/>
      <c r="EA13" s="625"/>
      <c r="EB13" s="625"/>
      <c r="EC13" s="634"/>
    </row>
    <row r="14" spans="2:143" ht="11.25" customHeight="1" x14ac:dyDescent="0.2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60703</v>
      </c>
      <c r="BH14" s="625"/>
      <c r="BI14" s="625"/>
      <c r="BJ14" s="625"/>
      <c r="BK14" s="625"/>
      <c r="BL14" s="625"/>
      <c r="BM14" s="625"/>
      <c r="BN14" s="626"/>
      <c r="BO14" s="627">
        <v>1.4</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376201</v>
      </c>
      <c r="CS14" s="625"/>
      <c r="CT14" s="625"/>
      <c r="CU14" s="625"/>
      <c r="CV14" s="625"/>
      <c r="CW14" s="625"/>
      <c r="CX14" s="625"/>
      <c r="CY14" s="626"/>
      <c r="CZ14" s="627">
        <v>4.2</v>
      </c>
      <c r="DA14" s="627"/>
      <c r="DB14" s="627"/>
      <c r="DC14" s="627"/>
      <c r="DD14" s="633">
        <v>770</v>
      </c>
      <c r="DE14" s="625"/>
      <c r="DF14" s="625"/>
      <c r="DG14" s="625"/>
      <c r="DH14" s="625"/>
      <c r="DI14" s="625"/>
      <c r="DJ14" s="625"/>
      <c r="DK14" s="625"/>
      <c r="DL14" s="625"/>
      <c r="DM14" s="625"/>
      <c r="DN14" s="625"/>
      <c r="DO14" s="625"/>
      <c r="DP14" s="626"/>
      <c r="DQ14" s="633">
        <v>315244</v>
      </c>
      <c r="DR14" s="625"/>
      <c r="DS14" s="625"/>
      <c r="DT14" s="625"/>
      <c r="DU14" s="625"/>
      <c r="DV14" s="625"/>
      <c r="DW14" s="625"/>
      <c r="DX14" s="625"/>
      <c r="DY14" s="625"/>
      <c r="DZ14" s="625"/>
      <c r="EA14" s="625"/>
      <c r="EB14" s="625"/>
      <c r="EC14" s="634"/>
    </row>
    <row r="15" spans="2:143" ht="11.25" customHeight="1" x14ac:dyDescent="0.25">
      <c r="B15" s="621" t="s">
        <v>247</v>
      </c>
      <c r="C15" s="622"/>
      <c r="D15" s="622"/>
      <c r="E15" s="622"/>
      <c r="F15" s="622"/>
      <c r="G15" s="622"/>
      <c r="H15" s="622"/>
      <c r="I15" s="622"/>
      <c r="J15" s="622"/>
      <c r="K15" s="622"/>
      <c r="L15" s="622"/>
      <c r="M15" s="622"/>
      <c r="N15" s="622"/>
      <c r="O15" s="622"/>
      <c r="P15" s="622"/>
      <c r="Q15" s="623"/>
      <c r="R15" s="624">
        <v>8960</v>
      </c>
      <c r="S15" s="625"/>
      <c r="T15" s="625"/>
      <c r="U15" s="625"/>
      <c r="V15" s="625"/>
      <c r="W15" s="625"/>
      <c r="X15" s="625"/>
      <c r="Y15" s="626"/>
      <c r="Z15" s="627">
        <v>0.1</v>
      </c>
      <c r="AA15" s="627"/>
      <c r="AB15" s="627"/>
      <c r="AC15" s="627"/>
      <c r="AD15" s="628">
        <v>8960</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160674</v>
      </c>
      <c r="BH15" s="625"/>
      <c r="BI15" s="625"/>
      <c r="BJ15" s="625"/>
      <c r="BK15" s="625"/>
      <c r="BL15" s="625"/>
      <c r="BM15" s="625"/>
      <c r="BN15" s="626"/>
      <c r="BO15" s="627">
        <v>3.7</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1693289</v>
      </c>
      <c r="CS15" s="625"/>
      <c r="CT15" s="625"/>
      <c r="CU15" s="625"/>
      <c r="CV15" s="625"/>
      <c r="CW15" s="625"/>
      <c r="CX15" s="625"/>
      <c r="CY15" s="626"/>
      <c r="CZ15" s="627">
        <v>19</v>
      </c>
      <c r="DA15" s="627"/>
      <c r="DB15" s="627"/>
      <c r="DC15" s="627"/>
      <c r="DD15" s="633">
        <v>306018</v>
      </c>
      <c r="DE15" s="625"/>
      <c r="DF15" s="625"/>
      <c r="DG15" s="625"/>
      <c r="DH15" s="625"/>
      <c r="DI15" s="625"/>
      <c r="DJ15" s="625"/>
      <c r="DK15" s="625"/>
      <c r="DL15" s="625"/>
      <c r="DM15" s="625"/>
      <c r="DN15" s="625"/>
      <c r="DO15" s="625"/>
      <c r="DP15" s="626"/>
      <c r="DQ15" s="633">
        <v>1078541</v>
      </c>
      <c r="DR15" s="625"/>
      <c r="DS15" s="625"/>
      <c r="DT15" s="625"/>
      <c r="DU15" s="625"/>
      <c r="DV15" s="625"/>
      <c r="DW15" s="625"/>
      <c r="DX15" s="625"/>
      <c r="DY15" s="625"/>
      <c r="DZ15" s="625"/>
      <c r="EA15" s="625"/>
      <c r="EB15" s="625"/>
      <c r="EC15" s="634"/>
    </row>
    <row r="16" spans="2:143" ht="11.25" customHeight="1" x14ac:dyDescent="0.25">
      <c r="B16" s="621" t="s">
        <v>250</v>
      </c>
      <c r="C16" s="622"/>
      <c r="D16" s="622"/>
      <c r="E16" s="622"/>
      <c r="F16" s="622"/>
      <c r="G16" s="622"/>
      <c r="H16" s="622"/>
      <c r="I16" s="622"/>
      <c r="J16" s="622"/>
      <c r="K16" s="622"/>
      <c r="L16" s="622"/>
      <c r="M16" s="622"/>
      <c r="N16" s="622"/>
      <c r="O16" s="622"/>
      <c r="P16" s="622"/>
      <c r="Q16" s="623"/>
      <c r="R16" s="624">
        <v>65333</v>
      </c>
      <c r="S16" s="625"/>
      <c r="T16" s="625"/>
      <c r="U16" s="625"/>
      <c r="V16" s="625"/>
      <c r="W16" s="625"/>
      <c r="X16" s="625"/>
      <c r="Y16" s="626"/>
      <c r="Z16" s="627">
        <v>0.7</v>
      </c>
      <c r="AA16" s="627"/>
      <c r="AB16" s="627"/>
      <c r="AC16" s="627"/>
      <c r="AD16" s="628">
        <v>65333</v>
      </c>
      <c r="AE16" s="628"/>
      <c r="AF16" s="628"/>
      <c r="AG16" s="628"/>
      <c r="AH16" s="628"/>
      <c r="AI16" s="628"/>
      <c r="AJ16" s="628"/>
      <c r="AK16" s="628"/>
      <c r="AL16" s="629">
        <v>1.3</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25">
      <c r="B17" s="621" t="s">
        <v>253</v>
      </c>
      <c r="C17" s="622"/>
      <c r="D17" s="622"/>
      <c r="E17" s="622"/>
      <c r="F17" s="622"/>
      <c r="G17" s="622"/>
      <c r="H17" s="622"/>
      <c r="I17" s="622"/>
      <c r="J17" s="622"/>
      <c r="K17" s="622"/>
      <c r="L17" s="622"/>
      <c r="M17" s="622"/>
      <c r="N17" s="622"/>
      <c r="O17" s="622"/>
      <c r="P17" s="622"/>
      <c r="Q17" s="623"/>
      <c r="R17" s="624">
        <v>98067</v>
      </c>
      <c r="S17" s="625"/>
      <c r="T17" s="625"/>
      <c r="U17" s="625"/>
      <c r="V17" s="625"/>
      <c r="W17" s="625"/>
      <c r="X17" s="625"/>
      <c r="Y17" s="626"/>
      <c r="Z17" s="627">
        <v>1</v>
      </c>
      <c r="AA17" s="627"/>
      <c r="AB17" s="627"/>
      <c r="AC17" s="627"/>
      <c r="AD17" s="628">
        <v>98067</v>
      </c>
      <c r="AE17" s="628"/>
      <c r="AF17" s="628"/>
      <c r="AG17" s="628"/>
      <c r="AH17" s="628"/>
      <c r="AI17" s="628"/>
      <c r="AJ17" s="628"/>
      <c r="AK17" s="628"/>
      <c r="AL17" s="629">
        <v>1.9</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394542</v>
      </c>
      <c r="CS17" s="625"/>
      <c r="CT17" s="625"/>
      <c r="CU17" s="625"/>
      <c r="CV17" s="625"/>
      <c r="CW17" s="625"/>
      <c r="CX17" s="625"/>
      <c r="CY17" s="626"/>
      <c r="CZ17" s="627">
        <v>4.4000000000000004</v>
      </c>
      <c r="DA17" s="627"/>
      <c r="DB17" s="627"/>
      <c r="DC17" s="627"/>
      <c r="DD17" s="633" t="s">
        <v>122</v>
      </c>
      <c r="DE17" s="625"/>
      <c r="DF17" s="625"/>
      <c r="DG17" s="625"/>
      <c r="DH17" s="625"/>
      <c r="DI17" s="625"/>
      <c r="DJ17" s="625"/>
      <c r="DK17" s="625"/>
      <c r="DL17" s="625"/>
      <c r="DM17" s="625"/>
      <c r="DN17" s="625"/>
      <c r="DO17" s="625"/>
      <c r="DP17" s="626"/>
      <c r="DQ17" s="633">
        <v>390542</v>
      </c>
      <c r="DR17" s="625"/>
      <c r="DS17" s="625"/>
      <c r="DT17" s="625"/>
      <c r="DU17" s="625"/>
      <c r="DV17" s="625"/>
      <c r="DW17" s="625"/>
      <c r="DX17" s="625"/>
      <c r="DY17" s="625"/>
      <c r="DZ17" s="625"/>
      <c r="EA17" s="625"/>
      <c r="EB17" s="625"/>
      <c r="EC17" s="634"/>
    </row>
    <row r="18" spans="2:133" ht="11.25" customHeight="1" x14ac:dyDescent="0.25">
      <c r="B18" s="621" t="s">
        <v>256</v>
      </c>
      <c r="C18" s="622"/>
      <c r="D18" s="622"/>
      <c r="E18" s="622"/>
      <c r="F18" s="622"/>
      <c r="G18" s="622"/>
      <c r="H18" s="622"/>
      <c r="I18" s="622"/>
      <c r="J18" s="622"/>
      <c r="K18" s="622"/>
      <c r="L18" s="622"/>
      <c r="M18" s="622"/>
      <c r="N18" s="622"/>
      <c r="O18" s="622"/>
      <c r="P18" s="622"/>
      <c r="Q18" s="623"/>
      <c r="R18" s="624">
        <v>23430</v>
      </c>
      <c r="S18" s="625"/>
      <c r="T18" s="625"/>
      <c r="U18" s="625"/>
      <c r="V18" s="625"/>
      <c r="W18" s="625"/>
      <c r="X18" s="625"/>
      <c r="Y18" s="626"/>
      <c r="Z18" s="627">
        <v>0.2</v>
      </c>
      <c r="AA18" s="627"/>
      <c r="AB18" s="627"/>
      <c r="AC18" s="627"/>
      <c r="AD18" s="628">
        <v>23430</v>
      </c>
      <c r="AE18" s="628"/>
      <c r="AF18" s="628"/>
      <c r="AG18" s="628"/>
      <c r="AH18" s="628"/>
      <c r="AI18" s="628"/>
      <c r="AJ18" s="628"/>
      <c r="AK18" s="628"/>
      <c r="AL18" s="629">
        <v>0.5</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5">
      <c r="B19" s="621" t="s">
        <v>259</v>
      </c>
      <c r="C19" s="622"/>
      <c r="D19" s="622"/>
      <c r="E19" s="622"/>
      <c r="F19" s="622"/>
      <c r="G19" s="622"/>
      <c r="H19" s="622"/>
      <c r="I19" s="622"/>
      <c r="J19" s="622"/>
      <c r="K19" s="622"/>
      <c r="L19" s="622"/>
      <c r="M19" s="622"/>
      <c r="N19" s="622"/>
      <c r="O19" s="622"/>
      <c r="P19" s="622"/>
      <c r="Q19" s="623"/>
      <c r="R19" s="624">
        <v>64386</v>
      </c>
      <c r="S19" s="625"/>
      <c r="T19" s="625"/>
      <c r="U19" s="625"/>
      <c r="V19" s="625"/>
      <c r="W19" s="625"/>
      <c r="X19" s="625"/>
      <c r="Y19" s="626"/>
      <c r="Z19" s="627">
        <v>0.7</v>
      </c>
      <c r="AA19" s="627"/>
      <c r="AB19" s="627"/>
      <c r="AC19" s="627"/>
      <c r="AD19" s="628">
        <v>64386</v>
      </c>
      <c r="AE19" s="628"/>
      <c r="AF19" s="628"/>
      <c r="AG19" s="628"/>
      <c r="AH19" s="628"/>
      <c r="AI19" s="628"/>
      <c r="AJ19" s="628"/>
      <c r="AK19" s="628"/>
      <c r="AL19" s="629">
        <v>1.2</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12906</v>
      </c>
      <c r="BH19" s="625"/>
      <c r="BI19" s="625"/>
      <c r="BJ19" s="625"/>
      <c r="BK19" s="625"/>
      <c r="BL19" s="625"/>
      <c r="BM19" s="625"/>
      <c r="BN19" s="626"/>
      <c r="BO19" s="627">
        <v>0.3</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5">
      <c r="B20" s="637" t="s">
        <v>262</v>
      </c>
      <c r="C20" s="638"/>
      <c r="D20" s="638"/>
      <c r="E20" s="638"/>
      <c r="F20" s="638"/>
      <c r="G20" s="638"/>
      <c r="H20" s="638"/>
      <c r="I20" s="638"/>
      <c r="J20" s="638"/>
      <c r="K20" s="638"/>
      <c r="L20" s="638"/>
      <c r="M20" s="638"/>
      <c r="N20" s="638"/>
      <c r="O20" s="638"/>
      <c r="P20" s="638"/>
      <c r="Q20" s="639"/>
      <c r="R20" s="624">
        <v>10251</v>
      </c>
      <c r="S20" s="625"/>
      <c r="T20" s="625"/>
      <c r="U20" s="625"/>
      <c r="V20" s="625"/>
      <c r="W20" s="625"/>
      <c r="X20" s="625"/>
      <c r="Y20" s="626"/>
      <c r="Z20" s="627">
        <v>0.1</v>
      </c>
      <c r="AA20" s="627"/>
      <c r="AB20" s="627"/>
      <c r="AC20" s="627"/>
      <c r="AD20" s="628">
        <v>10251</v>
      </c>
      <c r="AE20" s="628"/>
      <c r="AF20" s="628"/>
      <c r="AG20" s="628"/>
      <c r="AH20" s="628"/>
      <c r="AI20" s="628"/>
      <c r="AJ20" s="628"/>
      <c r="AK20" s="628"/>
      <c r="AL20" s="629">
        <v>0.2</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12906</v>
      </c>
      <c r="BH20" s="625"/>
      <c r="BI20" s="625"/>
      <c r="BJ20" s="625"/>
      <c r="BK20" s="625"/>
      <c r="BL20" s="625"/>
      <c r="BM20" s="625"/>
      <c r="BN20" s="626"/>
      <c r="BO20" s="627">
        <v>0.3</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8926801</v>
      </c>
      <c r="CS20" s="625"/>
      <c r="CT20" s="625"/>
      <c r="CU20" s="625"/>
      <c r="CV20" s="625"/>
      <c r="CW20" s="625"/>
      <c r="CX20" s="625"/>
      <c r="CY20" s="626"/>
      <c r="CZ20" s="627">
        <v>100</v>
      </c>
      <c r="DA20" s="627"/>
      <c r="DB20" s="627"/>
      <c r="DC20" s="627"/>
      <c r="DD20" s="633">
        <v>850545</v>
      </c>
      <c r="DE20" s="625"/>
      <c r="DF20" s="625"/>
      <c r="DG20" s="625"/>
      <c r="DH20" s="625"/>
      <c r="DI20" s="625"/>
      <c r="DJ20" s="625"/>
      <c r="DK20" s="625"/>
      <c r="DL20" s="625"/>
      <c r="DM20" s="625"/>
      <c r="DN20" s="625"/>
      <c r="DO20" s="625"/>
      <c r="DP20" s="626"/>
      <c r="DQ20" s="633">
        <v>5705961</v>
      </c>
      <c r="DR20" s="625"/>
      <c r="DS20" s="625"/>
      <c r="DT20" s="625"/>
      <c r="DU20" s="625"/>
      <c r="DV20" s="625"/>
      <c r="DW20" s="625"/>
      <c r="DX20" s="625"/>
      <c r="DY20" s="625"/>
      <c r="DZ20" s="625"/>
      <c r="EA20" s="625"/>
      <c r="EB20" s="625"/>
      <c r="EC20" s="634"/>
    </row>
    <row r="21" spans="2:133" ht="11.25" customHeight="1" x14ac:dyDescent="0.25">
      <c r="B21" s="621" t="s">
        <v>265</v>
      </c>
      <c r="C21" s="622"/>
      <c r="D21" s="622"/>
      <c r="E21" s="622"/>
      <c r="F21" s="622"/>
      <c r="G21" s="622"/>
      <c r="H21" s="622"/>
      <c r="I21" s="622"/>
      <c r="J21" s="622"/>
      <c r="K21" s="622"/>
      <c r="L21" s="622"/>
      <c r="M21" s="622"/>
      <c r="N21" s="622"/>
      <c r="O21" s="622"/>
      <c r="P21" s="622"/>
      <c r="Q21" s="623"/>
      <c r="R21" s="624">
        <v>37358</v>
      </c>
      <c r="S21" s="625"/>
      <c r="T21" s="625"/>
      <c r="U21" s="625"/>
      <c r="V21" s="625"/>
      <c r="W21" s="625"/>
      <c r="X21" s="625"/>
      <c r="Y21" s="626"/>
      <c r="Z21" s="627">
        <v>0.4</v>
      </c>
      <c r="AA21" s="627"/>
      <c r="AB21" s="627"/>
      <c r="AC21" s="627"/>
      <c r="AD21" s="628" t="s">
        <v>122</v>
      </c>
      <c r="AE21" s="628"/>
      <c r="AF21" s="628"/>
      <c r="AG21" s="628"/>
      <c r="AH21" s="628"/>
      <c r="AI21" s="628"/>
      <c r="AJ21" s="628"/>
      <c r="AK21" s="628"/>
      <c r="AL21" s="629" t="s">
        <v>122</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12906</v>
      </c>
      <c r="BH21" s="625"/>
      <c r="BI21" s="625"/>
      <c r="BJ21" s="625"/>
      <c r="BK21" s="625"/>
      <c r="BL21" s="625"/>
      <c r="BM21" s="625"/>
      <c r="BN21" s="626"/>
      <c r="BO21" s="627">
        <v>0.3</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5">
      <c r="B22" s="621" t="s">
        <v>267</v>
      </c>
      <c r="C22" s="622"/>
      <c r="D22" s="622"/>
      <c r="E22" s="622"/>
      <c r="F22" s="622"/>
      <c r="G22" s="622"/>
      <c r="H22" s="622"/>
      <c r="I22" s="622"/>
      <c r="J22" s="622"/>
      <c r="K22" s="622"/>
      <c r="L22" s="622"/>
      <c r="M22" s="622"/>
      <c r="N22" s="622"/>
      <c r="O22" s="622"/>
      <c r="P22" s="622"/>
      <c r="Q22" s="623"/>
      <c r="R22" s="624" t="s">
        <v>122</v>
      </c>
      <c r="S22" s="625"/>
      <c r="T22" s="625"/>
      <c r="U22" s="625"/>
      <c r="V22" s="625"/>
      <c r="W22" s="625"/>
      <c r="X22" s="625"/>
      <c r="Y22" s="626"/>
      <c r="Z22" s="627" t="s">
        <v>122</v>
      </c>
      <c r="AA22" s="627"/>
      <c r="AB22" s="627"/>
      <c r="AC22" s="627"/>
      <c r="AD22" s="628" t="s">
        <v>122</v>
      </c>
      <c r="AE22" s="628"/>
      <c r="AF22" s="628"/>
      <c r="AG22" s="628"/>
      <c r="AH22" s="628"/>
      <c r="AI22" s="628"/>
      <c r="AJ22" s="628"/>
      <c r="AK22" s="628"/>
      <c r="AL22" s="629" t="s">
        <v>122</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5">
      <c r="B23" s="621" t="s">
        <v>270</v>
      </c>
      <c r="C23" s="622"/>
      <c r="D23" s="622"/>
      <c r="E23" s="622"/>
      <c r="F23" s="622"/>
      <c r="G23" s="622"/>
      <c r="H23" s="622"/>
      <c r="I23" s="622"/>
      <c r="J23" s="622"/>
      <c r="K23" s="622"/>
      <c r="L23" s="622"/>
      <c r="M23" s="622"/>
      <c r="N23" s="622"/>
      <c r="O23" s="622"/>
      <c r="P23" s="622"/>
      <c r="Q23" s="623"/>
      <c r="R23" s="624">
        <v>37338</v>
      </c>
      <c r="S23" s="625"/>
      <c r="T23" s="625"/>
      <c r="U23" s="625"/>
      <c r="V23" s="625"/>
      <c r="W23" s="625"/>
      <c r="X23" s="625"/>
      <c r="Y23" s="626"/>
      <c r="Z23" s="627">
        <v>0.4</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5">
      <c r="B24" s="621" t="s">
        <v>277</v>
      </c>
      <c r="C24" s="622"/>
      <c r="D24" s="622"/>
      <c r="E24" s="622"/>
      <c r="F24" s="622"/>
      <c r="G24" s="622"/>
      <c r="H24" s="622"/>
      <c r="I24" s="622"/>
      <c r="J24" s="622"/>
      <c r="K24" s="622"/>
      <c r="L24" s="622"/>
      <c r="M24" s="622"/>
      <c r="N24" s="622"/>
      <c r="O24" s="622"/>
      <c r="P24" s="622"/>
      <c r="Q24" s="623"/>
      <c r="R24" s="624">
        <v>20</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3706046</v>
      </c>
      <c r="CS24" s="614"/>
      <c r="CT24" s="614"/>
      <c r="CU24" s="614"/>
      <c r="CV24" s="614"/>
      <c r="CW24" s="614"/>
      <c r="CX24" s="614"/>
      <c r="CY24" s="615"/>
      <c r="CZ24" s="618">
        <v>41.5</v>
      </c>
      <c r="DA24" s="619"/>
      <c r="DB24" s="619"/>
      <c r="DC24" s="635"/>
      <c r="DD24" s="659">
        <v>2429115</v>
      </c>
      <c r="DE24" s="614"/>
      <c r="DF24" s="614"/>
      <c r="DG24" s="614"/>
      <c r="DH24" s="614"/>
      <c r="DI24" s="614"/>
      <c r="DJ24" s="614"/>
      <c r="DK24" s="615"/>
      <c r="DL24" s="659">
        <v>1986828</v>
      </c>
      <c r="DM24" s="614"/>
      <c r="DN24" s="614"/>
      <c r="DO24" s="614"/>
      <c r="DP24" s="614"/>
      <c r="DQ24" s="614"/>
      <c r="DR24" s="614"/>
      <c r="DS24" s="614"/>
      <c r="DT24" s="614"/>
      <c r="DU24" s="614"/>
      <c r="DV24" s="615"/>
      <c r="DW24" s="618">
        <v>38.200000000000003</v>
      </c>
      <c r="DX24" s="619"/>
      <c r="DY24" s="619"/>
      <c r="DZ24" s="619"/>
      <c r="EA24" s="619"/>
      <c r="EB24" s="619"/>
      <c r="EC24" s="620"/>
    </row>
    <row r="25" spans="2:133" ht="11.25" customHeight="1" x14ac:dyDescent="0.25">
      <c r="B25" s="621" t="s">
        <v>280</v>
      </c>
      <c r="C25" s="622"/>
      <c r="D25" s="622"/>
      <c r="E25" s="622"/>
      <c r="F25" s="622"/>
      <c r="G25" s="622"/>
      <c r="H25" s="622"/>
      <c r="I25" s="622"/>
      <c r="J25" s="622"/>
      <c r="K25" s="622"/>
      <c r="L25" s="622"/>
      <c r="M25" s="622"/>
      <c r="N25" s="622"/>
      <c r="O25" s="622"/>
      <c r="P25" s="622"/>
      <c r="Q25" s="623"/>
      <c r="R25" s="624">
        <v>5197042</v>
      </c>
      <c r="S25" s="625"/>
      <c r="T25" s="625"/>
      <c r="U25" s="625"/>
      <c r="V25" s="625"/>
      <c r="W25" s="625"/>
      <c r="X25" s="625"/>
      <c r="Y25" s="626"/>
      <c r="Z25" s="627">
        <v>54.7</v>
      </c>
      <c r="AA25" s="627"/>
      <c r="AB25" s="627"/>
      <c r="AC25" s="627"/>
      <c r="AD25" s="628">
        <v>5159684</v>
      </c>
      <c r="AE25" s="628"/>
      <c r="AF25" s="628"/>
      <c r="AG25" s="628"/>
      <c r="AH25" s="628"/>
      <c r="AI25" s="628"/>
      <c r="AJ25" s="628"/>
      <c r="AK25" s="628"/>
      <c r="AL25" s="629">
        <v>99.2</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1620725</v>
      </c>
      <c r="CS25" s="656"/>
      <c r="CT25" s="656"/>
      <c r="CU25" s="656"/>
      <c r="CV25" s="656"/>
      <c r="CW25" s="656"/>
      <c r="CX25" s="656"/>
      <c r="CY25" s="657"/>
      <c r="CZ25" s="629">
        <v>18.2</v>
      </c>
      <c r="DA25" s="654"/>
      <c r="DB25" s="654"/>
      <c r="DC25" s="658"/>
      <c r="DD25" s="633">
        <v>1462274</v>
      </c>
      <c r="DE25" s="656"/>
      <c r="DF25" s="656"/>
      <c r="DG25" s="656"/>
      <c r="DH25" s="656"/>
      <c r="DI25" s="656"/>
      <c r="DJ25" s="656"/>
      <c r="DK25" s="657"/>
      <c r="DL25" s="633">
        <v>1215592</v>
      </c>
      <c r="DM25" s="656"/>
      <c r="DN25" s="656"/>
      <c r="DO25" s="656"/>
      <c r="DP25" s="656"/>
      <c r="DQ25" s="656"/>
      <c r="DR25" s="656"/>
      <c r="DS25" s="656"/>
      <c r="DT25" s="656"/>
      <c r="DU25" s="656"/>
      <c r="DV25" s="657"/>
      <c r="DW25" s="629">
        <v>23.4</v>
      </c>
      <c r="DX25" s="654"/>
      <c r="DY25" s="654"/>
      <c r="DZ25" s="654"/>
      <c r="EA25" s="654"/>
      <c r="EB25" s="654"/>
      <c r="EC25" s="655"/>
    </row>
    <row r="26" spans="2:133" ht="11.25" customHeight="1" x14ac:dyDescent="0.25">
      <c r="B26" s="621" t="s">
        <v>283</v>
      </c>
      <c r="C26" s="622"/>
      <c r="D26" s="622"/>
      <c r="E26" s="622"/>
      <c r="F26" s="622"/>
      <c r="G26" s="622"/>
      <c r="H26" s="622"/>
      <c r="I26" s="622"/>
      <c r="J26" s="622"/>
      <c r="K26" s="622"/>
      <c r="L26" s="622"/>
      <c r="M26" s="622"/>
      <c r="N26" s="622"/>
      <c r="O26" s="622"/>
      <c r="P26" s="622"/>
      <c r="Q26" s="623"/>
      <c r="R26" s="624">
        <v>1194</v>
      </c>
      <c r="S26" s="625"/>
      <c r="T26" s="625"/>
      <c r="U26" s="625"/>
      <c r="V26" s="625"/>
      <c r="W26" s="625"/>
      <c r="X26" s="625"/>
      <c r="Y26" s="626"/>
      <c r="Z26" s="627">
        <v>0</v>
      </c>
      <c r="AA26" s="627"/>
      <c r="AB26" s="627"/>
      <c r="AC26" s="627"/>
      <c r="AD26" s="628">
        <v>1194</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876137</v>
      </c>
      <c r="CS26" s="625"/>
      <c r="CT26" s="625"/>
      <c r="CU26" s="625"/>
      <c r="CV26" s="625"/>
      <c r="CW26" s="625"/>
      <c r="CX26" s="625"/>
      <c r="CY26" s="626"/>
      <c r="CZ26" s="629">
        <v>9.8000000000000007</v>
      </c>
      <c r="DA26" s="654"/>
      <c r="DB26" s="654"/>
      <c r="DC26" s="658"/>
      <c r="DD26" s="633">
        <v>823393</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25">
      <c r="B27" s="621" t="s">
        <v>286</v>
      </c>
      <c r="C27" s="622"/>
      <c r="D27" s="622"/>
      <c r="E27" s="622"/>
      <c r="F27" s="622"/>
      <c r="G27" s="622"/>
      <c r="H27" s="622"/>
      <c r="I27" s="622"/>
      <c r="J27" s="622"/>
      <c r="K27" s="622"/>
      <c r="L27" s="622"/>
      <c r="M27" s="622"/>
      <c r="N27" s="622"/>
      <c r="O27" s="622"/>
      <c r="P27" s="622"/>
      <c r="Q27" s="623"/>
      <c r="R27" s="624">
        <v>18396</v>
      </c>
      <c r="S27" s="625"/>
      <c r="T27" s="625"/>
      <c r="U27" s="625"/>
      <c r="V27" s="625"/>
      <c r="W27" s="625"/>
      <c r="X27" s="625"/>
      <c r="Y27" s="626"/>
      <c r="Z27" s="627">
        <v>0.2</v>
      </c>
      <c r="AA27" s="627"/>
      <c r="AB27" s="627"/>
      <c r="AC27" s="627"/>
      <c r="AD27" s="628">
        <v>25</v>
      </c>
      <c r="AE27" s="628"/>
      <c r="AF27" s="628"/>
      <c r="AG27" s="628"/>
      <c r="AH27" s="628"/>
      <c r="AI27" s="628"/>
      <c r="AJ27" s="628"/>
      <c r="AK27" s="628"/>
      <c r="AL27" s="629">
        <v>0</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4379799</v>
      </c>
      <c r="BH27" s="625"/>
      <c r="BI27" s="625"/>
      <c r="BJ27" s="625"/>
      <c r="BK27" s="625"/>
      <c r="BL27" s="625"/>
      <c r="BM27" s="625"/>
      <c r="BN27" s="626"/>
      <c r="BO27" s="627">
        <v>100</v>
      </c>
      <c r="BP27" s="627"/>
      <c r="BQ27" s="627"/>
      <c r="BR27" s="627"/>
      <c r="BS27" s="628">
        <v>103427</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1690779</v>
      </c>
      <c r="CS27" s="656"/>
      <c r="CT27" s="656"/>
      <c r="CU27" s="656"/>
      <c r="CV27" s="656"/>
      <c r="CW27" s="656"/>
      <c r="CX27" s="656"/>
      <c r="CY27" s="657"/>
      <c r="CZ27" s="629">
        <v>18.899999999999999</v>
      </c>
      <c r="DA27" s="654"/>
      <c r="DB27" s="654"/>
      <c r="DC27" s="658"/>
      <c r="DD27" s="633">
        <v>576299</v>
      </c>
      <c r="DE27" s="656"/>
      <c r="DF27" s="656"/>
      <c r="DG27" s="656"/>
      <c r="DH27" s="656"/>
      <c r="DI27" s="656"/>
      <c r="DJ27" s="656"/>
      <c r="DK27" s="657"/>
      <c r="DL27" s="633">
        <v>380694</v>
      </c>
      <c r="DM27" s="656"/>
      <c r="DN27" s="656"/>
      <c r="DO27" s="656"/>
      <c r="DP27" s="656"/>
      <c r="DQ27" s="656"/>
      <c r="DR27" s="656"/>
      <c r="DS27" s="656"/>
      <c r="DT27" s="656"/>
      <c r="DU27" s="656"/>
      <c r="DV27" s="657"/>
      <c r="DW27" s="629">
        <v>7.3</v>
      </c>
      <c r="DX27" s="654"/>
      <c r="DY27" s="654"/>
      <c r="DZ27" s="654"/>
      <c r="EA27" s="654"/>
      <c r="EB27" s="654"/>
      <c r="EC27" s="655"/>
    </row>
    <row r="28" spans="2:133" ht="11.25" customHeight="1" x14ac:dyDescent="0.25">
      <c r="B28" s="621" t="s">
        <v>289</v>
      </c>
      <c r="C28" s="622"/>
      <c r="D28" s="622"/>
      <c r="E28" s="622"/>
      <c r="F28" s="622"/>
      <c r="G28" s="622"/>
      <c r="H28" s="622"/>
      <c r="I28" s="622"/>
      <c r="J28" s="622"/>
      <c r="K28" s="622"/>
      <c r="L28" s="622"/>
      <c r="M28" s="622"/>
      <c r="N28" s="622"/>
      <c r="O28" s="622"/>
      <c r="P28" s="622"/>
      <c r="Q28" s="623"/>
      <c r="R28" s="624">
        <v>61375</v>
      </c>
      <c r="S28" s="625"/>
      <c r="T28" s="625"/>
      <c r="U28" s="625"/>
      <c r="V28" s="625"/>
      <c r="W28" s="625"/>
      <c r="X28" s="625"/>
      <c r="Y28" s="626"/>
      <c r="Z28" s="627">
        <v>0.6</v>
      </c>
      <c r="AA28" s="627"/>
      <c r="AB28" s="627"/>
      <c r="AC28" s="627"/>
      <c r="AD28" s="628">
        <v>17622</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394542</v>
      </c>
      <c r="CS28" s="625"/>
      <c r="CT28" s="625"/>
      <c r="CU28" s="625"/>
      <c r="CV28" s="625"/>
      <c r="CW28" s="625"/>
      <c r="CX28" s="625"/>
      <c r="CY28" s="626"/>
      <c r="CZ28" s="629">
        <v>4.4000000000000004</v>
      </c>
      <c r="DA28" s="654"/>
      <c r="DB28" s="654"/>
      <c r="DC28" s="658"/>
      <c r="DD28" s="633">
        <v>390542</v>
      </c>
      <c r="DE28" s="625"/>
      <c r="DF28" s="625"/>
      <c r="DG28" s="625"/>
      <c r="DH28" s="625"/>
      <c r="DI28" s="625"/>
      <c r="DJ28" s="625"/>
      <c r="DK28" s="626"/>
      <c r="DL28" s="633">
        <v>390542</v>
      </c>
      <c r="DM28" s="625"/>
      <c r="DN28" s="625"/>
      <c r="DO28" s="625"/>
      <c r="DP28" s="625"/>
      <c r="DQ28" s="625"/>
      <c r="DR28" s="625"/>
      <c r="DS28" s="625"/>
      <c r="DT28" s="625"/>
      <c r="DU28" s="625"/>
      <c r="DV28" s="626"/>
      <c r="DW28" s="629">
        <v>7.5</v>
      </c>
      <c r="DX28" s="654"/>
      <c r="DY28" s="654"/>
      <c r="DZ28" s="654"/>
      <c r="EA28" s="654"/>
      <c r="EB28" s="654"/>
      <c r="EC28" s="655"/>
    </row>
    <row r="29" spans="2:133" ht="11.25" customHeight="1" x14ac:dyDescent="0.25">
      <c r="B29" s="621" t="s">
        <v>291</v>
      </c>
      <c r="C29" s="622"/>
      <c r="D29" s="622"/>
      <c r="E29" s="622"/>
      <c r="F29" s="622"/>
      <c r="G29" s="622"/>
      <c r="H29" s="622"/>
      <c r="I29" s="622"/>
      <c r="J29" s="622"/>
      <c r="K29" s="622"/>
      <c r="L29" s="622"/>
      <c r="M29" s="622"/>
      <c r="N29" s="622"/>
      <c r="O29" s="622"/>
      <c r="P29" s="622"/>
      <c r="Q29" s="623"/>
      <c r="R29" s="624">
        <v>13715</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394542</v>
      </c>
      <c r="CS29" s="656"/>
      <c r="CT29" s="656"/>
      <c r="CU29" s="656"/>
      <c r="CV29" s="656"/>
      <c r="CW29" s="656"/>
      <c r="CX29" s="656"/>
      <c r="CY29" s="657"/>
      <c r="CZ29" s="629">
        <v>4.4000000000000004</v>
      </c>
      <c r="DA29" s="654"/>
      <c r="DB29" s="654"/>
      <c r="DC29" s="658"/>
      <c r="DD29" s="633">
        <v>390542</v>
      </c>
      <c r="DE29" s="656"/>
      <c r="DF29" s="656"/>
      <c r="DG29" s="656"/>
      <c r="DH29" s="656"/>
      <c r="DI29" s="656"/>
      <c r="DJ29" s="656"/>
      <c r="DK29" s="657"/>
      <c r="DL29" s="633">
        <v>390542</v>
      </c>
      <c r="DM29" s="656"/>
      <c r="DN29" s="656"/>
      <c r="DO29" s="656"/>
      <c r="DP29" s="656"/>
      <c r="DQ29" s="656"/>
      <c r="DR29" s="656"/>
      <c r="DS29" s="656"/>
      <c r="DT29" s="656"/>
      <c r="DU29" s="656"/>
      <c r="DV29" s="657"/>
      <c r="DW29" s="629">
        <v>7.5</v>
      </c>
      <c r="DX29" s="654"/>
      <c r="DY29" s="654"/>
      <c r="DZ29" s="654"/>
      <c r="EA29" s="654"/>
      <c r="EB29" s="654"/>
      <c r="EC29" s="655"/>
    </row>
    <row r="30" spans="2:133" ht="11.25" customHeight="1" x14ac:dyDescent="0.25">
      <c r="B30" s="621" t="s">
        <v>293</v>
      </c>
      <c r="C30" s="622"/>
      <c r="D30" s="622"/>
      <c r="E30" s="622"/>
      <c r="F30" s="622"/>
      <c r="G30" s="622"/>
      <c r="H30" s="622"/>
      <c r="I30" s="622"/>
      <c r="J30" s="622"/>
      <c r="K30" s="622"/>
      <c r="L30" s="622"/>
      <c r="M30" s="622"/>
      <c r="N30" s="622"/>
      <c r="O30" s="622"/>
      <c r="P30" s="622"/>
      <c r="Q30" s="623"/>
      <c r="R30" s="624">
        <v>1293004</v>
      </c>
      <c r="S30" s="625"/>
      <c r="T30" s="625"/>
      <c r="U30" s="625"/>
      <c r="V30" s="625"/>
      <c r="W30" s="625"/>
      <c r="X30" s="625"/>
      <c r="Y30" s="626"/>
      <c r="Z30" s="627">
        <v>13.6</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385670</v>
      </c>
      <c r="CS30" s="625"/>
      <c r="CT30" s="625"/>
      <c r="CU30" s="625"/>
      <c r="CV30" s="625"/>
      <c r="CW30" s="625"/>
      <c r="CX30" s="625"/>
      <c r="CY30" s="626"/>
      <c r="CZ30" s="629">
        <v>4.3</v>
      </c>
      <c r="DA30" s="654"/>
      <c r="DB30" s="654"/>
      <c r="DC30" s="658"/>
      <c r="DD30" s="633">
        <v>381670</v>
      </c>
      <c r="DE30" s="625"/>
      <c r="DF30" s="625"/>
      <c r="DG30" s="625"/>
      <c r="DH30" s="625"/>
      <c r="DI30" s="625"/>
      <c r="DJ30" s="625"/>
      <c r="DK30" s="626"/>
      <c r="DL30" s="633">
        <v>381670</v>
      </c>
      <c r="DM30" s="625"/>
      <c r="DN30" s="625"/>
      <c r="DO30" s="625"/>
      <c r="DP30" s="625"/>
      <c r="DQ30" s="625"/>
      <c r="DR30" s="625"/>
      <c r="DS30" s="625"/>
      <c r="DT30" s="625"/>
      <c r="DU30" s="625"/>
      <c r="DV30" s="626"/>
      <c r="DW30" s="629">
        <v>7.3</v>
      </c>
      <c r="DX30" s="654"/>
      <c r="DY30" s="654"/>
      <c r="DZ30" s="654"/>
      <c r="EA30" s="654"/>
      <c r="EB30" s="654"/>
      <c r="EC30" s="655"/>
    </row>
    <row r="31" spans="2:133" ht="11.25" customHeight="1" x14ac:dyDescent="0.2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298</v>
      </c>
      <c r="AQ31" s="671"/>
      <c r="AR31" s="671"/>
      <c r="AS31" s="671"/>
      <c r="AT31" s="676" t="s">
        <v>299</v>
      </c>
      <c r="AU31" s="200"/>
      <c r="AV31" s="200"/>
      <c r="AW31" s="200"/>
      <c r="AX31" s="610" t="s">
        <v>177</v>
      </c>
      <c r="AY31" s="611"/>
      <c r="AZ31" s="611"/>
      <c r="BA31" s="611"/>
      <c r="BB31" s="611"/>
      <c r="BC31" s="611"/>
      <c r="BD31" s="611"/>
      <c r="BE31" s="611"/>
      <c r="BF31" s="612"/>
      <c r="BG31" s="680">
        <v>99.9</v>
      </c>
      <c r="BH31" s="668"/>
      <c r="BI31" s="668"/>
      <c r="BJ31" s="668"/>
      <c r="BK31" s="668"/>
      <c r="BL31" s="668"/>
      <c r="BM31" s="619">
        <v>99.8</v>
      </c>
      <c r="BN31" s="668"/>
      <c r="BO31" s="668"/>
      <c r="BP31" s="668"/>
      <c r="BQ31" s="669"/>
      <c r="BR31" s="680">
        <v>99.7</v>
      </c>
      <c r="BS31" s="668"/>
      <c r="BT31" s="668"/>
      <c r="BU31" s="668"/>
      <c r="BV31" s="668"/>
      <c r="BW31" s="668"/>
      <c r="BX31" s="619">
        <v>99.6</v>
      </c>
      <c r="BY31" s="668"/>
      <c r="BZ31" s="668"/>
      <c r="CA31" s="668"/>
      <c r="CB31" s="669"/>
      <c r="CD31" s="662"/>
      <c r="CE31" s="663"/>
      <c r="CF31" s="621" t="s">
        <v>300</v>
      </c>
      <c r="CG31" s="622"/>
      <c r="CH31" s="622"/>
      <c r="CI31" s="622"/>
      <c r="CJ31" s="622"/>
      <c r="CK31" s="622"/>
      <c r="CL31" s="622"/>
      <c r="CM31" s="622"/>
      <c r="CN31" s="622"/>
      <c r="CO31" s="622"/>
      <c r="CP31" s="622"/>
      <c r="CQ31" s="623"/>
      <c r="CR31" s="624">
        <v>8872</v>
      </c>
      <c r="CS31" s="656"/>
      <c r="CT31" s="656"/>
      <c r="CU31" s="656"/>
      <c r="CV31" s="656"/>
      <c r="CW31" s="656"/>
      <c r="CX31" s="656"/>
      <c r="CY31" s="657"/>
      <c r="CZ31" s="629">
        <v>0.1</v>
      </c>
      <c r="DA31" s="654"/>
      <c r="DB31" s="654"/>
      <c r="DC31" s="658"/>
      <c r="DD31" s="633">
        <v>8872</v>
      </c>
      <c r="DE31" s="656"/>
      <c r="DF31" s="656"/>
      <c r="DG31" s="656"/>
      <c r="DH31" s="656"/>
      <c r="DI31" s="656"/>
      <c r="DJ31" s="656"/>
      <c r="DK31" s="657"/>
      <c r="DL31" s="633">
        <v>8872</v>
      </c>
      <c r="DM31" s="656"/>
      <c r="DN31" s="656"/>
      <c r="DO31" s="656"/>
      <c r="DP31" s="656"/>
      <c r="DQ31" s="656"/>
      <c r="DR31" s="656"/>
      <c r="DS31" s="656"/>
      <c r="DT31" s="656"/>
      <c r="DU31" s="656"/>
      <c r="DV31" s="657"/>
      <c r="DW31" s="629">
        <v>0.2</v>
      </c>
      <c r="DX31" s="654"/>
      <c r="DY31" s="654"/>
      <c r="DZ31" s="654"/>
      <c r="EA31" s="654"/>
      <c r="EB31" s="654"/>
      <c r="EC31" s="655"/>
    </row>
    <row r="32" spans="2:133" ht="11.25" customHeight="1" x14ac:dyDescent="0.25">
      <c r="B32" s="621" t="s">
        <v>301</v>
      </c>
      <c r="C32" s="622"/>
      <c r="D32" s="622"/>
      <c r="E32" s="622"/>
      <c r="F32" s="622"/>
      <c r="G32" s="622"/>
      <c r="H32" s="622"/>
      <c r="I32" s="622"/>
      <c r="J32" s="622"/>
      <c r="K32" s="622"/>
      <c r="L32" s="622"/>
      <c r="M32" s="622"/>
      <c r="N32" s="622"/>
      <c r="O32" s="622"/>
      <c r="P32" s="622"/>
      <c r="Q32" s="623"/>
      <c r="R32" s="624">
        <v>639037</v>
      </c>
      <c r="S32" s="625"/>
      <c r="T32" s="625"/>
      <c r="U32" s="625"/>
      <c r="V32" s="625"/>
      <c r="W32" s="625"/>
      <c r="X32" s="625"/>
      <c r="Y32" s="626"/>
      <c r="Z32" s="627">
        <v>6.7</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302</v>
      </c>
      <c r="AX32" s="621" t="s">
        <v>303</v>
      </c>
      <c r="AY32" s="622"/>
      <c r="AZ32" s="622"/>
      <c r="BA32" s="622"/>
      <c r="BB32" s="622"/>
      <c r="BC32" s="622"/>
      <c r="BD32" s="622"/>
      <c r="BE32" s="622"/>
      <c r="BF32" s="623"/>
      <c r="BG32" s="681">
        <v>99.9</v>
      </c>
      <c r="BH32" s="656"/>
      <c r="BI32" s="656"/>
      <c r="BJ32" s="656"/>
      <c r="BK32" s="656"/>
      <c r="BL32" s="656"/>
      <c r="BM32" s="630">
        <v>99.4</v>
      </c>
      <c r="BN32" s="656"/>
      <c r="BO32" s="656"/>
      <c r="BP32" s="656"/>
      <c r="BQ32" s="679"/>
      <c r="BR32" s="681">
        <v>98.9</v>
      </c>
      <c r="BS32" s="656"/>
      <c r="BT32" s="656"/>
      <c r="BU32" s="656"/>
      <c r="BV32" s="656"/>
      <c r="BW32" s="656"/>
      <c r="BX32" s="630">
        <v>98.7</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25">
      <c r="B33" s="621" t="s">
        <v>305</v>
      </c>
      <c r="C33" s="622"/>
      <c r="D33" s="622"/>
      <c r="E33" s="622"/>
      <c r="F33" s="622"/>
      <c r="G33" s="622"/>
      <c r="H33" s="622"/>
      <c r="I33" s="622"/>
      <c r="J33" s="622"/>
      <c r="K33" s="622"/>
      <c r="L33" s="622"/>
      <c r="M33" s="622"/>
      <c r="N33" s="622"/>
      <c r="O33" s="622"/>
      <c r="P33" s="622"/>
      <c r="Q33" s="623"/>
      <c r="R33" s="624">
        <v>29381</v>
      </c>
      <c r="S33" s="625"/>
      <c r="T33" s="625"/>
      <c r="U33" s="625"/>
      <c r="V33" s="625"/>
      <c r="W33" s="625"/>
      <c r="X33" s="625"/>
      <c r="Y33" s="626"/>
      <c r="Z33" s="627">
        <v>0.3</v>
      </c>
      <c r="AA33" s="627"/>
      <c r="AB33" s="627"/>
      <c r="AC33" s="627"/>
      <c r="AD33" s="628">
        <v>2123</v>
      </c>
      <c r="AE33" s="628"/>
      <c r="AF33" s="628"/>
      <c r="AG33" s="628"/>
      <c r="AH33" s="628"/>
      <c r="AI33" s="628"/>
      <c r="AJ33" s="628"/>
      <c r="AK33" s="628"/>
      <c r="AL33" s="629">
        <v>0</v>
      </c>
      <c r="AM33" s="630"/>
      <c r="AN33" s="630"/>
      <c r="AO33" s="631"/>
      <c r="AP33" s="674"/>
      <c r="AQ33" s="675"/>
      <c r="AR33" s="675"/>
      <c r="AS33" s="675"/>
      <c r="AT33" s="678"/>
      <c r="AU33" s="201"/>
      <c r="AV33" s="201"/>
      <c r="AW33" s="201"/>
      <c r="AX33" s="645" t="s">
        <v>306</v>
      </c>
      <c r="AY33" s="646"/>
      <c r="AZ33" s="646"/>
      <c r="BA33" s="646"/>
      <c r="BB33" s="646"/>
      <c r="BC33" s="646"/>
      <c r="BD33" s="646"/>
      <c r="BE33" s="646"/>
      <c r="BF33" s="647"/>
      <c r="BG33" s="682">
        <v>99.9</v>
      </c>
      <c r="BH33" s="683"/>
      <c r="BI33" s="683"/>
      <c r="BJ33" s="683"/>
      <c r="BK33" s="683"/>
      <c r="BL33" s="683"/>
      <c r="BM33" s="684">
        <v>99.9</v>
      </c>
      <c r="BN33" s="683"/>
      <c r="BO33" s="683"/>
      <c r="BP33" s="683"/>
      <c r="BQ33" s="685"/>
      <c r="BR33" s="682">
        <v>99.9</v>
      </c>
      <c r="BS33" s="683"/>
      <c r="BT33" s="683"/>
      <c r="BU33" s="683"/>
      <c r="BV33" s="683"/>
      <c r="BW33" s="683"/>
      <c r="BX33" s="684">
        <v>99.9</v>
      </c>
      <c r="BY33" s="683"/>
      <c r="BZ33" s="683"/>
      <c r="CA33" s="683"/>
      <c r="CB33" s="685"/>
      <c r="CD33" s="621" t="s">
        <v>307</v>
      </c>
      <c r="CE33" s="622"/>
      <c r="CF33" s="622"/>
      <c r="CG33" s="622"/>
      <c r="CH33" s="622"/>
      <c r="CI33" s="622"/>
      <c r="CJ33" s="622"/>
      <c r="CK33" s="622"/>
      <c r="CL33" s="622"/>
      <c r="CM33" s="622"/>
      <c r="CN33" s="622"/>
      <c r="CO33" s="622"/>
      <c r="CP33" s="622"/>
      <c r="CQ33" s="623"/>
      <c r="CR33" s="624">
        <v>4370210</v>
      </c>
      <c r="CS33" s="656"/>
      <c r="CT33" s="656"/>
      <c r="CU33" s="656"/>
      <c r="CV33" s="656"/>
      <c r="CW33" s="656"/>
      <c r="CX33" s="656"/>
      <c r="CY33" s="657"/>
      <c r="CZ33" s="629">
        <v>49</v>
      </c>
      <c r="DA33" s="654"/>
      <c r="DB33" s="654"/>
      <c r="DC33" s="658"/>
      <c r="DD33" s="633">
        <v>3083514</v>
      </c>
      <c r="DE33" s="656"/>
      <c r="DF33" s="656"/>
      <c r="DG33" s="656"/>
      <c r="DH33" s="656"/>
      <c r="DI33" s="656"/>
      <c r="DJ33" s="656"/>
      <c r="DK33" s="657"/>
      <c r="DL33" s="633">
        <v>2539872</v>
      </c>
      <c r="DM33" s="656"/>
      <c r="DN33" s="656"/>
      <c r="DO33" s="656"/>
      <c r="DP33" s="656"/>
      <c r="DQ33" s="656"/>
      <c r="DR33" s="656"/>
      <c r="DS33" s="656"/>
      <c r="DT33" s="656"/>
      <c r="DU33" s="656"/>
      <c r="DV33" s="657"/>
      <c r="DW33" s="629">
        <v>48.8</v>
      </c>
      <c r="DX33" s="654"/>
      <c r="DY33" s="654"/>
      <c r="DZ33" s="654"/>
      <c r="EA33" s="654"/>
      <c r="EB33" s="654"/>
      <c r="EC33" s="655"/>
    </row>
    <row r="34" spans="2:133" ht="11.25" customHeight="1" x14ac:dyDescent="0.25">
      <c r="B34" s="621" t="s">
        <v>308</v>
      </c>
      <c r="C34" s="622"/>
      <c r="D34" s="622"/>
      <c r="E34" s="622"/>
      <c r="F34" s="622"/>
      <c r="G34" s="622"/>
      <c r="H34" s="622"/>
      <c r="I34" s="622"/>
      <c r="J34" s="622"/>
      <c r="K34" s="622"/>
      <c r="L34" s="622"/>
      <c r="M34" s="622"/>
      <c r="N34" s="622"/>
      <c r="O34" s="622"/>
      <c r="P34" s="622"/>
      <c r="Q34" s="623"/>
      <c r="R34" s="624">
        <v>443711</v>
      </c>
      <c r="S34" s="625"/>
      <c r="T34" s="625"/>
      <c r="U34" s="625"/>
      <c r="V34" s="625"/>
      <c r="W34" s="625"/>
      <c r="X34" s="625"/>
      <c r="Y34" s="626"/>
      <c r="Z34" s="627">
        <v>4.7</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1784098</v>
      </c>
      <c r="CS34" s="625"/>
      <c r="CT34" s="625"/>
      <c r="CU34" s="625"/>
      <c r="CV34" s="625"/>
      <c r="CW34" s="625"/>
      <c r="CX34" s="625"/>
      <c r="CY34" s="626"/>
      <c r="CZ34" s="629">
        <v>20</v>
      </c>
      <c r="DA34" s="654"/>
      <c r="DB34" s="654"/>
      <c r="DC34" s="658"/>
      <c r="DD34" s="633">
        <v>1288816</v>
      </c>
      <c r="DE34" s="625"/>
      <c r="DF34" s="625"/>
      <c r="DG34" s="625"/>
      <c r="DH34" s="625"/>
      <c r="DI34" s="625"/>
      <c r="DJ34" s="625"/>
      <c r="DK34" s="626"/>
      <c r="DL34" s="633">
        <v>992119</v>
      </c>
      <c r="DM34" s="625"/>
      <c r="DN34" s="625"/>
      <c r="DO34" s="625"/>
      <c r="DP34" s="625"/>
      <c r="DQ34" s="625"/>
      <c r="DR34" s="625"/>
      <c r="DS34" s="625"/>
      <c r="DT34" s="625"/>
      <c r="DU34" s="625"/>
      <c r="DV34" s="626"/>
      <c r="DW34" s="629">
        <v>19.100000000000001</v>
      </c>
      <c r="DX34" s="654"/>
      <c r="DY34" s="654"/>
      <c r="DZ34" s="654"/>
      <c r="EA34" s="654"/>
      <c r="EB34" s="654"/>
      <c r="EC34" s="655"/>
    </row>
    <row r="35" spans="2:133" ht="11.25" customHeight="1" x14ac:dyDescent="0.25">
      <c r="B35" s="621" t="s">
        <v>310</v>
      </c>
      <c r="C35" s="622"/>
      <c r="D35" s="622"/>
      <c r="E35" s="622"/>
      <c r="F35" s="622"/>
      <c r="G35" s="622"/>
      <c r="H35" s="622"/>
      <c r="I35" s="622"/>
      <c r="J35" s="622"/>
      <c r="K35" s="622"/>
      <c r="L35" s="622"/>
      <c r="M35" s="622"/>
      <c r="N35" s="622"/>
      <c r="O35" s="622"/>
      <c r="P35" s="622"/>
      <c r="Q35" s="623"/>
      <c r="R35" s="624">
        <v>573483</v>
      </c>
      <c r="S35" s="625"/>
      <c r="T35" s="625"/>
      <c r="U35" s="625"/>
      <c r="V35" s="625"/>
      <c r="W35" s="625"/>
      <c r="X35" s="625"/>
      <c r="Y35" s="626"/>
      <c r="Z35" s="627">
        <v>6</v>
      </c>
      <c r="AA35" s="627"/>
      <c r="AB35" s="627"/>
      <c r="AC35" s="627"/>
      <c r="AD35" s="628" t="s">
        <v>122</v>
      </c>
      <c r="AE35" s="628"/>
      <c r="AF35" s="628"/>
      <c r="AG35" s="628"/>
      <c r="AH35" s="628"/>
      <c r="AI35" s="628"/>
      <c r="AJ35" s="628"/>
      <c r="AK35" s="628"/>
      <c r="AL35" s="629" t="s">
        <v>122</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222867</v>
      </c>
      <c r="CS35" s="656"/>
      <c r="CT35" s="656"/>
      <c r="CU35" s="656"/>
      <c r="CV35" s="656"/>
      <c r="CW35" s="656"/>
      <c r="CX35" s="656"/>
      <c r="CY35" s="657"/>
      <c r="CZ35" s="629">
        <v>2.5</v>
      </c>
      <c r="DA35" s="654"/>
      <c r="DB35" s="654"/>
      <c r="DC35" s="658"/>
      <c r="DD35" s="633">
        <v>140696</v>
      </c>
      <c r="DE35" s="656"/>
      <c r="DF35" s="656"/>
      <c r="DG35" s="656"/>
      <c r="DH35" s="656"/>
      <c r="DI35" s="656"/>
      <c r="DJ35" s="656"/>
      <c r="DK35" s="657"/>
      <c r="DL35" s="633">
        <v>121445</v>
      </c>
      <c r="DM35" s="656"/>
      <c r="DN35" s="656"/>
      <c r="DO35" s="656"/>
      <c r="DP35" s="656"/>
      <c r="DQ35" s="656"/>
      <c r="DR35" s="656"/>
      <c r="DS35" s="656"/>
      <c r="DT35" s="656"/>
      <c r="DU35" s="656"/>
      <c r="DV35" s="657"/>
      <c r="DW35" s="629">
        <v>2.2999999999999998</v>
      </c>
      <c r="DX35" s="654"/>
      <c r="DY35" s="654"/>
      <c r="DZ35" s="654"/>
      <c r="EA35" s="654"/>
      <c r="EB35" s="654"/>
      <c r="EC35" s="655"/>
    </row>
    <row r="36" spans="2:133" ht="11.25" customHeight="1" x14ac:dyDescent="0.25">
      <c r="B36" s="621" t="s">
        <v>314</v>
      </c>
      <c r="C36" s="622"/>
      <c r="D36" s="622"/>
      <c r="E36" s="622"/>
      <c r="F36" s="622"/>
      <c r="G36" s="622"/>
      <c r="H36" s="622"/>
      <c r="I36" s="622"/>
      <c r="J36" s="622"/>
      <c r="K36" s="622"/>
      <c r="L36" s="622"/>
      <c r="M36" s="622"/>
      <c r="N36" s="622"/>
      <c r="O36" s="622"/>
      <c r="P36" s="622"/>
      <c r="Q36" s="623"/>
      <c r="R36" s="624">
        <v>610665</v>
      </c>
      <c r="S36" s="625"/>
      <c r="T36" s="625"/>
      <c r="U36" s="625"/>
      <c r="V36" s="625"/>
      <c r="W36" s="625"/>
      <c r="X36" s="625"/>
      <c r="Y36" s="626"/>
      <c r="Z36" s="627">
        <v>6.4</v>
      </c>
      <c r="AA36" s="627"/>
      <c r="AB36" s="627"/>
      <c r="AC36" s="627"/>
      <c r="AD36" s="628" t="s">
        <v>122</v>
      </c>
      <c r="AE36" s="628"/>
      <c r="AF36" s="628"/>
      <c r="AG36" s="628"/>
      <c r="AH36" s="628"/>
      <c r="AI36" s="628"/>
      <c r="AJ36" s="628"/>
      <c r="AK36" s="628"/>
      <c r="AL36" s="629" t="s">
        <v>122</v>
      </c>
      <c r="AM36" s="630"/>
      <c r="AN36" s="630"/>
      <c r="AO36" s="631"/>
      <c r="AP36" s="204"/>
      <c r="AQ36" s="690" t="s">
        <v>315</v>
      </c>
      <c r="AR36" s="691"/>
      <c r="AS36" s="691"/>
      <c r="AT36" s="691"/>
      <c r="AU36" s="691"/>
      <c r="AV36" s="691"/>
      <c r="AW36" s="691"/>
      <c r="AX36" s="691"/>
      <c r="AY36" s="692"/>
      <c r="AZ36" s="613">
        <v>844923</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57784</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1358667</v>
      </c>
      <c r="CS36" s="625"/>
      <c r="CT36" s="625"/>
      <c r="CU36" s="625"/>
      <c r="CV36" s="625"/>
      <c r="CW36" s="625"/>
      <c r="CX36" s="625"/>
      <c r="CY36" s="626"/>
      <c r="CZ36" s="629">
        <v>15.2</v>
      </c>
      <c r="DA36" s="654"/>
      <c r="DB36" s="654"/>
      <c r="DC36" s="658"/>
      <c r="DD36" s="633">
        <v>1169403</v>
      </c>
      <c r="DE36" s="625"/>
      <c r="DF36" s="625"/>
      <c r="DG36" s="625"/>
      <c r="DH36" s="625"/>
      <c r="DI36" s="625"/>
      <c r="DJ36" s="625"/>
      <c r="DK36" s="626"/>
      <c r="DL36" s="633">
        <v>1014431</v>
      </c>
      <c r="DM36" s="625"/>
      <c r="DN36" s="625"/>
      <c r="DO36" s="625"/>
      <c r="DP36" s="625"/>
      <c r="DQ36" s="625"/>
      <c r="DR36" s="625"/>
      <c r="DS36" s="625"/>
      <c r="DT36" s="625"/>
      <c r="DU36" s="625"/>
      <c r="DV36" s="626"/>
      <c r="DW36" s="629">
        <v>19.5</v>
      </c>
      <c r="DX36" s="654"/>
      <c r="DY36" s="654"/>
      <c r="DZ36" s="654"/>
      <c r="EA36" s="654"/>
      <c r="EB36" s="654"/>
      <c r="EC36" s="655"/>
    </row>
    <row r="37" spans="2:133" ht="11.25" customHeight="1" x14ac:dyDescent="0.25">
      <c r="B37" s="621" t="s">
        <v>318</v>
      </c>
      <c r="C37" s="622"/>
      <c r="D37" s="622"/>
      <c r="E37" s="622"/>
      <c r="F37" s="622"/>
      <c r="G37" s="622"/>
      <c r="H37" s="622"/>
      <c r="I37" s="622"/>
      <c r="J37" s="622"/>
      <c r="K37" s="622"/>
      <c r="L37" s="622"/>
      <c r="M37" s="622"/>
      <c r="N37" s="622"/>
      <c r="O37" s="622"/>
      <c r="P37" s="622"/>
      <c r="Q37" s="623"/>
      <c r="R37" s="624">
        <v>310212</v>
      </c>
      <c r="S37" s="625"/>
      <c r="T37" s="625"/>
      <c r="U37" s="625"/>
      <c r="V37" s="625"/>
      <c r="W37" s="625"/>
      <c r="X37" s="625"/>
      <c r="Y37" s="626"/>
      <c r="Z37" s="627">
        <v>3.3</v>
      </c>
      <c r="AA37" s="627"/>
      <c r="AB37" s="627"/>
      <c r="AC37" s="627"/>
      <c r="AD37" s="628">
        <v>20670</v>
      </c>
      <c r="AE37" s="628"/>
      <c r="AF37" s="628"/>
      <c r="AG37" s="628"/>
      <c r="AH37" s="628"/>
      <c r="AI37" s="628"/>
      <c r="AJ37" s="628"/>
      <c r="AK37" s="628"/>
      <c r="AL37" s="629">
        <v>0.4</v>
      </c>
      <c r="AM37" s="630"/>
      <c r="AN37" s="630"/>
      <c r="AO37" s="631"/>
      <c r="AQ37" s="687" t="s">
        <v>319</v>
      </c>
      <c r="AR37" s="688"/>
      <c r="AS37" s="688"/>
      <c r="AT37" s="688"/>
      <c r="AU37" s="688"/>
      <c r="AV37" s="688"/>
      <c r="AW37" s="688"/>
      <c r="AX37" s="688"/>
      <c r="AY37" s="689"/>
      <c r="AZ37" s="624">
        <v>361850</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45285</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573214</v>
      </c>
      <c r="CS37" s="656"/>
      <c r="CT37" s="656"/>
      <c r="CU37" s="656"/>
      <c r="CV37" s="656"/>
      <c r="CW37" s="656"/>
      <c r="CX37" s="656"/>
      <c r="CY37" s="657"/>
      <c r="CZ37" s="629">
        <v>6.4</v>
      </c>
      <c r="DA37" s="654"/>
      <c r="DB37" s="654"/>
      <c r="DC37" s="658"/>
      <c r="DD37" s="633">
        <v>509764</v>
      </c>
      <c r="DE37" s="656"/>
      <c r="DF37" s="656"/>
      <c r="DG37" s="656"/>
      <c r="DH37" s="656"/>
      <c r="DI37" s="656"/>
      <c r="DJ37" s="656"/>
      <c r="DK37" s="657"/>
      <c r="DL37" s="633">
        <v>509764</v>
      </c>
      <c r="DM37" s="656"/>
      <c r="DN37" s="656"/>
      <c r="DO37" s="656"/>
      <c r="DP37" s="656"/>
      <c r="DQ37" s="656"/>
      <c r="DR37" s="656"/>
      <c r="DS37" s="656"/>
      <c r="DT37" s="656"/>
      <c r="DU37" s="656"/>
      <c r="DV37" s="657"/>
      <c r="DW37" s="629">
        <v>9.8000000000000007</v>
      </c>
      <c r="DX37" s="654"/>
      <c r="DY37" s="654"/>
      <c r="DZ37" s="654"/>
      <c r="EA37" s="654"/>
      <c r="EB37" s="654"/>
      <c r="EC37" s="655"/>
    </row>
    <row r="38" spans="2:133" ht="11.25" customHeight="1" x14ac:dyDescent="0.25">
      <c r="B38" s="621" t="s">
        <v>322</v>
      </c>
      <c r="C38" s="622"/>
      <c r="D38" s="622"/>
      <c r="E38" s="622"/>
      <c r="F38" s="622"/>
      <c r="G38" s="622"/>
      <c r="H38" s="622"/>
      <c r="I38" s="622"/>
      <c r="J38" s="622"/>
      <c r="K38" s="622"/>
      <c r="L38" s="622"/>
      <c r="M38" s="622"/>
      <c r="N38" s="622"/>
      <c r="O38" s="622"/>
      <c r="P38" s="622"/>
      <c r="Q38" s="623"/>
      <c r="R38" s="624">
        <v>316400</v>
      </c>
      <c r="S38" s="625"/>
      <c r="T38" s="625"/>
      <c r="U38" s="625"/>
      <c r="V38" s="625"/>
      <c r="W38" s="625"/>
      <c r="X38" s="625"/>
      <c r="Y38" s="626"/>
      <c r="Z38" s="627">
        <v>3.3</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t="s">
        <v>122</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1341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483073</v>
      </c>
      <c r="CS38" s="625"/>
      <c r="CT38" s="625"/>
      <c r="CU38" s="625"/>
      <c r="CV38" s="625"/>
      <c r="CW38" s="625"/>
      <c r="CX38" s="625"/>
      <c r="CY38" s="626"/>
      <c r="CZ38" s="629">
        <v>5.4</v>
      </c>
      <c r="DA38" s="654"/>
      <c r="DB38" s="654"/>
      <c r="DC38" s="658"/>
      <c r="DD38" s="633">
        <v>400501</v>
      </c>
      <c r="DE38" s="625"/>
      <c r="DF38" s="625"/>
      <c r="DG38" s="625"/>
      <c r="DH38" s="625"/>
      <c r="DI38" s="625"/>
      <c r="DJ38" s="625"/>
      <c r="DK38" s="626"/>
      <c r="DL38" s="633">
        <v>386877</v>
      </c>
      <c r="DM38" s="625"/>
      <c r="DN38" s="625"/>
      <c r="DO38" s="625"/>
      <c r="DP38" s="625"/>
      <c r="DQ38" s="625"/>
      <c r="DR38" s="625"/>
      <c r="DS38" s="625"/>
      <c r="DT38" s="625"/>
      <c r="DU38" s="625"/>
      <c r="DV38" s="626"/>
      <c r="DW38" s="629">
        <v>7.4</v>
      </c>
      <c r="DX38" s="654"/>
      <c r="DY38" s="654"/>
      <c r="DZ38" s="654"/>
      <c r="EA38" s="654"/>
      <c r="EB38" s="654"/>
      <c r="EC38" s="655"/>
    </row>
    <row r="39" spans="2:133" ht="11.25" customHeight="1" x14ac:dyDescent="0.2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2040</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444308</v>
      </c>
      <c r="CS39" s="656"/>
      <c r="CT39" s="656"/>
      <c r="CU39" s="656"/>
      <c r="CV39" s="656"/>
      <c r="CW39" s="656"/>
      <c r="CX39" s="656"/>
      <c r="CY39" s="657"/>
      <c r="CZ39" s="629">
        <v>5</v>
      </c>
      <c r="DA39" s="654"/>
      <c r="DB39" s="654"/>
      <c r="DC39" s="658"/>
      <c r="DD39" s="633">
        <v>59098</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25">
      <c r="B40" s="621" t="s">
        <v>330</v>
      </c>
      <c r="C40" s="622"/>
      <c r="D40" s="622"/>
      <c r="E40" s="622"/>
      <c r="F40" s="622"/>
      <c r="G40" s="622"/>
      <c r="H40" s="622"/>
      <c r="I40" s="622"/>
      <c r="J40" s="622"/>
      <c r="K40" s="622"/>
      <c r="L40" s="622"/>
      <c r="M40" s="622"/>
      <c r="N40" s="622"/>
      <c r="O40" s="622"/>
      <c r="P40" s="622"/>
      <c r="Q40" s="623"/>
      <c r="R40" s="624" t="s">
        <v>122</v>
      </c>
      <c r="S40" s="625"/>
      <c r="T40" s="625"/>
      <c r="U40" s="625"/>
      <c r="V40" s="625"/>
      <c r="W40" s="625"/>
      <c r="X40" s="625"/>
      <c r="Y40" s="626"/>
      <c r="Z40" s="627" t="s">
        <v>122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05"/>
      <c r="BM40" s="622" t="s">
        <v>333</v>
      </c>
      <c r="BN40" s="622"/>
      <c r="BO40" s="622"/>
      <c r="BP40" s="622"/>
      <c r="BQ40" s="622"/>
      <c r="BR40" s="622"/>
      <c r="BS40" s="622"/>
      <c r="BT40" s="622"/>
      <c r="BU40" s="623"/>
      <c r="BV40" s="624">
        <v>103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77197</v>
      </c>
      <c r="CS40" s="625"/>
      <c r="CT40" s="625"/>
      <c r="CU40" s="625"/>
      <c r="CV40" s="625"/>
      <c r="CW40" s="625"/>
      <c r="CX40" s="625"/>
      <c r="CY40" s="626"/>
      <c r="CZ40" s="629">
        <v>0.9</v>
      </c>
      <c r="DA40" s="654"/>
      <c r="DB40" s="654"/>
      <c r="DC40" s="658"/>
      <c r="DD40" s="633">
        <v>25000</v>
      </c>
      <c r="DE40" s="625"/>
      <c r="DF40" s="625"/>
      <c r="DG40" s="625"/>
      <c r="DH40" s="625"/>
      <c r="DI40" s="625"/>
      <c r="DJ40" s="625"/>
      <c r="DK40" s="626"/>
      <c r="DL40" s="633">
        <v>25000</v>
      </c>
      <c r="DM40" s="625"/>
      <c r="DN40" s="625"/>
      <c r="DO40" s="625"/>
      <c r="DP40" s="625"/>
      <c r="DQ40" s="625"/>
      <c r="DR40" s="625"/>
      <c r="DS40" s="625"/>
      <c r="DT40" s="625"/>
      <c r="DU40" s="625"/>
      <c r="DV40" s="626"/>
      <c r="DW40" s="629">
        <v>0.5</v>
      </c>
      <c r="DX40" s="654"/>
      <c r="DY40" s="654"/>
      <c r="DZ40" s="654"/>
      <c r="EA40" s="654"/>
      <c r="EB40" s="654"/>
      <c r="EC40" s="655"/>
    </row>
    <row r="41" spans="2:133" ht="11.25" customHeight="1" x14ac:dyDescent="0.25">
      <c r="B41" s="645" t="s">
        <v>335</v>
      </c>
      <c r="C41" s="646"/>
      <c r="D41" s="646"/>
      <c r="E41" s="646"/>
      <c r="F41" s="646"/>
      <c r="G41" s="646"/>
      <c r="H41" s="646"/>
      <c r="I41" s="646"/>
      <c r="J41" s="646"/>
      <c r="K41" s="646"/>
      <c r="L41" s="646"/>
      <c r="M41" s="646"/>
      <c r="N41" s="646"/>
      <c r="O41" s="646"/>
      <c r="P41" s="646"/>
      <c r="Q41" s="647"/>
      <c r="R41" s="696">
        <v>9507615</v>
      </c>
      <c r="S41" s="697"/>
      <c r="T41" s="697"/>
      <c r="U41" s="697"/>
      <c r="V41" s="697"/>
      <c r="W41" s="697"/>
      <c r="X41" s="697"/>
      <c r="Y41" s="701"/>
      <c r="Z41" s="702">
        <v>100</v>
      </c>
      <c r="AA41" s="702"/>
      <c r="AB41" s="702"/>
      <c r="AC41" s="702"/>
      <c r="AD41" s="703">
        <v>5201318</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139561</v>
      </c>
      <c r="BA41" s="625"/>
      <c r="BB41" s="625"/>
      <c r="BC41" s="625"/>
      <c r="BD41" s="656"/>
      <c r="BE41" s="656"/>
      <c r="BF41" s="679"/>
      <c r="BG41" s="672"/>
      <c r="BH41" s="673"/>
      <c r="BI41" s="673"/>
      <c r="BJ41" s="673"/>
      <c r="BK41" s="673"/>
      <c r="BL41" s="205"/>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5">
      <c r="AQ42" s="693" t="s">
        <v>339</v>
      </c>
      <c r="AR42" s="694"/>
      <c r="AS42" s="694"/>
      <c r="AT42" s="694"/>
      <c r="AU42" s="694"/>
      <c r="AV42" s="694"/>
      <c r="AW42" s="694"/>
      <c r="AX42" s="694"/>
      <c r="AY42" s="695"/>
      <c r="AZ42" s="696">
        <v>343512</v>
      </c>
      <c r="BA42" s="697"/>
      <c r="BB42" s="697"/>
      <c r="BC42" s="697"/>
      <c r="BD42" s="683"/>
      <c r="BE42" s="683"/>
      <c r="BF42" s="685"/>
      <c r="BG42" s="674"/>
      <c r="BH42" s="675"/>
      <c r="BI42" s="675"/>
      <c r="BJ42" s="675"/>
      <c r="BK42" s="675"/>
      <c r="BL42" s="206"/>
      <c r="BM42" s="646" t="s">
        <v>340</v>
      </c>
      <c r="BN42" s="646"/>
      <c r="BO42" s="646"/>
      <c r="BP42" s="646"/>
      <c r="BQ42" s="646"/>
      <c r="BR42" s="646"/>
      <c r="BS42" s="646"/>
      <c r="BT42" s="646"/>
      <c r="BU42" s="647"/>
      <c r="BV42" s="696">
        <v>403</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850545</v>
      </c>
      <c r="CS42" s="656"/>
      <c r="CT42" s="656"/>
      <c r="CU42" s="656"/>
      <c r="CV42" s="656"/>
      <c r="CW42" s="656"/>
      <c r="CX42" s="656"/>
      <c r="CY42" s="657"/>
      <c r="CZ42" s="629">
        <v>9.5</v>
      </c>
      <c r="DA42" s="654"/>
      <c r="DB42" s="654"/>
      <c r="DC42" s="658"/>
      <c r="DD42" s="633">
        <v>193332</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5">
      <c r="B43" s="196" t="s">
        <v>342</v>
      </c>
      <c r="CD43" s="621" t="s">
        <v>343</v>
      </c>
      <c r="CE43" s="622"/>
      <c r="CF43" s="622"/>
      <c r="CG43" s="622"/>
      <c r="CH43" s="622"/>
      <c r="CI43" s="622"/>
      <c r="CJ43" s="622"/>
      <c r="CK43" s="622"/>
      <c r="CL43" s="622"/>
      <c r="CM43" s="622"/>
      <c r="CN43" s="622"/>
      <c r="CO43" s="622"/>
      <c r="CP43" s="622"/>
      <c r="CQ43" s="623"/>
      <c r="CR43" s="624">
        <v>26724</v>
      </c>
      <c r="CS43" s="656"/>
      <c r="CT43" s="656"/>
      <c r="CU43" s="656"/>
      <c r="CV43" s="656"/>
      <c r="CW43" s="656"/>
      <c r="CX43" s="656"/>
      <c r="CY43" s="657"/>
      <c r="CZ43" s="629">
        <v>0.3</v>
      </c>
      <c r="DA43" s="654"/>
      <c r="DB43" s="654"/>
      <c r="DC43" s="658"/>
      <c r="DD43" s="633">
        <v>26724</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850545</v>
      </c>
      <c r="CS44" s="625"/>
      <c r="CT44" s="625"/>
      <c r="CU44" s="625"/>
      <c r="CV44" s="625"/>
      <c r="CW44" s="625"/>
      <c r="CX44" s="625"/>
      <c r="CY44" s="626"/>
      <c r="CZ44" s="629">
        <v>9.5</v>
      </c>
      <c r="DA44" s="630"/>
      <c r="DB44" s="630"/>
      <c r="DC44" s="636"/>
      <c r="DD44" s="633">
        <v>193332</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328589</v>
      </c>
      <c r="CS45" s="656"/>
      <c r="CT45" s="656"/>
      <c r="CU45" s="656"/>
      <c r="CV45" s="656"/>
      <c r="CW45" s="656"/>
      <c r="CX45" s="656"/>
      <c r="CY45" s="657"/>
      <c r="CZ45" s="629">
        <v>3.7</v>
      </c>
      <c r="DA45" s="654"/>
      <c r="DB45" s="654"/>
      <c r="DC45" s="658"/>
      <c r="DD45" s="633">
        <v>42799</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5">
      <c r="B46" s="207"/>
      <c r="CD46" s="662"/>
      <c r="CE46" s="663"/>
      <c r="CF46" s="621" t="s">
        <v>348</v>
      </c>
      <c r="CG46" s="622"/>
      <c r="CH46" s="622"/>
      <c r="CI46" s="622"/>
      <c r="CJ46" s="622"/>
      <c r="CK46" s="622"/>
      <c r="CL46" s="622"/>
      <c r="CM46" s="622"/>
      <c r="CN46" s="622"/>
      <c r="CO46" s="622"/>
      <c r="CP46" s="622"/>
      <c r="CQ46" s="623"/>
      <c r="CR46" s="624">
        <v>474343</v>
      </c>
      <c r="CS46" s="625"/>
      <c r="CT46" s="625"/>
      <c r="CU46" s="625"/>
      <c r="CV46" s="625"/>
      <c r="CW46" s="625"/>
      <c r="CX46" s="625"/>
      <c r="CY46" s="626"/>
      <c r="CZ46" s="629">
        <v>5.3</v>
      </c>
      <c r="DA46" s="630"/>
      <c r="DB46" s="630"/>
      <c r="DC46" s="636"/>
      <c r="DD46" s="633">
        <v>140550</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5">
      <c r="B47" s="207"/>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ht="10.5" x14ac:dyDescent="0.25">
      <c r="B48" s="207"/>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5">
      <c r="B49" s="207"/>
      <c r="CD49" s="645" t="s">
        <v>351</v>
      </c>
      <c r="CE49" s="646"/>
      <c r="CF49" s="646"/>
      <c r="CG49" s="646"/>
      <c r="CH49" s="646"/>
      <c r="CI49" s="646"/>
      <c r="CJ49" s="646"/>
      <c r="CK49" s="646"/>
      <c r="CL49" s="646"/>
      <c r="CM49" s="646"/>
      <c r="CN49" s="646"/>
      <c r="CO49" s="646"/>
      <c r="CP49" s="646"/>
      <c r="CQ49" s="647"/>
      <c r="CR49" s="696">
        <v>8926801</v>
      </c>
      <c r="CS49" s="683"/>
      <c r="CT49" s="683"/>
      <c r="CU49" s="683"/>
      <c r="CV49" s="683"/>
      <c r="CW49" s="683"/>
      <c r="CX49" s="683"/>
      <c r="CY49" s="712"/>
      <c r="CZ49" s="704">
        <v>100</v>
      </c>
      <c r="DA49" s="713"/>
      <c r="DB49" s="713"/>
      <c r="DC49" s="714"/>
      <c r="DD49" s="715">
        <v>5705961</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l++UY+24Wv2nCKoPMqDwxd3cZwWVh+ryUGS7pUDm2HuTobpnhUdVpM9jTQS12f7TJEsdWfXKJljOXaQJlD4m+g==" saltValue="1SKqn0WhUhMxXa0jek2u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6"/>
    </row>
    <row r="6" spans="1:131" s="217" customFormat="1" ht="26.25" customHeight="1" thickBot="1" x14ac:dyDescent="0.3">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25">
      <c r="A7" s="218">
        <v>1</v>
      </c>
      <c r="B7" s="750" t="s">
        <v>374</v>
      </c>
      <c r="C7" s="751"/>
      <c r="D7" s="751"/>
      <c r="E7" s="751"/>
      <c r="F7" s="751"/>
      <c r="G7" s="751"/>
      <c r="H7" s="751"/>
      <c r="I7" s="751"/>
      <c r="J7" s="751"/>
      <c r="K7" s="751"/>
      <c r="L7" s="751"/>
      <c r="M7" s="751"/>
      <c r="N7" s="751"/>
      <c r="O7" s="751"/>
      <c r="P7" s="752"/>
      <c r="Q7" s="753">
        <v>9498</v>
      </c>
      <c r="R7" s="754"/>
      <c r="S7" s="754"/>
      <c r="T7" s="754"/>
      <c r="U7" s="754"/>
      <c r="V7" s="754">
        <v>8920</v>
      </c>
      <c r="W7" s="754"/>
      <c r="X7" s="754"/>
      <c r="Y7" s="754"/>
      <c r="Z7" s="754"/>
      <c r="AA7" s="754">
        <v>578</v>
      </c>
      <c r="AB7" s="754"/>
      <c r="AC7" s="754"/>
      <c r="AD7" s="754"/>
      <c r="AE7" s="755"/>
      <c r="AF7" s="756">
        <v>503</v>
      </c>
      <c r="AG7" s="757"/>
      <c r="AH7" s="757"/>
      <c r="AI7" s="757"/>
      <c r="AJ7" s="758"/>
      <c r="AK7" s="759">
        <v>573</v>
      </c>
      <c r="AL7" s="760"/>
      <c r="AM7" s="760"/>
      <c r="AN7" s="760"/>
      <c r="AO7" s="760"/>
      <c r="AP7" s="760">
        <v>2330</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551</v>
      </c>
      <c r="BT7" s="748"/>
      <c r="BU7" s="748"/>
      <c r="BV7" s="748"/>
      <c r="BW7" s="748"/>
      <c r="BX7" s="748"/>
      <c r="BY7" s="748"/>
      <c r="BZ7" s="748"/>
      <c r="CA7" s="748"/>
      <c r="CB7" s="748"/>
      <c r="CC7" s="748"/>
      <c r="CD7" s="748"/>
      <c r="CE7" s="748"/>
      <c r="CF7" s="748"/>
      <c r="CG7" s="763"/>
      <c r="CH7" s="744">
        <v>13</v>
      </c>
      <c r="CI7" s="745"/>
      <c r="CJ7" s="745"/>
      <c r="CK7" s="745"/>
      <c r="CL7" s="746"/>
      <c r="CM7" s="744">
        <v>130</v>
      </c>
      <c r="CN7" s="745"/>
      <c r="CO7" s="745"/>
      <c r="CP7" s="745"/>
      <c r="CQ7" s="746"/>
      <c r="CR7" s="744">
        <v>50</v>
      </c>
      <c r="CS7" s="745"/>
      <c r="CT7" s="745"/>
      <c r="CU7" s="745"/>
      <c r="CV7" s="746"/>
      <c r="CW7" s="744" t="s">
        <v>553</v>
      </c>
      <c r="CX7" s="745"/>
      <c r="CY7" s="745"/>
      <c r="CZ7" s="745"/>
      <c r="DA7" s="746"/>
      <c r="DB7" s="744" t="s">
        <v>553</v>
      </c>
      <c r="DC7" s="745"/>
      <c r="DD7" s="745"/>
      <c r="DE7" s="745"/>
      <c r="DF7" s="746"/>
      <c r="DG7" s="744" t="s">
        <v>553</v>
      </c>
      <c r="DH7" s="745"/>
      <c r="DI7" s="745"/>
      <c r="DJ7" s="745"/>
      <c r="DK7" s="746"/>
      <c r="DL7" s="744" t="s">
        <v>553</v>
      </c>
      <c r="DM7" s="745"/>
      <c r="DN7" s="745"/>
      <c r="DO7" s="745"/>
      <c r="DP7" s="746"/>
      <c r="DQ7" s="744" t="s">
        <v>553</v>
      </c>
      <c r="DR7" s="745"/>
      <c r="DS7" s="745"/>
      <c r="DT7" s="745"/>
      <c r="DU7" s="746"/>
      <c r="DV7" s="747"/>
      <c r="DW7" s="748"/>
      <c r="DX7" s="748"/>
      <c r="DY7" s="748"/>
      <c r="DZ7" s="749"/>
      <c r="EA7" s="216"/>
    </row>
    <row r="8" spans="1:131" s="217" customFormat="1" ht="26.25" customHeight="1" x14ac:dyDescent="0.25">
      <c r="A8" s="220">
        <v>2</v>
      </c>
      <c r="B8" s="781" t="s">
        <v>375</v>
      </c>
      <c r="C8" s="782"/>
      <c r="D8" s="782"/>
      <c r="E8" s="782"/>
      <c r="F8" s="782"/>
      <c r="G8" s="782"/>
      <c r="H8" s="782"/>
      <c r="I8" s="782"/>
      <c r="J8" s="782"/>
      <c r="K8" s="782"/>
      <c r="L8" s="782"/>
      <c r="M8" s="782"/>
      <c r="N8" s="782"/>
      <c r="O8" s="782"/>
      <c r="P8" s="783"/>
      <c r="Q8" s="784">
        <v>10</v>
      </c>
      <c r="R8" s="785"/>
      <c r="S8" s="785"/>
      <c r="T8" s="785"/>
      <c r="U8" s="785"/>
      <c r="V8" s="785">
        <v>7</v>
      </c>
      <c r="W8" s="785"/>
      <c r="X8" s="785"/>
      <c r="Y8" s="785"/>
      <c r="Z8" s="785"/>
      <c r="AA8" s="785">
        <v>3</v>
      </c>
      <c r="AB8" s="785"/>
      <c r="AC8" s="785"/>
      <c r="AD8" s="785"/>
      <c r="AE8" s="786"/>
      <c r="AF8" s="787">
        <v>3</v>
      </c>
      <c r="AG8" s="788"/>
      <c r="AH8" s="788"/>
      <c r="AI8" s="788"/>
      <c r="AJ8" s="789"/>
      <c r="AK8" s="770" t="s">
        <v>552</v>
      </c>
      <c r="AL8" s="771"/>
      <c r="AM8" s="771"/>
      <c r="AN8" s="771"/>
      <c r="AO8" s="771"/>
      <c r="AP8" s="771" t="s">
        <v>552</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t="s">
        <v>554</v>
      </c>
      <c r="BT8" s="775"/>
      <c r="BU8" s="775"/>
      <c r="BV8" s="775"/>
      <c r="BW8" s="775"/>
      <c r="BX8" s="775"/>
      <c r="BY8" s="775"/>
      <c r="BZ8" s="775"/>
      <c r="CA8" s="775"/>
      <c r="CB8" s="775"/>
      <c r="CC8" s="775"/>
      <c r="CD8" s="775"/>
      <c r="CE8" s="775"/>
      <c r="CF8" s="775"/>
      <c r="CG8" s="776"/>
      <c r="CH8" s="777">
        <v>-1</v>
      </c>
      <c r="CI8" s="778"/>
      <c r="CJ8" s="778"/>
      <c r="CK8" s="778"/>
      <c r="CL8" s="779"/>
      <c r="CM8" s="777">
        <v>-16</v>
      </c>
      <c r="CN8" s="778"/>
      <c r="CO8" s="778"/>
      <c r="CP8" s="778"/>
      <c r="CQ8" s="779"/>
      <c r="CR8" s="777">
        <v>36</v>
      </c>
      <c r="CS8" s="778"/>
      <c r="CT8" s="778"/>
      <c r="CU8" s="778"/>
      <c r="CV8" s="779"/>
      <c r="CW8" s="777">
        <v>8</v>
      </c>
      <c r="CX8" s="778"/>
      <c r="CY8" s="778"/>
      <c r="CZ8" s="778"/>
      <c r="DA8" s="779"/>
      <c r="DB8" s="777" t="s">
        <v>553</v>
      </c>
      <c r="DC8" s="778"/>
      <c r="DD8" s="778"/>
      <c r="DE8" s="778"/>
      <c r="DF8" s="779"/>
      <c r="DG8" s="777" t="s">
        <v>553</v>
      </c>
      <c r="DH8" s="778"/>
      <c r="DI8" s="778"/>
      <c r="DJ8" s="778"/>
      <c r="DK8" s="779"/>
      <c r="DL8" s="777" t="s">
        <v>553</v>
      </c>
      <c r="DM8" s="778"/>
      <c r="DN8" s="778"/>
      <c r="DO8" s="778"/>
      <c r="DP8" s="779"/>
      <c r="DQ8" s="777" t="s">
        <v>553</v>
      </c>
      <c r="DR8" s="778"/>
      <c r="DS8" s="778"/>
      <c r="DT8" s="778"/>
      <c r="DU8" s="779"/>
      <c r="DV8" s="774"/>
      <c r="DW8" s="775"/>
      <c r="DX8" s="775"/>
      <c r="DY8" s="775"/>
      <c r="DZ8" s="780"/>
      <c r="EA8" s="216"/>
    </row>
    <row r="9" spans="1:131" s="217" customFormat="1" ht="26.25" customHeight="1" x14ac:dyDescent="0.25">
      <c r="A9" s="220">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c r="BS9" s="774" t="s">
        <v>555</v>
      </c>
      <c r="BT9" s="775"/>
      <c r="BU9" s="775"/>
      <c r="BV9" s="775"/>
      <c r="BW9" s="775"/>
      <c r="BX9" s="775"/>
      <c r="BY9" s="775"/>
      <c r="BZ9" s="775"/>
      <c r="CA9" s="775"/>
      <c r="CB9" s="775"/>
      <c r="CC9" s="775"/>
      <c r="CD9" s="775"/>
      <c r="CE9" s="775"/>
      <c r="CF9" s="775"/>
      <c r="CG9" s="776"/>
      <c r="CH9" s="777">
        <v>1</v>
      </c>
      <c r="CI9" s="778"/>
      <c r="CJ9" s="778"/>
      <c r="CK9" s="778"/>
      <c r="CL9" s="779"/>
      <c r="CM9" s="777">
        <v>30</v>
      </c>
      <c r="CN9" s="778"/>
      <c r="CO9" s="778"/>
      <c r="CP9" s="778"/>
      <c r="CQ9" s="779"/>
      <c r="CR9" s="777">
        <v>0</v>
      </c>
      <c r="CS9" s="778"/>
      <c r="CT9" s="778"/>
      <c r="CU9" s="778"/>
      <c r="CV9" s="779"/>
      <c r="CW9" s="777" t="s">
        <v>553</v>
      </c>
      <c r="CX9" s="778"/>
      <c r="CY9" s="778"/>
      <c r="CZ9" s="778"/>
      <c r="DA9" s="779"/>
      <c r="DB9" s="777" t="s">
        <v>553</v>
      </c>
      <c r="DC9" s="778"/>
      <c r="DD9" s="778"/>
      <c r="DE9" s="778"/>
      <c r="DF9" s="779"/>
      <c r="DG9" s="777" t="s">
        <v>553</v>
      </c>
      <c r="DH9" s="778"/>
      <c r="DI9" s="778"/>
      <c r="DJ9" s="778"/>
      <c r="DK9" s="779"/>
      <c r="DL9" s="777" t="s">
        <v>553</v>
      </c>
      <c r="DM9" s="778"/>
      <c r="DN9" s="778"/>
      <c r="DO9" s="778"/>
      <c r="DP9" s="779"/>
      <c r="DQ9" s="777" t="s">
        <v>553</v>
      </c>
      <c r="DR9" s="778"/>
      <c r="DS9" s="778"/>
      <c r="DT9" s="778"/>
      <c r="DU9" s="779"/>
      <c r="DV9" s="774"/>
      <c r="DW9" s="775"/>
      <c r="DX9" s="775"/>
      <c r="DY9" s="775"/>
      <c r="DZ9" s="780"/>
      <c r="EA9" s="216"/>
    </row>
    <row r="10" spans="1:131" s="217" customFormat="1" ht="26.25" customHeight="1" x14ac:dyDescent="0.25">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6"/>
    </row>
    <row r="11" spans="1:131" s="217" customFormat="1" ht="26.25" customHeight="1" x14ac:dyDescent="0.25">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25">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25">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25">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25">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25">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25">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25">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25">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25">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3">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25">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3">
      <c r="A23" s="222" t="s">
        <v>377</v>
      </c>
      <c r="B23" s="790" t="s">
        <v>378</v>
      </c>
      <c r="C23" s="791"/>
      <c r="D23" s="791"/>
      <c r="E23" s="791"/>
      <c r="F23" s="791"/>
      <c r="G23" s="791"/>
      <c r="H23" s="791"/>
      <c r="I23" s="791"/>
      <c r="J23" s="791"/>
      <c r="K23" s="791"/>
      <c r="L23" s="791"/>
      <c r="M23" s="791"/>
      <c r="N23" s="791"/>
      <c r="O23" s="791"/>
      <c r="P23" s="792"/>
      <c r="Q23" s="793">
        <v>9508</v>
      </c>
      <c r="R23" s="794"/>
      <c r="S23" s="794"/>
      <c r="T23" s="794"/>
      <c r="U23" s="794"/>
      <c r="V23" s="794">
        <v>8927</v>
      </c>
      <c r="W23" s="794"/>
      <c r="X23" s="794"/>
      <c r="Y23" s="794"/>
      <c r="Z23" s="794"/>
      <c r="AA23" s="794">
        <v>581</v>
      </c>
      <c r="AB23" s="794"/>
      <c r="AC23" s="794"/>
      <c r="AD23" s="794"/>
      <c r="AE23" s="795"/>
      <c r="AF23" s="796">
        <v>506</v>
      </c>
      <c r="AG23" s="794"/>
      <c r="AH23" s="794"/>
      <c r="AI23" s="794"/>
      <c r="AJ23" s="797"/>
      <c r="AK23" s="798"/>
      <c r="AL23" s="799"/>
      <c r="AM23" s="799"/>
      <c r="AN23" s="799"/>
      <c r="AO23" s="799"/>
      <c r="AP23" s="794">
        <v>2330</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2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3">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3">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5">
      <c r="A28" s="224">
        <v>1</v>
      </c>
      <c r="B28" s="750" t="s">
        <v>389</v>
      </c>
      <c r="C28" s="751"/>
      <c r="D28" s="751"/>
      <c r="E28" s="751"/>
      <c r="F28" s="751"/>
      <c r="G28" s="751"/>
      <c r="H28" s="751"/>
      <c r="I28" s="751"/>
      <c r="J28" s="751"/>
      <c r="K28" s="751"/>
      <c r="L28" s="751"/>
      <c r="M28" s="751"/>
      <c r="N28" s="751"/>
      <c r="O28" s="751"/>
      <c r="P28" s="752"/>
      <c r="Q28" s="823">
        <v>1214</v>
      </c>
      <c r="R28" s="824"/>
      <c r="S28" s="824"/>
      <c r="T28" s="824"/>
      <c r="U28" s="824"/>
      <c r="V28" s="824">
        <v>1156</v>
      </c>
      <c r="W28" s="824"/>
      <c r="X28" s="824"/>
      <c r="Y28" s="824"/>
      <c r="Z28" s="824"/>
      <c r="AA28" s="824">
        <v>58</v>
      </c>
      <c r="AB28" s="824"/>
      <c r="AC28" s="824"/>
      <c r="AD28" s="824"/>
      <c r="AE28" s="825"/>
      <c r="AF28" s="826">
        <v>58</v>
      </c>
      <c r="AG28" s="824"/>
      <c r="AH28" s="824"/>
      <c r="AI28" s="824"/>
      <c r="AJ28" s="827"/>
      <c r="AK28" s="828">
        <v>110</v>
      </c>
      <c r="AL28" s="829"/>
      <c r="AM28" s="829"/>
      <c r="AN28" s="829"/>
      <c r="AO28" s="829"/>
      <c r="AP28" s="829" t="s">
        <v>553</v>
      </c>
      <c r="AQ28" s="829"/>
      <c r="AR28" s="829"/>
      <c r="AS28" s="829"/>
      <c r="AT28" s="829"/>
      <c r="AU28" s="829" t="s">
        <v>553</v>
      </c>
      <c r="AV28" s="829"/>
      <c r="AW28" s="829"/>
      <c r="AX28" s="829"/>
      <c r="AY28" s="829"/>
      <c r="AZ28" s="830"/>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5">
      <c r="A29" s="224">
        <v>2</v>
      </c>
      <c r="B29" s="781" t="s">
        <v>390</v>
      </c>
      <c r="C29" s="782"/>
      <c r="D29" s="782"/>
      <c r="E29" s="782"/>
      <c r="F29" s="782"/>
      <c r="G29" s="782"/>
      <c r="H29" s="782"/>
      <c r="I29" s="782"/>
      <c r="J29" s="782"/>
      <c r="K29" s="782"/>
      <c r="L29" s="782"/>
      <c r="M29" s="782"/>
      <c r="N29" s="782"/>
      <c r="O29" s="782"/>
      <c r="P29" s="783"/>
      <c r="Q29" s="784">
        <v>113</v>
      </c>
      <c r="R29" s="785"/>
      <c r="S29" s="785"/>
      <c r="T29" s="785"/>
      <c r="U29" s="785"/>
      <c r="V29" s="785">
        <v>99</v>
      </c>
      <c r="W29" s="785"/>
      <c r="X29" s="785"/>
      <c r="Y29" s="785"/>
      <c r="Z29" s="785"/>
      <c r="AA29" s="785">
        <v>15</v>
      </c>
      <c r="AB29" s="785"/>
      <c r="AC29" s="785"/>
      <c r="AD29" s="785"/>
      <c r="AE29" s="786"/>
      <c r="AF29" s="787">
        <v>15</v>
      </c>
      <c r="AG29" s="788"/>
      <c r="AH29" s="788"/>
      <c r="AI29" s="788"/>
      <c r="AJ29" s="789"/>
      <c r="AK29" s="835">
        <v>30</v>
      </c>
      <c r="AL29" s="831"/>
      <c r="AM29" s="831"/>
      <c r="AN29" s="831"/>
      <c r="AO29" s="831"/>
      <c r="AP29" s="831" t="s">
        <v>553</v>
      </c>
      <c r="AQ29" s="831"/>
      <c r="AR29" s="831"/>
      <c r="AS29" s="831"/>
      <c r="AT29" s="831"/>
      <c r="AU29" s="831" t="s">
        <v>553</v>
      </c>
      <c r="AV29" s="831"/>
      <c r="AW29" s="831"/>
      <c r="AX29" s="831"/>
      <c r="AY29" s="831"/>
      <c r="AZ29" s="832"/>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5">
      <c r="A30" s="224">
        <v>3</v>
      </c>
      <c r="B30" s="781" t="s">
        <v>391</v>
      </c>
      <c r="C30" s="782"/>
      <c r="D30" s="782"/>
      <c r="E30" s="782"/>
      <c r="F30" s="782"/>
      <c r="G30" s="782"/>
      <c r="H30" s="782"/>
      <c r="I30" s="782"/>
      <c r="J30" s="782"/>
      <c r="K30" s="782"/>
      <c r="L30" s="782"/>
      <c r="M30" s="782"/>
      <c r="N30" s="782"/>
      <c r="O30" s="782"/>
      <c r="P30" s="783"/>
      <c r="Q30" s="784">
        <v>1279</v>
      </c>
      <c r="R30" s="785"/>
      <c r="S30" s="785"/>
      <c r="T30" s="785"/>
      <c r="U30" s="785"/>
      <c r="V30" s="785">
        <v>1234</v>
      </c>
      <c r="W30" s="785"/>
      <c r="X30" s="785"/>
      <c r="Y30" s="785"/>
      <c r="Z30" s="785"/>
      <c r="AA30" s="785">
        <v>45</v>
      </c>
      <c r="AB30" s="785"/>
      <c r="AC30" s="785"/>
      <c r="AD30" s="785"/>
      <c r="AE30" s="786"/>
      <c r="AF30" s="787">
        <v>45</v>
      </c>
      <c r="AG30" s="788"/>
      <c r="AH30" s="788"/>
      <c r="AI30" s="788"/>
      <c r="AJ30" s="789"/>
      <c r="AK30" s="835">
        <v>187</v>
      </c>
      <c r="AL30" s="831"/>
      <c r="AM30" s="831"/>
      <c r="AN30" s="831"/>
      <c r="AO30" s="831"/>
      <c r="AP30" s="831" t="s">
        <v>553</v>
      </c>
      <c r="AQ30" s="831"/>
      <c r="AR30" s="831"/>
      <c r="AS30" s="831"/>
      <c r="AT30" s="831"/>
      <c r="AU30" s="831" t="s">
        <v>553</v>
      </c>
      <c r="AV30" s="831"/>
      <c r="AW30" s="831"/>
      <c r="AX30" s="831"/>
      <c r="AY30" s="831"/>
      <c r="AZ30" s="832"/>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5">
      <c r="A31" s="224">
        <v>4</v>
      </c>
      <c r="B31" s="781" t="s">
        <v>392</v>
      </c>
      <c r="C31" s="782"/>
      <c r="D31" s="782"/>
      <c r="E31" s="782"/>
      <c r="F31" s="782"/>
      <c r="G31" s="782"/>
      <c r="H31" s="782"/>
      <c r="I31" s="782"/>
      <c r="J31" s="782"/>
      <c r="K31" s="782"/>
      <c r="L31" s="782"/>
      <c r="M31" s="782"/>
      <c r="N31" s="782"/>
      <c r="O31" s="782"/>
      <c r="P31" s="783"/>
      <c r="Q31" s="784">
        <v>134</v>
      </c>
      <c r="R31" s="785"/>
      <c r="S31" s="785"/>
      <c r="T31" s="785"/>
      <c r="U31" s="785"/>
      <c r="V31" s="785">
        <v>133</v>
      </c>
      <c r="W31" s="785"/>
      <c r="X31" s="785"/>
      <c r="Y31" s="785"/>
      <c r="Z31" s="785"/>
      <c r="AA31" s="785">
        <v>1</v>
      </c>
      <c r="AB31" s="785"/>
      <c r="AC31" s="785"/>
      <c r="AD31" s="785"/>
      <c r="AE31" s="786"/>
      <c r="AF31" s="787">
        <v>1</v>
      </c>
      <c r="AG31" s="788"/>
      <c r="AH31" s="788"/>
      <c r="AI31" s="788"/>
      <c r="AJ31" s="789"/>
      <c r="AK31" s="835">
        <v>38</v>
      </c>
      <c r="AL31" s="831"/>
      <c r="AM31" s="831"/>
      <c r="AN31" s="831"/>
      <c r="AO31" s="831"/>
      <c r="AP31" s="831" t="s">
        <v>553</v>
      </c>
      <c r="AQ31" s="831"/>
      <c r="AR31" s="831"/>
      <c r="AS31" s="831"/>
      <c r="AT31" s="831"/>
      <c r="AU31" s="831" t="s">
        <v>553</v>
      </c>
      <c r="AV31" s="831"/>
      <c r="AW31" s="831"/>
      <c r="AX31" s="831"/>
      <c r="AY31" s="831"/>
      <c r="AZ31" s="832"/>
      <c r="BA31" s="832"/>
      <c r="BB31" s="832"/>
      <c r="BC31" s="832"/>
      <c r="BD31" s="832"/>
      <c r="BE31" s="833"/>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5">
      <c r="A32" s="224">
        <v>5</v>
      </c>
      <c r="B32" s="781" t="s">
        <v>393</v>
      </c>
      <c r="C32" s="782"/>
      <c r="D32" s="782"/>
      <c r="E32" s="782"/>
      <c r="F32" s="782"/>
      <c r="G32" s="782"/>
      <c r="H32" s="782"/>
      <c r="I32" s="782"/>
      <c r="J32" s="782"/>
      <c r="K32" s="782"/>
      <c r="L32" s="782"/>
      <c r="M32" s="782"/>
      <c r="N32" s="782"/>
      <c r="O32" s="782"/>
      <c r="P32" s="783"/>
      <c r="Q32" s="784">
        <v>722</v>
      </c>
      <c r="R32" s="785"/>
      <c r="S32" s="785"/>
      <c r="T32" s="785"/>
      <c r="U32" s="785"/>
      <c r="V32" s="785">
        <v>658</v>
      </c>
      <c r="W32" s="785"/>
      <c r="X32" s="785"/>
      <c r="Y32" s="785"/>
      <c r="Z32" s="785"/>
      <c r="AA32" s="785">
        <v>63</v>
      </c>
      <c r="AB32" s="785"/>
      <c r="AC32" s="785"/>
      <c r="AD32" s="785"/>
      <c r="AE32" s="786"/>
      <c r="AF32" s="787">
        <v>159</v>
      </c>
      <c r="AG32" s="788"/>
      <c r="AH32" s="788"/>
      <c r="AI32" s="788"/>
      <c r="AJ32" s="789"/>
      <c r="AK32" s="835">
        <v>214</v>
      </c>
      <c r="AL32" s="831"/>
      <c r="AM32" s="831"/>
      <c r="AN32" s="831"/>
      <c r="AO32" s="831"/>
      <c r="AP32" s="831">
        <v>4240</v>
      </c>
      <c r="AQ32" s="831"/>
      <c r="AR32" s="831"/>
      <c r="AS32" s="831"/>
      <c r="AT32" s="831"/>
      <c r="AU32" s="831">
        <v>2205</v>
      </c>
      <c r="AV32" s="831"/>
      <c r="AW32" s="831"/>
      <c r="AX32" s="831"/>
      <c r="AY32" s="831"/>
      <c r="AZ32" s="831" t="s">
        <v>553</v>
      </c>
      <c r="BA32" s="831"/>
      <c r="BB32" s="831"/>
      <c r="BC32" s="831"/>
      <c r="BD32" s="831"/>
      <c r="BE32" s="833" t="s">
        <v>394</v>
      </c>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5">
      <c r="A33" s="224">
        <v>6</v>
      </c>
      <c r="B33" s="781" t="s">
        <v>395</v>
      </c>
      <c r="C33" s="782"/>
      <c r="D33" s="782"/>
      <c r="E33" s="782"/>
      <c r="F33" s="782"/>
      <c r="G33" s="782"/>
      <c r="H33" s="782"/>
      <c r="I33" s="782"/>
      <c r="J33" s="782"/>
      <c r="K33" s="782"/>
      <c r="L33" s="782"/>
      <c r="M33" s="782"/>
      <c r="N33" s="782"/>
      <c r="O33" s="782"/>
      <c r="P33" s="783"/>
      <c r="Q33" s="784">
        <v>273</v>
      </c>
      <c r="R33" s="785"/>
      <c r="S33" s="785"/>
      <c r="T33" s="785"/>
      <c r="U33" s="785"/>
      <c r="V33" s="785">
        <v>308</v>
      </c>
      <c r="W33" s="785"/>
      <c r="X33" s="785"/>
      <c r="Y33" s="785"/>
      <c r="Z33" s="785"/>
      <c r="AA33" s="785">
        <v>-35</v>
      </c>
      <c r="AB33" s="785"/>
      <c r="AC33" s="785"/>
      <c r="AD33" s="785"/>
      <c r="AE33" s="786"/>
      <c r="AF33" s="787">
        <v>745</v>
      </c>
      <c r="AG33" s="788"/>
      <c r="AH33" s="788"/>
      <c r="AI33" s="788"/>
      <c r="AJ33" s="789"/>
      <c r="AK33" s="835" t="s">
        <v>552</v>
      </c>
      <c r="AL33" s="831"/>
      <c r="AM33" s="831"/>
      <c r="AN33" s="831"/>
      <c r="AO33" s="831"/>
      <c r="AP33" s="831">
        <v>299</v>
      </c>
      <c r="AQ33" s="831"/>
      <c r="AR33" s="831"/>
      <c r="AS33" s="831"/>
      <c r="AT33" s="831"/>
      <c r="AU33" s="831" t="s">
        <v>552</v>
      </c>
      <c r="AV33" s="831"/>
      <c r="AW33" s="831"/>
      <c r="AX33" s="831"/>
      <c r="AY33" s="831"/>
      <c r="AZ33" s="831" t="s">
        <v>553</v>
      </c>
      <c r="BA33" s="831"/>
      <c r="BB33" s="831"/>
      <c r="BC33" s="831"/>
      <c r="BD33" s="831"/>
      <c r="BE33" s="833" t="s">
        <v>394</v>
      </c>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5">
      <c r="A34" s="224">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5">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5">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5">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5">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5">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5">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5">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5">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5">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5">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5">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5">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5">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5">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5">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5">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5">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5">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5">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5">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5">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5">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5">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5">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5">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5">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3">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5">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3">
      <c r="A63" s="222" t="s">
        <v>377</v>
      </c>
      <c r="B63" s="790" t="s">
        <v>397</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1023</v>
      </c>
      <c r="AG63" s="845"/>
      <c r="AH63" s="845"/>
      <c r="AI63" s="845"/>
      <c r="AJ63" s="846"/>
      <c r="AK63" s="847"/>
      <c r="AL63" s="842"/>
      <c r="AM63" s="842"/>
      <c r="AN63" s="842"/>
      <c r="AO63" s="842"/>
      <c r="AP63" s="845">
        <v>4539</v>
      </c>
      <c r="AQ63" s="845"/>
      <c r="AR63" s="845"/>
      <c r="AS63" s="845"/>
      <c r="AT63" s="845"/>
      <c r="AU63" s="845">
        <v>2205</v>
      </c>
      <c r="AV63" s="845"/>
      <c r="AW63" s="845"/>
      <c r="AX63" s="845"/>
      <c r="AY63" s="845"/>
      <c r="AZ63" s="849"/>
      <c r="BA63" s="849"/>
      <c r="BB63" s="849"/>
      <c r="BC63" s="849"/>
      <c r="BD63" s="849"/>
      <c r="BE63" s="850"/>
      <c r="BF63" s="850"/>
      <c r="BG63" s="850"/>
      <c r="BH63" s="850"/>
      <c r="BI63" s="851"/>
      <c r="BJ63" s="852" t="s">
        <v>122</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5">
      <c r="A66" s="728" t="s">
        <v>399</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400</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3">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25">
      <c r="A68" s="218">
        <v>1</v>
      </c>
      <c r="B68" s="870" t="s">
        <v>561</v>
      </c>
      <c r="C68" s="871"/>
      <c r="D68" s="871"/>
      <c r="E68" s="871"/>
      <c r="F68" s="871"/>
      <c r="G68" s="871"/>
      <c r="H68" s="871"/>
      <c r="I68" s="871"/>
      <c r="J68" s="871"/>
      <c r="K68" s="871"/>
      <c r="L68" s="871"/>
      <c r="M68" s="871"/>
      <c r="N68" s="871"/>
      <c r="O68" s="871"/>
      <c r="P68" s="872"/>
      <c r="Q68" s="873">
        <v>1174</v>
      </c>
      <c r="R68" s="867"/>
      <c r="S68" s="867"/>
      <c r="T68" s="867"/>
      <c r="U68" s="867"/>
      <c r="V68" s="867">
        <v>973</v>
      </c>
      <c r="W68" s="867"/>
      <c r="X68" s="867"/>
      <c r="Y68" s="867"/>
      <c r="Z68" s="867"/>
      <c r="AA68" s="867">
        <v>201</v>
      </c>
      <c r="AB68" s="867"/>
      <c r="AC68" s="867"/>
      <c r="AD68" s="867"/>
      <c r="AE68" s="867"/>
      <c r="AF68" s="867">
        <v>201</v>
      </c>
      <c r="AG68" s="867"/>
      <c r="AH68" s="867"/>
      <c r="AI68" s="867"/>
      <c r="AJ68" s="867"/>
      <c r="AK68" s="867" t="s">
        <v>488</v>
      </c>
      <c r="AL68" s="867"/>
      <c r="AM68" s="867"/>
      <c r="AN68" s="867"/>
      <c r="AO68" s="867"/>
      <c r="AP68" s="867">
        <v>1672</v>
      </c>
      <c r="AQ68" s="867"/>
      <c r="AR68" s="867"/>
      <c r="AS68" s="867"/>
      <c r="AT68" s="867"/>
      <c r="AU68" s="867">
        <v>87</v>
      </c>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25">
      <c r="A69" s="220">
        <v>2</v>
      </c>
      <c r="B69" s="874" t="s">
        <v>562</v>
      </c>
      <c r="C69" s="875"/>
      <c r="D69" s="875"/>
      <c r="E69" s="875"/>
      <c r="F69" s="875"/>
      <c r="G69" s="875"/>
      <c r="H69" s="875"/>
      <c r="I69" s="875"/>
      <c r="J69" s="875"/>
      <c r="K69" s="875"/>
      <c r="L69" s="875"/>
      <c r="M69" s="875"/>
      <c r="N69" s="875"/>
      <c r="O69" s="875"/>
      <c r="P69" s="876"/>
      <c r="Q69" s="877">
        <v>476</v>
      </c>
      <c r="R69" s="831"/>
      <c r="S69" s="831"/>
      <c r="T69" s="831"/>
      <c r="U69" s="831"/>
      <c r="V69" s="831">
        <v>472</v>
      </c>
      <c r="W69" s="831"/>
      <c r="X69" s="831"/>
      <c r="Y69" s="831"/>
      <c r="Z69" s="831"/>
      <c r="AA69" s="831">
        <v>4</v>
      </c>
      <c r="AB69" s="831"/>
      <c r="AC69" s="831"/>
      <c r="AD69" s="831"/>
      <c r="AE69" s="831"/>
      <c r="AF69" s="831">
        <v>4</v>
      </c>
      <c r="AG69" s="831"/>
      <c r="AH69" s="831"/>
      <c r="AI69" s="831"/>
      <c r="AJ69" s="831"/>
      <c r="AK69" s="831">
        <v>6</v>
      </c>
      <c r="AL69" s="831"/>
      <c r="AM69" s="831"/>
      <c r="AN69" s="831"/>
      <c r="AO69" s="831"/>
      <c r="AP69" s="831">
        <v>142</v>
      </c>
      <c r="AQ69" s="831"/>
      <c r="AR69" s="831"/>
      <c r="AS69" s="831"/>
      <c r="AT69" s="831"/>
      <c r="AU69" s="831">
        <v>16</v>
      </c>
      <c r="AV69" s="831"/>
      <c r="AW69" s="831"/>
      <c r="AX69" s="831"/>
      <c r="AY69" s="831"/>
      <c r="AZ69" s="833"/>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25">
      <c r="A70" s="220">
        <v>3</v>
      </c>
      <c r="B70" s="874" t="s">
        <v>563</v>
      </c>
      <c r="C70" s="875"/>
      <c r="D70" s="875"/>
      <c r="E70" s="875"/>
      <c r="F70" s="875"/>
      <c r="G70" s="875"/>
      <c r="H70" s="875"/>
      <c r="I70" s="875"/>
      <c r="J70" s="875"/>
      <c r="K70" s="875"/>
      <c r="L70" s="875"/>
      <c r="M70" s="875"/>
      <c r="N70" s="875"/>
      <c r="O70" s="875"/>
      <c r="P70" s="876"/>
      <c r="Q70" s="877">
        <v>93</v>
      </c>
      <c r="R70" s="831"/>
      <c r="S70" s="831"/>
      <c r="T70" s="831"/>
      <c r="U70" s="831"/>
      <c r="V70" s="831">
        <v>82</v>
      </c>
      <c r="W70" s="831"/>
      <c r="X70" s="831"/>
      <c r="Y70" s="831"/>
      <c r="Z70" s="831"/>
      <c r="AA70" s="831">
        <v>11</v>
      </c>
      <c r="AB70" s="831"/>
      <c r="AC70" s="831"/>
      <c r="AD70" s="831"/>
      <c r="AE70" s="831"/>
      <c r="AF70" s="831">
        <v>11</v>
      </c>
      <c r="AG70" s="831"/>
      <c r="AH70" s="831"/>
      <c r="AI70" s="831"/>
      <c r="AJ70" s="831"/>
      <c r="AK70" s="831" t="s">
        <v>488</v>
      </c>
      <c r="AL70" s="831"/>
      <c r="AM70" s="831"/>
      <c r="AN70" s="831"/>
      <c r="AO70" s="831"/>
      <c r="AP70" s="831" t="s">
        <v>488</v>
      </c>
      <c r="AQ70" s="831"/>
      <c r="AR70" s="831"/>
      <c r="AS70" s="831"/>
      <c r="AT70" s="831"/>
      <c r="AU70" s="831" t="s">
        <v>488</v>
      </c>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25">
      <c r="A71" s="220">
        <v>4</v>
      </c>
      <c r="B71" s="874" t="s">
        <v>564</v>
      </c>
      <c r="C71" s="875"/>
      <c r="D71" s="875"/>
      <c r="E71" s="875"/>
      <c r="F71" s="875"/>
      <c r="G71" s="875"/>
      <c r="H71" s="875"/>
      <c r="I71" s="875"/>
      <c r="J71" s="875"/>
      <c r="K71" s="875"/>
      <c r="L71" s="875"/>
      <c r="M71" s="875"/>
      <c r="N71" s="875"/>
      <c r="O71" s="875"/>
      <c r="P71" s="876"/>
      <c r="Q71" s="877">
        <v>699</v>
      </c>
      <c r="R71" s="831"/>
      <c r="S71" s="831"/>
      <c r="T71" s="831"/>
      <c r="U71" s="831"/>
      <c r="V71" s="831">
        <v>656</v>
      </c>
      <c r="W71" s="831"/>
      <c r="X71" s="831"/>
      <c r="Y71" s="831"/>
      <c r="Z71" s="831"/>
      <c r="AA71" s="831">
        <v>43</v>
      </c>
      <c r="AB71" s="831"/>
      <c r="AC71" s="831"/>
      <c r="AD71" s="831"/>
      <c r="AE71" s="831"/>
      <c r="AF71" s="831">
        <v>43</v>
      </c>
      <c r="AG71" s="831"/>
      <c r="AH71" s="831"/>
      <c r="AI71" s="831"/>
      <c r="AJ71" s="831"/>
      <c r="AK71" s="831" t="s">
        <v>488</v>
      </c>
      <c r="AL71" s="831"/>
      <c r="AM71" s="831"/>
      <c r="AN71" s="831"/>
      <c r="AO71" s="831"/>
      <c r="AP71" s="831" t="s">
        <v>488</v>
      </c>
      <c r="AQ71" s="831"/>
      <c r="AR71" s="831"/>
      <c r="AS71" s="831"/>
      <c r="AT71" s="831"/>
      <c r="AU71" s="831" t="s">
        <v>488</v>
      </c>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25">
      <c r="A72" s="220">
        <v>5</v>
      </c>
      <c r="B72" s="874" t="s">
        <v>565</v>
      </c>
      <c r="C72" s="875"/>
      <c r="D72" s="875"/>
      <c r="E72" s="875"/>
      <c r="F72" s="875"/>
      <c r="G72" s="875"/>
      <c r="H72" s="875"/>
      <c r="I72" s="875"/>
      <c r="J72" s="875"/>
      <c r="K72" s="875"/>
      <c r="L72" s="875"/>
      <c r="M72" s="875"/>
      <c r="N72" s="875"/>
      <c r="O72" s="875"/>
      <c r="P72" s="876"/>
      <c r="Q72" s="877">
        <v>3225</v>
      </c>
      <c r="R72" s="831"/>
      <c r="S72" s="831"/>
      <c r="T72" s="831"/>
      <c r="U72" s="831"/>
      <c r="V72" s="831">
        <v>3068</v>
      </c>
      <c r="W72" s="831"/>
      <c r="X72" s="831"/>
      <c r="Y72" s="831"/>
      <c r="Z72" s="831"/>
      <c r="AA72" s="831">
        <v>157</v>
      </c>
      <c r="AB72" s="831"/>
      <c r="AC72" s="831"/>
      <c r="AD72" s="831"/>
      <c r="AE72" s="831"/>
      <c r="AF72" s="831">
        <v>157</v>
      </c>
      <c r="AG72" s="831"/>
      <c r="AH72" s="831"/>
      <c r="AI72" s="831"/>
      <c r="AJ72" s="831"/>
      <c r="AK72" s="831" t="s">
        <v>488</v>
      </c>
      <c r="AL72" s="831"/>
      <c r="AM72" s="831"/>
      <c r="AN72" s="831"/>
      <c r="AO72" s="831"/>
      <c r="AP72" s="831">
        <v>2913</v>
      </c>
      <c r="AQ72" s="831"/>
      <c r="AR72" s="831"/>
      <c r="AS72" s="831"/>
      <c r="AT72" s="831"/>
      <c r="AU72" s="831">
        <v>360</v>
      </c>
      <c r="AV72" s="831"/>
      <c r="AW72" s="831"/>
      <c r="AX72" s="831"/>
      <c r="AY72" s="831"/>
      <c r="AZ72" s="833"/>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25">
      <c r="A73" s="220">
        <v>6</v>
      </c>
      <c r="B73" s="874" t="s">
        <v>566</v>
      </c>
      <c r="C73" s="875"/>
      <c r="D73" s="875"/>
      <c r="E73" s="875"/>
      <c r="F73" s="875"/>
      <c r="G73" s="875"/>
      <c r="H73" s="875"/>
      <c r="I73" s="875"/>
      <c r="J73" s="875"/>
      <c r="K73" s="875"/>
      <c r="L73" s="875"/>
      <c r="M73" s="875"/>
      <c r="N73" s="875"/>
      <c r="O73" s="875"/>
      <c r="P73" s="876"/>
      <c r="Q73" s="877">
        <v>1742</v>
      </c>
      <c r="R73" s="831"/>
      <c r="S73" s="831"/>
      <c r="T73" s="831"/>
      <c r="U73" s="831"/>
      <c r="V73" s="831">
        <v>1468</v>
      </c>
      <c r="W73" s="831"/>
      <c r="X73" s="831"/>
      <c r="Y73" s="831"/>
      <c r="Z73" s="831"/>
      <c r="AA73" s="831">
        <v>274</v>
      </c>
      <c r="AB73" s="831"/>
      <c r="AC73" s="831"/>
      <c r="AD73" s="831"/>
      <c r="AE73" s="831"/>
      <c r="AF73" s="831">
        <v>274</v>
      </c>
      <c r="AG73" s="831"/>
      <c r="AH73" s="831"/>
      <c r="AI73" s="831"/>
      <c r="AJ73" s="831"/>
      <c r="AK73" s="831" t="s">
        <v>488</v>
      </c>
      <c r="AL73" s="831"/>
      <c r="AM73" s="831"/>
      <c r="AN73" s="831"/>
      <c r="AO73" s="831"/>
      <c r="AP73" s="831">
        <v>596</v>
      </c>
      <c r="AQ73" s="831"/>
      <c r="AR73" s="831"/>
      <c r="AS73" s="831"/>
      <c r="AT73" s="831"/>
      <c r="AU73" s="831" t="s">
        <v>488</v>
      </c>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25">
      <c r="A74" s="220">
        <v>7</v>
      </c>
      <c r="B74" s="874" t="s">
        <v>567</v>
      </c>
      <c r="C74" s="875"/>
      <c r="D74" s="875"/>
      <c r="E74" s="875"/>
      <c r="F74" s="875"/>
      <c r="G74" s="875"/>
      <c r="H74" s="875"/>
      <c r="I74" s="875"/>
      <c r="J74" s="875"/>
      <c r="K74" s="875"/>
      <c r="L74" s="875"/>
      <c r="M74" s="875"/>
      <c r="N74" s="875"/>
      <c r="O74" s="875"/>
      <c r="P74" s="876"/>
      <c r="Q74" s="877">
        <v>16</v>
      </c>
      <c r="R74" s="831"/>
      <c r="S74" s="831"/>
      <c r="T74" s="831"/>
      <c r="U74" s="831"/>
      <c r="V74" s="831">
        <v>16</v>
      </c>
      <c r="W74" s="831"/>
      <c r="X74" s="831"/>
      <c r="Y74" s="831"/>
      <c r="Z74" s="831"/>
      <c r="AA74" s="831">
        <v>0</v>
      </c>
      <c r="AB74" s="831"/>
      <c r="AC74" s="831"/>
      <c r="AD74" s="831"/>
      <c r="AE74" s="831"/>
      <c r="AF74" s="831">
        <v>0</v>
      </c>
      <c r="AG74" s="831"/>
      <c r="AH74" s="831"/>
      <c r="AI74" s="831"/>
      <c r="AJ74" s="831"/>
      <c r="AK74" s="831" t="s">
        <v>488</v>
      </c>
      <c r="AL74" s="831"/>
      <c r="AM74" s="831"/>
      <c r="AN74" s="831"/>
      <c r="AO74" s="831"/>
      <c r="AP74" s="831" t="s">
        <v>488</v>
      </c>
      <c r="AQ74" s="831"/>
      <c r="AR74" s="831"/>
      <c r="AS74" s="831"/>
      <c r="AT74" s="831"/>
      <c r="AU74" s="831" t="s">
        <v>488</v>
      </c>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25">
      <c r="A75" s="220">
        <v>8</v>
      </c>
      <c r="B75" s="874" t="s">
        <v>568</v>
      </c>
      <c r="C75" s="875"/>
      <c r="D75" s="875"/>
      <c r="E75" s="875"/>
      <c r="F75" s="875"/>
      <c r="G75" s="875"/>
      <c r="H75" s="875"/>
      <c r="I75" s="875"/>
      <c r="J75" s="875"/>
      <c r="K75" s="875"/>
      <c r="L75" s="875"/>
      <c r="M75" s="875"/>
      <c r="N75" s="875"/>
      <c r="O75" s="875"/>
      <c r="P75" s="876"/>
      <c r="Q75" s="878">
        <v>42</v>
      </c>
      <c r="R75" s="879"/>
      <c r="S75" s="879"/>
      <c r="T75" s="879"/>
      <c r="U75" s="835"/>
      <c r="V75" s="880">
        <v>34</v>
      </c>
      <c r="W75" s="879"/>
      <c r="X75" s="879"/>
      <c r="Y75" s="879"/>
      <c r="Z75" s="835"/>
      <c r="AA75" s="880">
        <v>8</v>
      </c>
      <c r="AB75" s="879"/>
      <c r="AC75" s="879"/>
      <c r="AD75" s="879"/>
      <c r="AE75" s="835"/>
      <c r="AF75" s="880">
        <v>8</v>
      </c>
      <c r="AG75" s="879"/>
      <c r="AH75" s="879"/>
      <c r="AI75" s="879"/>
      <c r="AJ75" s="835"/>
      <c r="AK75" s="880" t="s">
        <v>488</v>
      </c>
      <c r="AL75" s="879"/>
      <c r="AM75" s="879"/>
      <c r="AN75" s="879"/>
      <c r="AO75" s="835"/>
      <c r="AP75" s="880" t="s">
        <v>488</v>
      </c>
      <c r="AQ75" s="879"/>
      <c r="AR75" s="879"/>
      <c r="AS75" s="879"/>
      <c r="AT75" s="835"/>
      <c r="AU75" s="880" t="s">
        <v>488</v>
      </c>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25">
      <c r="A76" s="220">
        <v>9</v>
      </c>
      <c r="B76" s="874" t="s">
        <v>569</v>
      </c>
      <c r="C76" s="875"/>
      <c r="D76" s="875"/>
      <c r="E76" s="875"/>
      <c r="F76" s="875"/>
      <c r="G76" s="875"/>
      <c r="H76" s="875"/>
      <c r="I76" s="875"/>
      <c r="J76" s="875"/>
      <c r="K76" s="875"/>
      <c r="L76" s="875"/>
      <c r="M76" s="875"/>
      <c r="N76" s="875"/>
      <c r="O76" s="875"/>
      <c r="P76" s="876"/>
      <c r="Q76" s="878">
        <v>483</v>
      </c>
      <c r="R76" s="879"/>
      <c r="S76" s="879"/>
      <c r="T76" s="879"/>
      <c r="U76" s="835"/>
      <c r="V76" s="880">
        <v>397</v>
      </c>
      <c r="W76" s="879"/>
      <c r="X76" s="879"/>
      <c r="Y76" s="879"/>
      <c r="Z76" s="835"/>
      <c r="AA76" s="880">
        <v>87</v>
      </c>
      <c r="AB76" s="879"/>
      <c r="AC76" s="879"/>
      <c r="AD76" s="879"/>
      <c r="AE76" s="835"/>
      <c r="AF76" s="880">
        <v>87</v>
      </c>
      <c r="AG76" s="879"/>
      <c r="AH76" s="879"/>
      <c r="AI76" s="879"/>
      <c r="AJ76" s="835"/>
      <c r="AK76" s="880">
        <v>93</v>
      </c>
      <c r="AL76" s="879"/>
      <c r="AM76" s="879"/>
      <c r="AN76" s="879"/>
      <c r="AO76" s="835"/>
      <c r="AP76" s="880" t="s">
        <v>488</v>
      </c>
      <c r="AQ76" s="879"/>
      <c r="AR76" s="879"/>
      <c r="AS76" s="879"/>
      <c r="AT76" s="835"/>
      <c r="AU76" s="880" t="s">
        <v>488</v>
      </c>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25">
      <c r="A77" s="220">
        <v>10</v>
      </c>
      <c r="B77" s="874" t="s">
        <v>570</v>
      </c>
      <c r="C77" s="875"/>
      <c r="D77" s="875"/>
      <c r="E77" s="875"/>
      <c r="F77" s="875"/>
      <c r="G77" s="875"/>
      <c r="H77" s="875"/>
      <c r="I77" s="875"/>
      <c r="J77" s="875"/>
      <c r="K77" s="875"/>
      <c r="L77" s="875"/>
      <c r="M77" s="875"/>
      <c r="N77" s="875"/>
      <c r="O77" s="875"/>
      <c r="P77" s="876"/>
      <c r="Q77" s="878">
        <v>5552</v>
      </c>
      <c r="R77" s="879"/>
      <c r="S77" s="879"/>
      <c r="T77" s="879"/>
      <c r="U77" s="835"/>
      <c r="V77" s="880">
        <v>4641</v>
      </c>
      <c r="W77" s="879"/>
      <c r="X77" s="879"/>
      <c r="Y77" s="879"/>
      <c r="Z77" s="835"/>
      <c r="AA77" s="880">
        <v>912</v>
      </c>
      <c r="AB77" s="879"/>
      <c r="AC77" s="879"/>
      <c r="AD77" s="879"/>
      <c r="AE77" s="835"/>
      <c r="AF77" s="880">
        <v>912</v>
      </c>
      <c r="AG77" s="879"/>
      <c r="AH77" s="879"/>
      <c r="AI77" s="879"/>
      <c r="AJ77" s="835"/>
      <c r="AK77" s="880">
        <v>0</v>
      </c>
      <c r="AL77" s="879"/>
      <c r="AM77" s="879"/>
      <c r="AN77" s="879"/>
      <c r="AO77" s="835"/>
      <c r="AP77" s="880" t="s">
        <v>488</v>
      </c>
      <c r="AQ77" s="879"/>
      <c r="AR77" s="879"/>
      <c r="AS77" s="879"/>
      <c r="AT77" s="835"/>
      <c r="AU77" s="880" t="s">
        <v>488</v>
      </c>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25">
      <c r="A78" s="220">
        <v>11</v>
      </c>
      <c r="B78" s="874" t="s">
        <v>571</v>
      </c>
      <c r="C78" s="875"/>
      <c r="D78" s="875"/>
      <c r="E78" s="875"/>
      <c r="F78" s="875"/>
      <c r="G78" s="875"/>
      <c r="H78" s="875"/>
      <c r="I78" s="875"/>
      <c r="J78" s="875"/>
      <c r="K78" s="875"/>
      <c r="L78" s="875"/>
      <c r="M78" s="875"/>
      <c r="N78" s="875"/>
      <c r="O78" s="875"/>
      <c r="P78" s="876"/>
      <c r="Q78" s="877">
        <v>1491</v>
      </c>
      <c r="R78" s="831"/>
      <c r="S78" s="831"/>
      <c r="T78" s="831"/>
      <c r="U78" s="831"/>
      <c r="V78" s="831">
        <v>1487</v>
      </c>
      <c r="W78" s="831"/>
      <c r="X78" s="831"/>
      <c r="Y78" s="831"/>
      <c r="Z78" s="831"/>
      <c r="AA78" s="831">
        <v>3</v>
      </c>
      <c r="AB78" s="831"/>
      <c r="AC78" s="831"/>
      <c r="AD78" s="831"/>
      <c r="AE78" s="831"/>
      <c r="AF78" s="831">
        <v>3</v>
      </c>
      <c r="AG78" s="831"/>
      <c r="AH78" s="831"/>
      <c r="AI78" s="831"/>
      <c r="AJ78" s="831"/>
      <c r="AK78" s="831">
        <v>41</v>
      </c>
      <c r="AL78" s="831"/>
      <c r="AM78" s="831"/>
      <c r="AN78" s="831"/>
      <c r="AO78" s="831"/>
      <c r="AP78" s="831" t="s">
        <v>488</v>
      </c>
      <c r="AQ78" s="831"/>
      <c r="AR78" s="831"/>
      <c r="AS78" s="831"/>
      <c r="AT78" s="831"/>
      <c r="AU78" s="831" t="s">
        <v>488</v>
      </c>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25">
      <c r="A79" s="220">
        <v>12</v>
      </c>
      <c r="B79" s="874" t="s">
        <v>572</v>
      </c>
      <c r="C79" s="875"/>
      <c r="D79" s="875"/>
      <c r="E79" s="875"/>
      <c r="F79" s="875"/>
      <c r="G79" s="875"/>
      <c r="H79" s="875"/>
      <c r="I79" s="875"/>
      <c r="J79" s="875"/>
      <c r="K79" s="875"/>
      <c r="L79" s="875"/>
      <c r="M79" s="875"/>
      <c r="N79" s="875"/>
      <c r="O79" s="875"/>
      <c r="P79" s="876"/>
      <c r="Q79" s="877">
        <v>8</v>
      </c>
      <c r="R79" s="831"/>
      <c r="S79" s="831"/>
      <c r="T79" s="831"/>
      <c r="U79" s="831"/>
      <c r="V79" s="831">
        <v>7</v>
      </c>
      <c r="W79" s="831"/>
      <c r="X79" s="831"/>
      <c r="Y79" s="831"/>
      <c r="Z79" s="831"/>
      <c r="AA79" s="831">
        <v>0</v>
      </c>
      <c r="AB79" s="831"/>
      <c r="AC79" s="831"/>
      <c r="AD79" s="831"/>
      <c r="AE79" s="831"/>
      <c r="AF79" s="831">
        <v>0</v>
      </c>
      <c r="AG79" s="831"/>
      <c r="AH79" s="831"/>
      <c r="AI79" s="831"/>
      <c r="AJ79" s="831"/>
      <c r="AK79" s="831">
        <v>5</v>
      </c>
      <c r="AL79" s="831"/>
      <c r="AM79" s="831"/>
      <c r="AN79" s="831"/>
      <c r="AO79" s="831"/>
      <c r="AP79" s="831" t="s">
        <v>488</v>
      </c>
      <c r="AQ79" s="831"/>
      <c r="AR79" s="831"/>
      <c r="AS79" s="831"/>
      <c r="AT79" s="831"/>
      <c r="AU79" s="831" t="s">
        <v>488</v>
      </c>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25">
      <c r="A80" s="220">
        <v>13</v>
      </c>
      <c r="B80" s="874" t="s">
        <v>573</v>
      </c>
      <c r="C80" s="875"/>
      <c r="D80" s="875"/>
      <c r="E80" s="875"/>
      <c r="F80" s="875"/>
      <c r="G80" s="875"/>
      <c r="H80" s="875"/>
      <c r="I80" s="875"/>
      <c r="J80" s="875"/>
      <c r="K80" s="875"/>
      <c r="L80" s="875"/>
      <c r="M80" s="875"/>
      <c r="N80" s="875"/>
      <c r="O80" s="875"/>
      <c r="P80" s="876"/>
      <c r="Q80" s="877">
        <v>33</v>
      </c>
      <c r="R80" s="831"/>
      <c r="S80" s="831"/>
      <c r="T80" s="831"/>
      <c r="U80" s="831"/>
      <c r="V80" s="831">
        <v>17</v>
      </c>
      <c r="W80" s="831"/>
      <c r="X80" s="831"/>
      <c r="Y80" s="831"/>
      <c r="Z80" s="831"/>
      <c r="AA80" s="831">
        <v>17</v>
      </c>
      <c r="AB80" s="831"/>
      <c r="AC80" s="831"/>
      <c r="AD80" s="831"/>
      <c r="AE80" s="831"/>
      <c r="AF80" s="831">
        <v>17</v>
      </c>
      <c r="AG80" s="831"/>
      <c r="AH80" s="831"/>
      <c r="AI80" s="831"/>
      <c r="AJ80" s="831"/>
      <c r="AK80" s="831">
        <v>23</v>
      </c>
      <c r="AL80" s="831"/>
      <c r="AM80" s="831"/>
      <c r="AN80" s="831"/>
      <c r="AO80" s="831"/>
      <c r="AP80" s="831" t="s">
        <v>488</v>
      </c>
      <c r="AQ80" s="831"/>
      <c r="AR80" s="831"/>
      <c r="AS80" s="831"/>
      <c r="AT80" s="831"/>
      <c r="AU80" s="831" t="s">
        <v>488</v>
      </c>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25">
      <c r="A81" s="220">
        <v>14</v>
      </c>
      <c r="B81" s="874" t="s">
        <v>574</v>
      </c>
      <c r="C81" s="875"/>
      <c r="D81" s="875"/>
      <c r="E81" s="875"/>
      <c r="F81" s="875"/>
      <c r="G81" s="875"/>
      <c r="H81" s="875"/>
      <c r="I81" s="875"/>
      <c r="J81" s="875"/>
      <c r="K81" s="875"/>
      <c r="L81" s="875"/>
      <c r="M81" s="875"/>
      <c r="N81" s="875"/>
      <c r="O81" s="875"/>
      <c r="P81" s="876"/>
      <c r="Q81" s="877">
        <v>772</v>
      </c>
      <c r="R81" s="831"/>
      <c r="S81" s="831"/>
      <c r="T81" s="831"/>
      <c r="U81" s="831"/>
      <c r="V81" s="831">
        <v>728</v>
      </c>
      <c r="W81" s="831"/>
      <c r="X81" s="831"/>
      <c r="Y81" s="831"/>
      <c r="Z81" s="831"/>
      <c r="AA81" s="831">
        <v>44</v>
      </c>
      <c r="AB81" s="831"/>
      <c r="AC81" s="831"/>
      <c r="AD81" s="831"/>
      <c r="AE81" s="831"/>
      <c r="AF81" s="831">
        <v>44</v>
      </c>
      <c r="AG81" s="831"/>
      <c r="AH81" s="831"/>
      <c r="AI81" s="831"/>
      <c r="AJ81" s="831"/>
      <c r="AK81" s="831">
        <v>315</v>
      </c>
      <c r="AL81" s="831"/>
      <c r="AM81" s="831"/>
      <c r="AN81" s="831"/>
      <c r="AO81" s="831"/>
      <c r="AP81" s="831" t="s">
        <v>488</v>
      </c>
      <c r="AQ81" s="831"/>
      <c r="AR81" s="831"/>
      <c r="AS81" s="831"/>
      <c r="AT81" s="831"/>
      <c r="AU81" s="831" t="s">
        <v>488</v>
      </c>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25">
      <c r="A82" s="220">
        <v>15</v>
      </c>
      <c r="B82" s="874" t="s">
        <v>575</v>
      </c>
      <c r="C82" s="875"/>
      <c r="D82" s="875"/>
      <c r="E82" s="875"/>
      <c r="F82" s="875"/>
      <c r="G82" s="875"/>
      <c r="H82" s="875"/>
      <c r="I82" s="875"/>
      <c r="J82" s="875"/>
      <c r="K82" s="875"/>
      <c r="L82" s="875"/>
      <c r="M82" s="875"/>
      <c r="N82" s="875"/>
      <c r="O82" s="875"/>
      <c r="P82" s="876"/>
      <c r="Q82" s="877">
        <v>1876</v>
      </c>
      <c r="R82" s="831"/>
      <c r="S82" s="831"/>
      <c r="T82" s="831"/>
      <c r="U82" s="831"/>
      <c r="V82" s="831">
        <v>1810</v>
      </c>
      <c r="W82" s="831"/>
      <c r="X82" s="831"/>
      <c r="Y82" s="831"/>
      <c r="Z82" s="831"/>
      <c r="AA82" s="831">
        <v>66</v>
      </c>
      <c r="AB82" s="831"/>
      <c r="AC82" s="831"/>
      <c r="AD82" s="831"/>
      <c r="AE82" s="831"/>
      <c r="AF82" s="831">
        <v>66</v>
      </c>
      <c r="AG82" s="831"/>
      <c r="AH82" s="831"/>
      <c r="AI82" s="831"/>
      <c r="AJ82" s="831"/>
      <c r="AK82" s="831" t="s">
        <v>488</v>
      </c>
      <c r="AL82" s="831"/>
      <c r="AM82" s="831"/>
      <c r="AN82" s="831"/>
      <c r="AO82" s="831"/>
      <c r="AP82" s="831" t="s">
        <v>488</v>
      </c>
      <c r="AQ82" s="831"/>
      <c r="AR82" s="831"/>
      <c r="AS82" s="831"/>
      <c r="AT82" s="831"/>
      <c r="AU82" s="831" t="s">
        <v>488</v>
      </c>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25">
      <c r="A83" s="220">
        <v>16</v>
      </c>
      <c r="B83" s="874" t="s">
        <v>576</v>
      </c>
      <c r="C83" s="875"/>
      <c r="D83" s="875"/>
      <c r="E83" s="875"/>
      <c r="F83" s="875"/>
      <c r="G83" s="875"/>
      <c r="H83" s="875"/>
      <c r="I83" s="875"/>
      <c r="J83" s="875"/>
      <c r="K83" s="875"/>
      <c r="L83" s="875"/>
      <c r="M83" s="875"/>
      <c r="N83" s="875"/>
      <c r="O83" s="875"/>
      <c r="P83" s="876"/>
      <c r="Q83" s="877">
        <v>297869</v>
      </c>
      <c r="R83" s="831"/>
      <c r="S83" s="831"/>
      <c r="T83" s="831"/>
      <c r="U83" s="831"/>
      <c r="V83" s="831">
        <v>293113</v>
      </c>
      <c r="W83" s="831"/>
      <c r="X83" s="831"/>
      <c r="Y83" s="831"/>
      <c r="Z83" s="831"/>
      <c r="AA83" s="831">
        <v>4756</v>
      </c>
      <c r="AB83" s="831"/>
      <c r="AC83" s="831"/>
      <c r="AD83" s="831"/>
      <c r="AE83" s="831"/>
      <c r="AF83" s="831">
        <v>4756</v>
      </c>
      <c r="AG83" s="831"/>
      <c r="AH83" s="831"/>
      <c r="AI83" s="831"/>
      <c r="AJ83" s="831"/>
      <c r="AK83" s="831">
        <v>1710</v>
      </c>
      <c r="AL83" s="831"/>
      <c r="AM83" s="831"/>
      <c r="AN83" s="831"/>
      <c r="AO83" s="831"/>
      <c r="AP83" s="831" t="s">
        <v>488</v>
      </c>
      <c r="AQ83" s="831"/>
      <c r="AR83" s="831"/>
      <c r="AS83" s="831"/>
      <c r="AT83" s="831"/>
      <c r="AU83" s="831" t="s">
        <v>488</v>
      </c>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25">
      <c r="A84" s="220">
        <v>17</v>
      </c>
      <c r="B84" s="874" t="s">
        <v>577</v>
      </c>
      <c r="C84" s="875"/>
      <c r="D84" s="875"/>
      <c r="E84" s="875"/>
      <c r="F84" s="875"/>
      <c r="G84" s="875"/>
      <c r="H84" s="875"/>
      <c r="I84" s="875"/>
      <c r="J84" s="875"/>
      <c r="K84" s="875"/>
      <c r="L84" s="875"/>
      <c r="M84" s="875"/>
      <c r="N84" s="875"/>
      <c r="O84" s="875"/>
      <c r="P84" s="876"/>
      <c r="Q84" s="877">
        <v>863</v>
      </c>
      <c r="R84" s="831"/>
      <c r="S84" s="831"/>
      <c r="T84" s="831"/>
      <c r="U84" s="831"/>
      <c r="V84" s="831">
        <v>807</v>
      </c>
      <c r="W84" s="831"/>
      <c r="X84" s="831"/>
      <c r="Y84" s="831"/>
      <c r="Z84" s="831"/>
      <c r="AA84" s="831">
        <v>56</v>
      </c>
      <c r="AB84" s="831"/>
      <c r="AC84" s="831"/>
      <c r="AD84" s="831"/>
      <c r="AE84" s="831"/>
      <c r="AF84" s="831">
        <v>2380</v>
      </c>
      <c r="AG84" s="831"/>
      <c r="AH84" s="831"/>
      <c r="AI84" s="831"/>
      <c r="AJ84" s="831"/>
      <c r="AK84" s="831" t="s">
        <v>488</v>
      </c>
      <c r="AL84" s="831"/>
      <c r="AM84" s="831"/>
      <c r="AN84" s="831"/>
      <c r="AO84" s="831"/>
      <c r="AP84" s="831">
        <v>1026</v>
      </c>
      <c r="AQ84" s="831"/>
      <c r="AR84" s="831"/>
      <c r="AS84" s="831"/>
      <c r="AT84" s="831"/>
      <c r="AU84" s="831">
        <v>87</v>
      </c>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25">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25">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25">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3">
      <c r="A88" s="222" t="s">
        <v>377</v>
      </c>
      <c r="B88" s="790" t="s">
        <v>401</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8963</v>
      </c>
      <c r="AG88" s="845"/>
      <c r="AH88" s="845"/>
      <c r="AI88" s="845"/>
      <c r="AJ88" s="845"/>
      <c r="AK88" s="842"/>
      <c r="AL88" s="842"/>
      <c r="AM88" s="842"/>
      <c r="AN88" s="842"/>
      <c r="AO88" s="842"/>
      <c r="AP88" s="845">
        <v>6349</v>
      </c>
      <c r="AQ88" s="845"/>
      <c r="AR88" s="845"/>
      <c r="AS88" s="845"/>
      <c r="AT88" s="845"/>
      <c r="AU88" s="845">
        <v>552</v>
      </c>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86</v>
      </c>
      <c r="CS102" s="853"/>
      <c r="CT102" s="853"/>
      <c r="CU102" s="853"/>
      <c r="CV102" s="892"/>
      <c r="CW102" s="891">
        <v>8</v>
      </c>
      <c r="CX102" s="853"/>
      <c r="CY102" s="853"/>
      <c r="CZ102" s="853"/>
      <c r="DA102" s="892"/>
      <c r="DB102" s="891" t="s">
        <v>552</v>
      </c>
      <c r="DC102" s="853"/>
      <c r="DD102" s="853"/>
      <c r="DE102" s="853"/>
      <c r="DF102" s="892"/>
      <c r="DG102" s="891" t="s">
        <v>552</v>
      </c>
      <c r="DH102" s="853"/>
      <c r="DI102" s="853"/>
      <c r="DJ102" s="853"/>
      <c r="DK102" s="892"/>
      <c r="DL102" s="891" t="s">
        <v>552</v>
      </c>
      <c r="DM102" s="853"/>
      <c r="DN102" s="853"/>
      <c r="DO102" s="853"/>
      <c r="DP102" s="892"/>
      <c r="DQ102" s="891" t="s">
        <v>552</v>
      </c>
      <c r="DR102" s="853"/>
      <c r="DS102" s="853"/>
      <c r="DT102" s="853"/>
      <c r="DU102" s="892"/>
      <c r="DV102" s="790"/>
      <c r="DW102" s="791"/>
      <c r="DX102" s="791"/>
      <c r="DY102" s="791"/>
      <c r="DZ102" s="915"/>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2" customFormat="1" ht="26.25" customHeight="1" x14ac:dyDescent="0.2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371696</v>
      </c>
      <c r="AB110" s="901"/>
      <c r="AC110" s="901"/>
      <c r="AD110" s="901"/>
      <c r="AE110" s="902"/>
      <c r="AF110" s="903">
        <v>363044</v>
      </c>
      <c r="AG110" s="901"/>
      <c r="AH110" s="901"/>
      <c r="AI110" s="901"/>
      <c r="AJ110" s="902"/>
      <c r="AK110" s="903">
        <v>390542</v>
      </c>
      <c r="AL110" s="901"/>
      <c r="AM110" s="901"/>
      <c r="AN110" s="901"/>
      <c r="AO110" s="902"/>
      <c r="AP110" s="904">
        <v>8.1</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2376458</v>
      </c>
      <c r="BR110" s="932"/>
      <c r="BS110" s="932"/>
      <c r="BT110" s="932"/>
      <c r="BU110" s="932"/>
      <c r="BV110" s="932">
        <v>2399336</v>
      </c>
      <c r="BW110" s="932"/>
      <c r="BX110" s="932"/>
      <c r="BY110" s="932"/>
      <c r="BZ110" s="932"/>
      <c r="CA110" s="932">
        <v>2330066</v>
      </c>
      <c r="CB110" s="932"/>
      <c r="CC110" s="932"/>
      <c r="CD110" s="932"/>
      <c r="CE110" s="932"/>
      <c r="CF110" s="945">
        <v>48.4</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2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v>2547</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2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2752329</v>
      </c>
      <c r="BR112" s="927"/>
      <c r="BS112" s="927"/>
      <c r="BT112" s="927"/>
      <c r="BU112" s="927"/>
      <c r="BV112" s="927">
        <v>2518217</v>
      </c>
      <c r="BW112" s="927"/>
      <c r="BX112" s="927"/>
      <c r="BY112" s="927"/>
      <c r="BZ112" s="927"/>
      <c r="CA112" s="927">
        <v>2204629</v>
      </c>
      <c r="CB112" s="927"/>
      <c r="CC112" s="927"/>
      <c r="CD112" s="927"/>
      <c r="CE112" s="927"/>
      <c r="CF112" s="921">
        <v>45.8</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2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304237</v>
      </c>
      <c r="AB113" s="939"/>
      <c r="AC113" s="939"/>
      <c r="AD113" s="939"/>
      <c r="AE113" s="940"/>
      <c r="AF113" s="941">
        <v>273834</v>
      </c>
      <c r="AG113" s="939"/>
      <c r="AH113" s="939"/>
      <c r="AI113" s="939"/>
      <c r="AJ113" s="940"/>
      <c r="AK113" s="941">
        <v>231582</v>
      </c>
      <c r="AL113" s="939"/>
      <c r="AM113" s="939"/>
      <c r="AN113" s="939"/>
      <c r="AO113" s="940"/>
      <c r="AP113" s="942">
        <v>4.8</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509779</v>
      </c>
      <c r="BR113" s="927"/>
      <c r="BS113" s="927"/>
      <c r="BT113" s="927"/>
      <c r="BU113" s="927"/>
      <c r="BV113" s="927">
        <v>508898</v>
      </c>
      <c r="BW113" s="927"/>
      <c r="BX113" s="927"/>
      <c r="BY113" s="927"/>
      <c r="BZ113" s="927"/>
      <c r="CA113" s="927">
        <v>550223</v>
      </c>
      <c r="CB113" s="927"/>
      <c r="CC113" s="927"/>
      <c r="CD113" s="927"/>
      <c r="CE113" s="927"/>
      <c r="CF113" s="921">
        <v>11.4</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2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27538</v>
      </c>
      <c r="AB114" s="960"/>
      <c r="AC114" s="960"/>
      <c r="AD114" s="960"/>
      <c r="AE114" s="961"/>
      <c r="AF114" s="962">
        <v>34800</v>
      </c>
      <c r="AG114" s="960"/>
      <c r="AH114" s="960"/>
      <c r="AI114" s="960"/>
      <c r="AJ114" s="961"/>
      <c r="AK114" s="962">
        <v>29251</v>
      </c>
      <c r="AL114" s="960"/>
      <c r="AM114" s="960"/>
      <c r="AN114" s="960"/>
      <c r="AO114" s="961"/>
      <c r="AP114" s="963">
        <v>0.6</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251415</v>
      </c>
      <c r="BR114" s="927"/>
      <c r="BS114" s="927"/>
      <c r="BT114" s="927"/>
      <c r="BU114" s="927"/>
      <c r="BV114" s="927">
        <v>141431</v>
      </c>
      <c r="BW114" s="927"/>
      <c r="BX114" s="927"/>
      <c r="BY114" s="927"/>
      <c r="BZ114" s="927"/>
      <c r="CA114" s="927">
        <v>275934</v>
      </c>
      <c r="CB114" s="927"/>
      <c r="CC114" s="927"/>
      <c r="CD114" s="927"/>
      <c r="CE114" s="927"/>
      <c r="CF114" s="921">
        <v>5.7</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2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1281</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2547</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2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2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704752</v>
      </c>
      <c r="AB117" s="980"/>
      <c r="AC117" s="980"/>
      <c r="AD117" s="980"/>
      <c r="AE117" s="981"/>
      <c r="AF117" s="982">
        <v>671678</v>
      </c>
      <c r="AG117" s="980"/>
      <c r="AH117" s="980"/>
      <c r="AI117" s="980"/>
      <c r="AJ117" s="981"/>
      <c r="AK117" s="982">
        <v>651375</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2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2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3" t="s">
        <v>177</v>
      </c>
      <c r="BA119" s="233"/>
      <c r="BB119" s="233"/>
      <c r="BC119" s="233"/>
      <c r="BD119" s="233"/>
      <c r="BE119" s="233"/>
      <c r="BF119" s="233"/>
      <c r="BG119" s="233"/>
      <c r="BH119" s="233"/>
      <c r="BI119" s="233"/>
      <c r="BJ119" s="233"/>
      <c r="BK119" s="233"/>
      <c r="BL119" s="233"/>
      <c r="BM119" s="233"/>
      <c r="BN119" s="233"/>
      <c r="BO119" s="978" t="s">
        <v>442</v>
      </c>
      <c r="BP119" s="1006"/>
      <c r="BQ119" s="1000">
        <v>5892528</v>
      </c>
      <c r="BR119" s="1001"/>
      <c r="BS119" s="1001"/>
      <c r="BT119" s="1001"/>
      <c r="BU119" s="1001"/>
      <c r="BV119" s="1001">
        <v>5567882</v>
      </c>
      <c r="BW119" s="1001"/>
      <c r="BX119" s="1001"/>
      <c r="BY119" s="1001"/>
      <c r="BZ119" s="1001"/>
      <c r="CA119" s="1001">
        <v>5360852</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2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2269802</v>
      </c>
      <c r="BR120" s="932"/>
      <c r="BS120" s="932"/>
      <c r="BT120" s="932"/>
      <c r="BU120" s="932"/>
      <c r="BV120" s="932">
        <v>2150290</v>
      </c>
      <c r="BW120" s="932"/>
      <c r="BX120" s="932"/>
      <c r="BY120" s="932"/>
      <c r="BZ120" s="932"/>
      <c r="CA120" s="932">
        <v>2027531</v>
      </c>
      <c r="CB120" s="932"/>
      <c r="CC120" s="932"/>
      <c r="CD120" s="932"/>
      <c r="CE120" s="932"/>
      <c r="CF120" s="945">
        <v>42.1</v>
      </c>
      <c r="CG120" s="946"/>
      <c r="CH120" s="946"/>
      <c r="CI120" s="946"/>
      <c r="CJ120" s="946"/>
      <c r="CK120" s="1007" t="s">
        <v>446</v>
      </c>
      <c r="CL120" s="1008"/>
      <c r="CM120" s="1008"/>
      <c r="CN120" s="1008"/>
      <c r="CO120" s="1009"/>
      <c r="CP120" s="1015" t="s">
        <v>393</v>
      </c>
      <c r="CQ120" s="1016"/>
      <c r="CR120" s="1016"/>
      <c r="CS120" s="1016"/>
      <c r="CT120" s="1016"/>
      <c r="CU120" s="1016"/>
      <c r="CV120" s="1016"/>
      <c r="CW120" s="1016"/>
      <c r="CX120" s="1016"/>
      <c r="CY120" s="1016"/>
      <c r="CZ120" s="1016"/>
      <c r="DA120" s="1016"/>
      <c r="DB120" s="1016"/>
      <c r="DC120" s="1016"/>
      <c r="DD120" s="1016"/>
      <c r="DE120" s="1016"/>
      <c r="DF120" s="1017"/>
      <c r="DG120" s="931">
        <v>2743300</v>
      </c>
      <c r="DH120" s="932"/>
      <c r="DI120" s="932"/>
      <c r="DJ120" s="932"/>
      <c r="DK120" s="932"/>
      <c r="DL120" s="932">
        <v>2518217</v>
      </c>
      <c r="DM120" s="932"/>
      <c r="DN120" s="932"/>
      <c r="DO120" s="932"/>
      <c r="DP120" s="932"/>
      <c r="DQ120" s="932">
        <v>2204629</v>
      </c>
      <c r="DR120" s="932"/>
      <c r="DS120" s="932"/>
      <c r="DT120" s="932"/>
      <c r="DU120" s="932"/>
      <c r="DV120" s="933">
        <v>45.8</v>
      </c>
      <c r="DW120" s="933"/>
      <c r="DX120" s="933"/>
      <c r="DY120" s="933"/>
      <c r="DZ120" s="934"/>
    </row>
    <row r="121" spans="1:130" s="212" customFormat="1" ht="26.25" customHeight="1" x14ac:dyDescent="0.2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2" customFormat="1" ht="26.25" customHeight="1" x14ac:dyDescent="0.2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3366686</v>
      </c>
      <c r="BR122" s="1001"/>
      <c r="BS122" s="1001"/>
      <c r="BT122" s="1001"/>
      <c r="BU122" s="1001"/>
      <c r="BV122" s="1001">
        <v>3316630</v>
      </c>
      <c r="BW122" s="1001"/>
      <c r="BX122" s="1001"/>
      <c r="BY122" s="1001"/>
      <c r="BZ122" s="1001"/>
      <c r="CA122" s="1001">
        <v>3210290</v>
      </c>
      <c r="CB122" s="1001"/>
      <c r="CC122" s="1001"/>
      <c r="CD122" s="1001"/>
      <c r="CE122" s="1001"/>
      <c r="CF122" s="1018">
        <v>66.7</v>
      </c>
      <c r="CG122" s="1019"/>
      <c r="CH122" s="1019"/>
      <c r="CI122" s="1019"/>
      <c r="CJ122" s="1019"/>
      <c r="CK122" s="1010"/>
      <c r="CL122" s="1011"/>
      <c r="CM122" s="1011"/>
      <c r="CN122" s="1011"/>
      <c r="CO122" s="1012"/>
      <c r="CP122" s="1020" t="s">
        <v>392</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2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3" t="s">
        <v>177</v>
      </c>
      <c r="BA123" s="233"/>
      <c r="BB123" s="233"/>
      <c r="BC123" s="233"/>
      <c r="BD123" s="233"/>
      <c r="BE123" s="233"/>
      <c r="BF123" s="233"/>
      <c r="BG123" s="233"/>
      <c r="BH123" s="233"/>
      <c r="BI123" s="233"/>
      <c r="BJ123" s="233"/>
      <c r="BK123" s="233"/>
      <c r="BL123" s="233"/>
      <c r="BM123" s="233"/>
      <c r="BN123" s="233"/>
      <c r="BO123" s="978" t="s">
        <v>450</v>
      </c>
      <c r="BP123" s="1006"/>
      <c r="BQ123" s="1064">
        <v>5636488</v>
      </c>
      <c r="BR123" s="1065"/>
      <c r="BS123" s="1065"/>
      <c r="BT123" s="1065"/>
      <c r="BU123" s="1065"/>
      <c r="BV123" s="1065">
        <v>5466920</v>
      </c>
      <c r="BW123" s="1065"/>
      <c r="BX123" s="1065"/>
      <c r="BY123" s="1065"/>
      <c r="BZ123" s="1065"/>
      <c r="CA123" s="1065">
        <v>5237821</v>
      </c>
      <c r="CB123" s="1065"/>
      <c r="CC123" s="1065"/>
      <c r="CD123" s="1065"/>
      <c r="CE123" s="1065"/>
      <c r="CF123" s="1002"/>
      <c r="CG123" s="1003"/>
      <c r="CH123" s="1003"/>
      <c r="CI123" s="1003"/>
      <c r="CJ123" s="1004"/>
      <c r="CK123" s="1010"/>
      <c r="CL123" s="1011"/>
      <c r="CM123" s="1011"/>
      <c r="CN123" s="1011"/>
      <c r="CO123" s="1012"/>
      <c r="CP123" s="1020" t="s">
        <v>451</v>
      </c>
      <c r="CQ123" s="1021"/>
      <c r="CR123" s="1021"/>
      <c r="CS123" s="1021"/>
      <c r="CT123" s="1021"/>
      <c r="CU123" s="1021"/>
      <c r="CV123" s="1021"/>
      <c r="CW123" s="1021"/>
      <c r="CX123" s="1021"/>
      <c r="CY123" s="1021"/>
      <c r="CZ123" s="1021"/>
      <c r="DA123" s="1021"/>
      <c r="DB123" s="1021"/>
      <c r="DC123" s="1021"/>
      <c r="DD123" s="1021"/>
      <c r="DE123" s="1021"/>
      <c r="DF123" s="1022"/>
      <c r="DG123" s="959">
        <v>8715</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x14ac:dyDescent="0.3">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5.3</v>
      </c>
      <c r="BR124" s="1028"/>
      <c r="BS124" s="1028"/>
      <c r="BT124" s="1028"/>
      <c r="BU124" s="1028"/>
      <c r="BV124" s="1028">
        <v>2.1</v>
      </c>
      <c r="BW124" s="1028"/>
      <c r="BX124" s="1028"/>
      <c r="BY124" s="1028"/>
      <c r="BZ124" s="1028"/>
      <c r="CA124" s="1028">
        <v>2.5</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v>314</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2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3">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1281</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25">
      <c r="A127" s="1059"/>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3">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14"/>
      <c r="AV128" s="214"/>
      <c r="AW128" s="214"/>
      <c r="AX128" s="897" t="s">
        <v>465</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466</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25">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4948445</v>
      </c>
      <c r="AB129" s="960"/>
      <c r="AC129" s="960"/>
      <c r="AD129" s="960"/>
      <c r="AE129" s="961"/>
      <c r="AF129" s="962">
        <v>4901140</v>
      </c>
      <c r="AG129" s="960"/>
      <c r="AH129" s="960"/>
      <c r="AI129" s="960"/>
      <c r="AJ129" s="961"/>
      <c r="AK129" s="962">
        <v>4966912</v>
      </c>
      <c r="AL129" s="960"/>
      <c r="AM129" s="960"/>
      <c r="AN129" s="960"/>
      <c r="AO129" s="961"/>
      <c r="AP129" s="1074"/>
      <c r="AQ129" s="1075"/>
      <c r="AR129" s="1075"/>
      <c r="AS129" s="1075"/>
      <c r="AT129" s="1076"/>
      <c r="AU129" s="215"/>
      <c r="AV129" s="215"/>
      <c r="AW129" s="215"/>
      <c r="AX129" s="1066" t="s">
        <v>468</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194460</v>
      </c>
      <c r="AB130" s="960"/>
      <c r="AC130" s="960"/>
      <c r="AD130" s="960"/>
      <c r="AE130" s="961"/>
      <c r="AF130" s="962">
        <v>169140</v>
      </c>
      <c r="AG130" s="960"/>
      <c r="AH130" s="960"/>
      <c r="AI130" s="960"/>
      <c r="AJ130" s="961"/>
      <c r="AK130" s="962">
        <v>156488</v>
      </c>
      <c r="AL130" s="960"/>
      <c r="AM130" s="960"/>
      <c r="AN130" s="960"/>
      <c r="AO130" s="961"/>
      <c r="AP130" s="1074"/>
      <c r="AQ130" s="1075"/>
      <c r="AR130" s="1075"/>
      <c r="AS130" s="1075"/>
      <c r="AT130" s="1076"/>
      <c r="AU130" s="215"/>
      <c r="AV130" s="215"/>
      <c r="AW130" s="215"/>
      <c r="AX130" s="1066" t="s">
        <v>471</v>
      </c>
      <c r="AY130" s="924"/>
      <c r="AZ130" s="924"/>
      <c r="BA130" s="924"/>
      <c r="BB130" s="924"/>
      <c r="BC130" s="924"/>
      <c r="BD130" s="924"/>
      <c r="BE130" s="925"/>
      <c r="BF130" s="1102">
        <v>10.5</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4753985</v>
      </c>
      <c r="AB131" s="987"/>
      <c r="AC131" s="987"/>
      <c r="AD131" s="987"/>
      <c r="AE131" s="988"/>
      <c r="AF131" s="986">
        <v>4732000</v>
      </c>
      <c r="AG131" s="987"/>
      <c r="AH131" s="987"/>
      <c r="AI131" s="987"/>
      <c r="AJ131" s="988"/>
      <c r="AK131" s="986">
        <v>4810424</v>
      </c>
      <c r="AL131" s="987"/>
      <c r="AM131" s="987"/>
      <c r="AN131" s="987"/>
      <c r="AO131" s="988"/>
      <c r="AP131" s="1111"/>
      <c r="AQ131" s="1112"/>
      <c r="AR131" s="1112"/>
      <c r="AS131" s="1112"/>
      <c r="AT131" s="1113"/>
      <c r="AU131" s="215"/>
      <c r="AV131" s="215"/>
      <c r="AW131" s="215"/>
      <c r="AX131" s="1084" t="s">
        <v>473</v>
      </c>
      <c r="AY131" s="727"/>
      <c r="AZ131" s="727"/>
      <c r="BA131" s="727"/>
      <c r="BB131" s="727"/>
      <c r="BC131" s="727"/>
      <c r="BD131" s="727"/>
      <c r="BE131" s="1037"/>
      <c r="BF131" s="1085">
        <v>2.5</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10.733984230000001</v>
      </c>
      <c r="AB132" s="1098"/>
      <c r="AC132" s="1098"/>
      <c r="AD132" s="1098"/>
      <c r="AE132" s="1099"/>
      <c r="AF132" s="1100">
        <v>10.61999155</v>
      </c>
      <c r="AG132" s="1098"/>
      <c r="AH132" s="1098"/>
      <c r="AI132" s="1098"/>
      <c r="AJ132" s="1099"/>
      <c r="AK132" s="1100">
        <v>10.287804149999999</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10.1</v>
      </c>
      <c r="AB133" s="1081"/>
      <c r="AC133" s="1081"/>
      <c r="AD133" s="1081"/>
      <c r="AE133" s="1082"/>
      <c r="AF133" s="1080">
        <v>10.5</v>
      </c>
      <c r="AG133" s="1081"/>
      <c r="AH133" s="1081"/>
      <c r="AI133" s="1081"/>
      <c r="AJ133" s="1082"/>
      <c r="AK133" s="1080">
        <v>10.5</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0b7DvhITi88s9V9/dutpi86T6N01ITDRJY/L8JOufhtKhpBZLLAg7zO/3Ly7o8L7Se2MVSCjlVgcw54b4boNw==" saltValue="mCyJJQdS9kCbyZEunmCC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7"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477</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Z0dbSyl/Bb+hoViM9ezNtA0HwgzUqT/g6qnkmByfg3osOpX5YtScc28UdhDXTVP9mZJusw7OIQlzZDJ9Ew20KA==" saltValue="vUf2tftCiV8lCVVIYK7qd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5Pb/xjn/wNYTSV7ur4hi4k7Fj45aP0IsTY9S1GGToMazDdhuNhiXEP+6DMXzwuh9zTIm+8TYPZuK8SGnxcznFQ==" saltValue="ljzpvNrotHwiQD0UHFTdO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479</v>
      </c>
      <c r="AL6" s="248"/>
      <c r="AM6" s="248"/>
      <c r="AN6" s="248"/>
    </row>
    <row r="7" spans="1:46" ht="13.5" customHeight="1" x14ac:dyDescent="0.25">
      <c r="A7" s="247"/>
      <c r="AK7" s="250"/>
      <c r="AL7" s="251"/>
      <c r="AM7" s="251"/>
      <c r="AN7" s="252"/>
      <c r="AO7" s="1115" t="s">
        <v>480</v>
      </c>
      <c r="AP7" s="253"/>
      <c r="AQ7" s="254" t="s">
        <v>481</v>
      </c>
      <c r="AR7" s="255"/>
    </row>
    <row r="8" spans="1:46" ht="12.75" x14ac:dyDescent="0.25">
      <c r="A8" s="247"/>
      <c r="AK8" s="256"/>
      <c r="AL8" s="257"/>
      <c r="AM8" s="257"/>
      <c r="AN8" s="258"/>
      <c r="AO8" s="1116"/>
      <c r="AP8" s="259" t="s">
        <v>482</v>
      </c>
      <c r="AQ8" s="260" t="s">
        <v>483</v>
      </c>
      <c r="AR8" s="261" t="s">
        <v>484</v>
      </c>
    </row>
    <row r="9" spans="1:46" ht="12.75" x14ac:dyDescent="0.25">
      <c r="A9" s="247"/>
      <c r="AK9" s="1117" t="s">
        <v>485</v>
      </c>
      <c r="AL9" s="1118"/>
      <c r="AM9" s="1118"/>
      <c r="AN9" s="1119"/>
      <c r="AO9" s="262">
        <v>1620725</v>
      </c>
      <c r="AP9" s="262">
        <v>115882</v>
      </c>
      <c r="AQ9" s="263">
        <v>118131</v>
      </c>
      <c r="AR9" s="264">
        <v>-1.9</v>
      </c>
    </row>
    <row r="10" spans="1:46" ht="13.5" customHeight="1" x14ac:dyDescent="0.25">
      <c r="A10" s="247"/>
      <c r="AK10" s="1117" t="s">
        <v>486</v>
      </c>
      <c r="AL10" s="1118"/>
      <c r="AM10" s="1118"/>
      <c r="AN10" s="1119"/>
      <c r="AO10" s="265">
        <v>359250</v>
      </c>
      <c r="AP10" s="265">
        <v>25686</v>
      </c>
      <c r="AQ10" s="266">
        <v>19338</v>
      </c>
      <c r="AR10" s="267">
        <v>32.799999999999997</v>
      </c>
    </row>
    <row r="11" spans="1:46" ht="13.5" customHeight="1" x14ac:dyDescent="0.25">
      <c r="A11" s="247"/>
      <c r="AK11" s="1117" t="s">
        <v>487</v>
      </c>
      <c r="AL11" s="1118"/>
      <c r="AM11" s="1118"/>
      <c r="AN11" s="1119"/>
      <c r="AO11" s="265" t="s">
        <v>488</v>
      </c>
      <c r="AP11" s="265" t="s">
        <v>488</v>
      </c>
      <c r="AQ11" s="266">
        <v>1486</v>
      </c>
      <c r="AR11" s="267" t="s">
        <v>488</v>
      </c>
    </row>
    <row r="12" spans="1:46" ht="13.5" customHeight="1" x14ac:dyDescent="0.25">
      <c r="A12" s="247"/>
      <c r="AK12" s="1117" t="s">
        <v>489</v>
      </c>
      <c r="AL12" s="1118"/>
      <c r="AM12" s="1118"/>
      <c r="AN12" s="1119"/>
      <c r="AO12" s="265" t="s">
        <v>488</v>
      </c>
      <c r="AP12" s="265" t="s">
        <v>488</v>
      </c>
      <c r="AQ12" s="266" t="s">
        <v>488</v>
      </c>
      <c r="AR12" s="267" t="s">
        <v>488</v>
      </c>
    </row>
    <row r="13" spans="1:46" ht="13.5" customHeight="1" x14ac:dyDescent="0.25">
      <c r="A13" s="247"/>
      <c r="AK13" s="1117" t="s">
        <v>490</v>
      </c>
      <c r="AL13" s="1118"/>
      <c r="AM13" s="1118"/>
      <c r="AN13" s="1119"/>
      <c r="AO13" s="265">
        <v>76144</v>
      </c>
      <c r="AP13" s="265">
        <v>5444</v>
      </c>
      <c r="AQ13" s="266">
        <v>4880</v>
      </c>
      <c r="AR13" s="267">
        <v>11.6</v>
      </c>
    </row>
    <row r="14" spans="1:46" ht="13.5" customHeight="1" x14ac:dyDescent="0.25">
      <c r="A14" s="247"/>
      <c r="AK14" s="1117" t="s">
        <v>491</v>
      </c>
      <c r="AL14" s="1118"/>
      <c r="AM14" s="1118"/>
      <c r="AN14" s="1119"/>
      <c r="AO14" s="265">
        <v>26724</v>
      </c>
      <c r="AP14" s="265">
        <v>1911</v>
      </c>
      <c r="AQ14" s="266">
        <v>1912</v>
      </c>
      <c r="AR14" s="267">
        <v>-0.1</v>
      </c>
    </row>
    <row r="15" spans="1:46" ht="13.5" customHeight="1" x14ac:dyDescent="0.25">
      <c r="A15" s="247"/>
      <c r="AK15" s="1120" t="s">
        <v>492</v>
      </c>
      <c r="AL15" s="1121"/>
      <c r="AM15" s="1121"/>
      <c r="AN15" s="1122"/>
      <c r="AO15" s="265">
        <v>-119242</v>
      </c>
      <c r="AP15" s="265">
        <v>-8526</v>
      </c>
      <c r="AQ15" s="266">
        <v>-7094</v>
      </c>
      <c r="AR15" s="267">
        <v>20.2</v>
      </c>
    </row>
    <row r="16" spans="1:46" ht="12.75" x14ac:dyDescent="0.25">
      <c r="A16" s="247"/>
      <c r="AK16" s="1120" t="s">
        <v>177</v>
      </c>
      <c r="AL16" s="1121"/>
      <c r="AM16" s="1121"/>
      <c r="AN16" s="1122"/>
      <c r="AO16" s="265">
        <v>1963601</v>
      </c>
      <c r="AP16" s="265">
        <v>140398</v>
      </c>
      <c r="AQ16" s="266">
        <v>138653</v>
      </c>
      <c r="AR16" s="267">
        <v>1.3</v>
      </c>
    </row>
    <row r="17" spans="1:46" ht="12.75" x14ac:dyDescent="0.25">
      <c r="A17" s="247"/>
    </row>
    <row r="18" spans="1:46" ht="12.75" x14ac:dyDescent="0.25">
      <c r="A18" s="247"/>
      <c r="AQ18" s="268"/>
      <c r="AR18" s="268"/>
    </row>
    <row r="19" spans="1:46" ht="12.75" x14ac:dyDescent="0.25">
      <c r="A19" s="247"/>
      <c r="AK19" s="243" t="s">
        <v>493</v>
      </c>
    </row>
    <row r="20" spans="1:46" ht="12.75" x14ac:dyDescent="0.25">
      <c r="A20" s="247"/>
      <c r="AK20" s="269"/>
      <c r="AL20" s="270"/>
      <c r="AM20" s="270"/>
      <c r="AN20" s="271"/>
      <c r="AO20" s="272" t="s">
        <v>494</v>
      </c>
      <c r="AP20" s="273" t="s">
        <v>495</v>
      </c>
      <c r="AQ20" s="274" t="s">
        <v>496</v>
      </c>
      <c r="AR20" s="275"/>
    </row>
    <row r="21" spans="1:46" s="248" customFormat="1" ht="12.75" x14ac:dyDescent="0.25">
      <c r="A21" s="276"/>
      <c r="AK21" s="1123" t="s">
        <v>497</v>
      </c>
      <c r="AL21" s="1124"/>
      <c r="AM21" s="1124"/>
      <c r="AN21" s="1125"/>
      <c r="AO21" s="277">
        <v>11.3</v>
      </c>
      <c r="AP21" s="278">
        <v>11.03</v>
      </c>
      <c r="AQ21" s="279">
        <v>0.27</v>
      </c>
      <c r="AS21" s="280"/>
      <c r="AT21" s="276"/>
    </row>
    <row r="22" spans="1:46" s="248" customFormat="1" ht="12.75" x14ac:dyDescent="0.25">
      <c r="A22" s="276"/>
      <c r="AK22" s="1123" t="s">
        <v>498</v>
      </c>
      <c r="AL22" s="1124"/>
      <c r="AM22" s="1124"/>
      <c r="AN22" s="1125"/>
      <c r="AO22" s="281">
        <v>96.8</v>
      </c>
      <c r="AP22" s="282">
        <v>96.9</v>
      </c>
      <c r="AQ22" s="283">
        <v>-0.1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2.75" x14ac:dyDescent="0.25">
      <c r="A27" s="288"/>
      <c r="AS27" s="243"/>
      <c r="AT27" s="243"/>
    </row>
    <row r="28" spans="1:46" ht="16.149999999999999" x14ac:dyDescent="0.2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501</v>
      </c>
      <c r="AL29" s="248"/>
      <c r="AM29" s="248"/>
      <c r="AN29" s="248"/>
      <c r="AS29" s="290"/>
    </row>
    <row r="30" spans="1:46" ht="13.5" customHeight="1" x14ac:dyDescent="0.25">
      <c r="A30" s="247"/>
      <c r="AK30" s="250"/>
      <c r="AL30" s="251"/>
      <c r="AM30" s="251"/>
      <c r="AN30" s="252"/>
      <c r="AO30" s="1115" t="s">
        <v>480</v>
      </c>
      <c r="AP30" s="253"/>
      <c r="AQ30" s="254" t="s">
        <v>481</v>
      </c>
      <c r="AR30" s="255"/>
    </row>
    <row r="31" spans="1:46" ht="12.75" x14ac:dyDescent="0.25">
      <c r="A31" s="247"/>
      <c r="AK31" s="256"/>
      <c r="AL31" s="257"/>
      <c r="AM31" s="257"/>
      <c r="AN31" s="258"/>
      <c r="AO31" s="1116"/>
      <c r="AP31" s="259" t="s">
        <v>482</v>
      </c>
      <c r="AQ31" s="260" t="s">
        <v>483</v>
      </c>
      <c r="AR31" s="261" t="s">
        <v>484</v>
      </c>
    </row>
    <row r="32" spans="1:46" ht="27" customHeight="1" x14ac:dyDescent="0.25">
      <c r="A32" s="247"/>
      <c r="AK32" s="1131" t="s">
        <v>502</v>
      </c>
      <c r="AL32" s="1132"/>
      <c r="AM32" s="1132"/>
      <c r="AN32" s="1133"/>
      <c r="AO32" s="291">
        <v>390542</v>
      </c>
      <c r="AP32" s="291">
        <v>27924</v>
      </c>
      <c r="AQ32" s="292">
        <v>59716</v>
      </c>
      <c r="AR32" s="293">
        <v>-53.2</v>
      </c>
    </row>
    <row r="33" spans="1:46" ht="13.5" customHeight="1" x14ac:dyDescent="0.25">
      <c r="A33" s="247"/>
      <c r="AK33" s="1131" t="s">
        <v>503</v>
      </c>
      <c r="AL33" s="1132"/>
      <c r="AM33" s="1132"/>
      <c r="AN33" s="1133"/>
      <c r="AO33" s="291" t="s">
        <v>488</v>
      </c>
      <c r="AP33" s="291" t="s">
        <v>488</v>
      </c>
      <c r="AQ33" s="292" t="s">
        <v>488</v>
      </c>
      <c r="AR33" s="293" t="s">
        <v>488</v>
      </c>
    </row>
    <row r="34" spans="1:46" ht="27" customHeight="1" x14ac:dyDescent="0.25">
      <c r="A34" s="247"/>
      <c r="AK34" s="1131" t="s">
        <v>504</v>
      </c>
      <c r="AL34" s="1132"/>
      <c r="AM34" s="1132"/>
      <c r="AN34" s="1133"/>
      <c r="AO34" s="291" t="s">
        <v>488</v>
      </c>
      <c r="AP34" s="291" t="s">
        <v>488</v>
      </c>
      <c r="AQ34" s="292" t="s">
        <v>488</v>
      </c>
      <c r="AR34" s="293" t="s">
        <v>488</v>
      </c>
    </row>
    <row r="35" spans="1:46" ht="27" customHeight="1" x14ac:dyDescent="0.25">
      <c r="A35" s="247"/>
      <c r="AK35" s="1131" t="s">
        <v>505</v>
      </c>
      <c r="AL35" s="1132"/>
      <c r="AM35" s="1132"/>
      <c r="AN35" s="1133"/>
      <c r="AO35" s="291">
        <v>231582</v>
      </c>
      <c r="AP35" s="291">
        <v>16558</v>
      </c>
      <c r="AQ35" s="292">
        <v>21226</v>
      </c>
      <c r="AR35" s="293">
        <v>-22</v>
      </c>
    </row>
    <row r="36" spans="1:46" ht="27" customHeight="1" x14ac:dyDescent="0.25">
      <c r="A36" s="247"/>
      <c r="AK36" s="1131" t="s">
        <v>506</v>
      </c>
      <c r="AL36" s="1132"/>
      <c r="AM36" s="1132"/>
      <c r="AN36" s="1133"/>
      <c r="AO36" s="291">
        <v>29251</v>
      </c>
      <c r="AP36" s="291">
        <v>2091</v>
      </c>
      <c r="AQ36" s="292">
        <v>5622</v>
      </c>
      <c r="AR36" s="293">
        <v>-62.8</v>
      </c>
    </row>
    <row r="37" spans="1:46" ht="13.5" customHeight="1" x14ac:dyDescent="0.25">
      <c r="A37" s="247"/>
      <c r="AK37" s="1131" t="s">
        <v>507</v>
      </c>
      <c r="AL37" s="1132"/>
      <c r="AM37" s="1132"/>
      <c r="AN37" s="1133"/>
      <c r="AO37" s="291" t="s">
        <v>488</v>
      </c>
      <c r="AP37" s="291" t="s">
        <v>488</v>
      </c>
      <c r="AQ37" s="292">
        <v>447</v>
      </c>
      <c r="AR37" s="293" t="s">
        <v>488</v>
      </c>
    </row>
    <row r="38" spans="1:46" ht="27" customHeight="1" x14ac:dyDescent="0.25">
      <c r="A38" s="247"/>
      <c r="AK38" s="1134" t="s">
        <v>508</v>
      </c>
      <c r="AL38" s="1135"/>
      <c r="AM38" s="1135"/>
      <c r="AN38" s="1136"/>
      <c r="AO38" s="294" t="s">
        <v>488</v>
      </c>
      <c r="AP38" s="294" t="s">
        <v>488</v>
      </c>
      <c r="AQ38" s="295">
        <v>23</v>
      </c>
      <c r="AR38" s="283" t="s">
        <v>488</v>
      </c>
      <c r="AS38" s="290"/>
    </row>
    <row r="39" spans="1:46" ht="12.75" x14ac:dyDescent="0.25">
      <c r="A39" s="247"/>
      <c r="AK39" s="1134" t="s">
        <v>509</v>
      </c>
      <c r="AL39" s="1135"/>
      <c r="AM39" s="1135"/>
      <c r="AN39" s="1136"/>
      <c r="AO39" s="291" t="s">
        <v>488</v>
      </c>
      <c r="AP39" s="291" t="s">
        <v>488</v>
      </c>
      <c r="AQ39" s="292">
        <v>-1646</v>
      </c>
      <c r="AR39" s="293" t="s">
        <v>488</v>
      </c>
      <c r="AS39" s="290"/>
    </row>
    <row r="40" spans="1:46" ht="27" customHeight="1" x14ac:dyDescent="0.25">
      <c r="A40" s="247"/>
      <c r="AK40" s="1131" t="s">
        <v>510</v>
      </c>
      <c r="AL40" s="1132"/>
      <c r="AM40" s="1132"/>
      <c r="AN40" s="1133"/>
      <c r="AO40" s="291">
        <v>-156488</v>
      </c>
      <c r="AP40" s="291">
        <v>-11189</v>
      </c>
      <c r="AQ40" s="292">
        <v>-57881</v>
      </c>
      <c r="AR40" s="293">
        <v>-80.7</v>
      </c>
      <c r="AS40" s="290"/>
    </row>
    <row r="41" spans="1:46" ht="12.75" x14ac:dyDescent="0.25">
      <c r="A41" s="247"/>
      <c r="AK41" s="1137" t="s">
        <v>287</v>
      </c>
      <c r="AL41" s="1138"/>
      <c r="AM41" s="1138"/>
      <c r="AN41" s="1139"/>
      <c r="AO41" s="291">
        <v>494887</v>
      </c>
      <c r="AP41" s="291">
        <v>35384</v>
      </c>
      <c r="AQ41" s="292">
        <v>27507</v>
      </c>
      <c r="AR41" s="293">
        <v>28.6</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511</v>
      </c>
    </row>
    <row r="48" spans="1:46" ht="12.75" x14ac:dyDescent="0.25">
      <c r="A48" s="247"/>
      <c r="AK48" s="301" t="s">
        <v>512</v>
      </c>
      <c r="AL48" s="301"/>
      <c r="AM48" s="301"/>
      <c r="AN48" s="301"/>
      <c r="AO48" s="301"/>
      <c r="AP48" s="301"/>
      <c r="AQ48" s="302"/>
      <c r="AR48" s="301"/>
    </row>
    <row r="49" spans="1:44" ht="13.5" customHeight="1" x14ac:dyDescent="0.25">
      <c r="A49" s="247"/>
      <c r="AK49" s="303"/>
      <c r="AL49" s="304"/>
      <c r="AM49" s="1126" t="s">
        <v>480</v>
      </c>
      <c r="AN49" s="1128" t="s">
        <v>513</v>
      </c>
      <c r="AO49" s="1129"/>
      <c r="AP49" s="1129"/>
      <c r="AQ49" s="1129"/>
      <c r="AR49" s="1130"/>
    </row>
    <row r="50" spans="1:44" ht="12.75" x14ac:dyDescent="0.25">
      <c r="A50" s="247"/>
      <c r="AK50" s="305"/>
      <c r="AL50" s="306"/>
      <c r="AM50" s="1127"/>
      <c r="AN50" s="307" t="s">
        <v>514</v>
      </c>
      <c r="AO50" s="308" t="s">
        <v>515</v>
      </c>
      <c r="AP50" s="309" t="s">
        <v>516</v>
      </c>
      <c r="AQ50" s="310" t="s">
        <v>517</v>
      </c>
      <c r="AR50" s="311" t="s">
        <v>518</v>
      </c>
    </row>
    <row r="51" spans="1:44" ht="12.75" x14ac:dyDescent="0.25">
      <c r="A51" s="247"/>
      <c r="AK51" s="303" t="s">
        <v>519</v>
      </c>
      <c r="AL51" s="304"/>
      <c r="AM51" s="312">
        <v>767609</v>
      </c>
      <c r="AN51" s="313">
        <v>54160</v>
      </c>
      <c r="AO51" s="314">
        <v>139.1</v>
      </c>
      <c r="AP51" s="315">
        <v>94796</v>
      </c>
      <c r="AQ51" s="316">
        <v>1.4</v>
      </c>
      <c r="AR51" s="317">
        <v>137.69999999999999</v>
      </c>
    </row>
    <row r="52" spans="1:44" ht="12.75" x14ac:dyDescent="0.25">
      <c r="A52" s="247"/>
      <c r="AK52" s="318"/>
      <c r="AL52" s="319" t="s">
        <v>520</v>
      </c>
      <c r="AM52" s="320">
        <v>314767</v>
      </c>
      <c r="AN52" s="321">
        <v>22209</v>
      </c>
      <c r="AO52" s="322">
        <v>75.8</v>
      </c>
      <c r="AP52" s="323">
        <v>55781</v>
      </c>
      <c r="AQ52" s="324">
        <v>4.5999999999999996</v>
      </c>
      <c r="AR52" s="325">
        <v>71.2</v>
      </c>
    </row>
    <row r="53" spans="1:44" ht="12.75" x14ac:dyDescent="0.25">
      <c r="A53" s="247"/>
      <c r="AK53" s="303" t="s">
        <v>521</v>
      </c>
      <c r="AL53" s="304"/>
      <c r="AM53" s="312">
        <v>1392964</v>
      </c>
      <c r="AN53" s="313">
        <v>98687</v>
      </c>
      <c r="AO53" s="314">
        <v>82.2</v>
      </c>
      <c r="AP53" s="315">
        <v>85942</v>
      </c>
      <c r="AQ53" s="316">
        <v>-9.3000000000000007</v>
      </c>
      <c r="AR53" s="317">
        <v>91.5</v>
      </c>
    </row>
    <row r="54" spans="1:44" ht="12.75" x14ac:dyDescent="0.25">
      <c r="A54" s="247"/>
      <c r="AK54" s="318"/>
      <c r="AL54" s="319" t="s">
        <v>520</v>
      </c>
      <c r="AM54" s="320">
        <v>538128</v>
      </c>
      <c r="AN54" s="321">
        <v>38125</v>
      </c>
      <c r="AO54" s="322">
        <v>71.7</v>
      </c>
      <c r="AP54" s="323">
        <v>48630</v>
      </c>
      <c r="AQ54" s="324">
        <v>-12.8</v>
      </c>
      <c r="AR54" s="325">
        <v>84.5</v>
      </c>
    </row>
    <row r="55" spans="1:44" ht="12.75" x14ac:dyDescent="0.25">
      <c r="A55" s="247"/>
      <c r="AK55" s="303" t="s">
        <v>522</v>
      </c>
      <c r="AL55" s="304"/>
      <c r="AM55" s="312">
        <v>781310</v>
      </c>
      <c r="AN55" s="313">
        <v>55298</v>
      </c>
      <c r="AO55" s="314">
        <v>-44</v>
      </c>
      <c r="AP55" s="315">
        <v>95007</v>
      </c>
      <c r="AQ55" s="316">
        <v>10.5</v>
      </c>
      <c r="AR55" s="317">
        <v>-54.5</v>
      </c>
    </row>
    <row r="56" spans="1:44" ht="12.75" x14ac:dyDescent="0.25">
      <c r="A56" s="247"/>
      <c r="AK56" s="318"/>
      <c r="AL56" s="319" t="s">
        <v>520</v>
      </c>
      <c r="AM56" s="320">
        <v>609517</v>
      </c>
      <c r="AN56" s="321">
        <v>43139</v>
      </c>
      <c r="AO56" s="322">
        <v>13.2</v>
      </c>
      <c r="AP56" s="323">
        <v>48509</v>
      </c>
      <c r="AQ56" s="324">
        <v>-0.2</v>
      </c>
      <c r="AR56" s="325">
        <v>13.4</v>
      </c>
    </row>
    <row r="57" spans="1:44" ht="12.75" x14ac:dyDescent="0.25">
      <c r="A57" s="247"/>
      <c r="AK57" s="303" t="s">
        <v>523</v>
      </c>
      <c r="AL57" s="304"/>
      <c r="AM57" s="312">
        <v>876002</v>
      </c>
      <c r="AN57" s="313">
        <v>62327</v>
      </c>
      <c r="AO57" s="314">
        <v>12.7</v>
      </c>
      <c r="AP57" s="315">
        <v>98176</v>
      </c>
      <c r="AQ57" s="316">
        <v>3.3</v>
      </c>
      <c r="AR57" s="317">
        <v>9.4</v>
      </c>
    </row>
    <row r="58" spans="1:44" ht="12.75" x14ac:dyDescent="0.25">
      <c r="A58" s="247"/>
      <c r="AK58" s="318"/>
      <c r="AL58" s="319" t="s">
        <v>520</v>
      </c>
      <c r="AM58" s="320">
        <v>596819</v>
      </c>
      <c r="AN58" s="321">
        <v>42463</v>
      </c>
      <c r="AO58" s="322">
        <v>-1.6</v>
      </c>
      <c r="AP58" s="323">
        <v>58489</v>
      </c>
      <c r="AQ58" s="324">
        <v>20.6</v>
      </c>
      <c r="AR58" s="325">
        <v>-22.2</v>
      </c>
    </row>
    <row r="59" spans="1:44" ht="12.75" x14ac:dyDescent="0.25">
      <c r="A59" s="247"/>
      <c r="AK59" s="303" t="s">
        <v>524</v>
      </c>
      <c r="AL59" s="304"/>
      <c r="AM59" s="312">
        <v>850545</v>
      </c>
      <c r="AN59" s="313">
        <v>60814</v>
      </c>
      <c r="AO59" s="314">
        <v>-2.4</v>
      </c>
      <c r="AP59" s="315">
        <v>119283</v>
      </c>
      <c r="AQ59" s="316">
        <v>21.5</v>
      </c>
      <c r="AR59" s="317">
        <v>-23.9</v>
      </c>
    </row>
    <row r="60" spans="1:44" ht="12.75" x14ac:dyDescent="0.25">
      <c r="A60" s="247"/>
      <c r="AK60" s="318"/>
      <c r="AL60" s="319" t="s">
        <v>520</v>
      </c>
      <c r="AM60" s="320">
        <v>474343</v>
      </c>
      <c r="AN60" s="321">
        <v>33916</v>
      </c>
      <c r="AO60" s="322">
        <v>-20.100000000000001</v>
      </c>
      <c r="AP60" s="323">
        <v>64747</v>
      </c>
      <c r="AQ60" s="324">
        <v>10.7</v>
      </c>
      <c r="AR60" s="325">
        <v>-30.8</v>
      </c>
    </row>
    <row r="61" spans="1:44" ht="12.75" x14ac:dyDescent="0.25">
      <c r="A61" s="247"/>
      <c r="AK61" s="303" t="s">
        <v>525</v>
      </c>
      <c r="AL61" s="326"/>
      <c r="AM61" s="312">
        <v>933686</v>
      </c>
      <c r="AN61" s="313">
        <v>66257</v>
      </c>
      <c r="AO61" s="314">
        <v>37.5</v>
      </c>
      <c r="AP61" s="315">
        <v>98641</v>
      </c>
      <c r="AQ61" s="327">
        <v>5.5</v>
      </c>
      <c r="AR61" s="317">
        <v>32</v>
      </c>
    </row>
    <row r="62" spans="1:44" ht="12.75" x14ac:dyDescent="0.25">
      <c r="A62" s="247"/>
      <c r="AK62" s="318"/>
      <c r="AL62" s="319" t="s">
        <v>520</v>
      </c>
      <c r="AM62" s="320">
        <v>506715</v>
      </c>
      <c r="AN62" s="321">
        <v>35970</v>
      </c>
      <c r="AO62" s="322">
        <v>27.8</v>
      </c>
      <c r="AP62" s="323">
        <v>55231</v>
      </c>
      <c r="AQ62" s="324">
        <v>4.5999999999999996</v>
      </c>
      <c r="AR62" s="325">
        <v>23.2</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Ld/U15En5XXqAlRUeAaDBLz2fh3RJC1sEN4KakXOjt7hAXdYey6jviKwseHIzLvJrP80cRKxH7Li/AW5Ups/Mw==" saltValue="ur0qd1weh0E2irU0iYw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477</v>
      </c>
    </row>
    <row r="121" spans="125:125" ht="13.5" hidden="1" customHeight="1" x14ac:dyDescent="0.25">
      <c r="DU121" s="241"/>
    </row>
  </sheetData>
  <sheetProtection algorithmName="SHA-512" hashValue="HiVTZB0dGWBakjqhX6tnoP2f2mNZO2mrhq/SNNhXoQlAX7OjG1Z1qROLir7heuE2R0XoCYLSgYLH/j8s5v3ayg==" saltValue="W6RJkNvEK31nCVwWbFYtj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477</v>
      </c>
    </row>
  </sheetData>
  <sheetProtection algorithmName="SHA-512" hashValue="kj1PWrMN3MpdRxdMmb12vOUxyNSDYnwg/03zfjdLNtfA3pB8bX0bzb5t8e1uDnEseM9s+oCk/Q7RFQFf6FvexQ==" saltValue="Fz5wFvSmsv9grO+rJkoEr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40" t="s">
        <v>3</v>
      </c>
      <c r="D47" s="1140"/>
      <c r="E47" s="1141"/>
      <c r="F47" s="11">
        <v>10.69</v>
      </c>
      <c r="G47" s="12">
        <v>12.65</v>
      </c>
      <c r="H47" s="12">
        <v>13.32</v>
      </c>
      <c r="I47" s="12">
        <v>11.88</v>
      </c>
      <c r="J47" s="13">
        <v>10.039999999999999</v>
      </c>
    </row>
    <row r="48" spans="2:10" ht="57.75" customHeight="1" x14ac:dyDescent="0.25">
      <c r="B48" s="14"/>
      <c r="C48" s="1142" t="s">
        <v>4</v>
      </c>
      <c r="D48" s="1142"/>
      <c r="E48" s="1143"/>
      <c r="F48" s="15">
        <v>8.93</v>
      </c>
      <c r="G48" s="16">
        <v>13.71</v>
      </c>
      <c r="H48" s="16">
        <v>11.19</v>
      </c>
      <c r="I48" s="16">
        <v>10.5</v>
      </c>
      <c r="J48" s="17">
        <v>10.18</v>
      </c>
    </row>
    <row r="49" spans="2:10" ht="57.75" customHeight="1" thickBot="1" x14ac:dyDescent="0.3">
      <c r="B49" s="18"/>
      <c r="C49" s="1144" t="s">
        <v>5</v>
      </c>
      <c r="D49" s="1144"/>
      <c r="E49" s="1145"/>
      <c r="F49" s="19" t="s">
        <v>532</v>
      </c>
      <c r="G49" s="20">
        <v>6.91</v>
      </c>
      <c r="H49" s="20" t="s">
        <v>533</v>
      </c>
      <c r="I49" s="20" t="s">
        <v>534</v>
      </c>
      <c r="J49" s="21" t="s">
        <v>535</v>
      </c>
    </row>
    <row r="50" spans="2:10" ht="12.75" x14ac:dyDescent="0.25"/>
  </sheetData>
  <sheetProtection algorithmName="SHA-512" hashValue="vCJcReV4QCR3GW/DDoHPo7ROAtwUnY6GS7HqAhC7ljxTq8PZTJ9lkefRL4GFCNMDcbyRty/LNs9pnFq0PbKTMg==" saltValue="F6EEsvNuuJQ1DuFabz6Sw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2026-03-11T06:55:19Z</cp:lastPrinted>
  <dcterms:created xsi:type="dcterms:W3CDTF">2026-02-23T06:11:57Z</dcterms:created>
  <dcterms:modified xsi:type="dcterms:W3CDTF">2026-03-19T00:49:12Z</dcterms:modified>
  <cp:category/>
</cp:coreProperties>
</file>