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FCC6306C-FE75-4553-AB53-2EE3BC5E794E}"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U34" i="10"/>
  <c r="U35" i="10" s="1"/>
  <c r="U36" i="10" s="1"/>
  <c r="U37"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<sst xmlns="http://schemas.openxmlformats.org/spreadsheetml/2006/main" count="1103" uniqueCount="566">
  <si>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</si>
  <si>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</si>
  <si>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</si>
  <si>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</si>
  <si>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</si>
  <si>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</si>
  <si>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</si>
  <si>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</si>
  <si>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</si>
  <si>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</si>
  <si>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</si>
  <si>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</si>
  <si>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</si>
  <si>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</si>
  <si>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</si>
  <si>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</si>
  <si>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</si>
  <si>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</si>
  <si>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</si>
  <si>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</si>
  <si>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</si>
  <si>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</si>
  <si>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</si>
  <si>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</si>
  <si>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</si>
  <si>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</si>
  <si>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</si>
  <si>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</si>
  <si>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</si>
  <si>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</si>
  <si>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</si>
  <si>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</si>
  <si>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</si>
  <si>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</si>
  <si>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</si>
  <si>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</si>
  <si>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</si>
  <si>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</si>
  <si>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</si>
  <si>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</si>
  <si>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</si>
  <si>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</si>
  <si>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</si>
  <si>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</si>
  <si>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</si>
  <si>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</si>
  <si>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</si>
  <si>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</si>
  <si>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</si>
  <si>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</si>
  <si>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</si>
  <si>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</si>
  <si>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</si>
  <si>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</si>
  <si>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</si>
  <si>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</si>
  <si>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</si>
  <si>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</si>
  <si>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</si>
  <si>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</si>
  <si>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</si>
  <si>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</si>
  <si>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</si>
  <si>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</si>
  <si>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</si>
  <si>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</si>
  <si>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</si>
  <si>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</si>
  <si>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</si>
  <si>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</si>
  <si>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</si>
  <si>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</si>
  <si>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</si>
  <si>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</si>
  <si>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</si>
  <si>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</si>
  <si>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</si>
  <si>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</si>
  <si>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</si>
  <si>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</si>
  <si>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</si>
  <si>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</si>
  <si>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</si>
  <si>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</si>
  <si>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</si>
  <si>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</si>
  <si>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</si>
  <si>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</si>
  <si>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</si>
  <si>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</si>
  <si>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</si>
  <si>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</si>
  <si>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</si>
  <si>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</si>
  <si>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弥彦村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</si>
  <si>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</si>
  <si>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</si>
  <si>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</si>
  <si>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</si>
  <si>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</si>
  <si>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</si>
  <si>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</si>
  <si>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</si>
  <si>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</si>
  <si>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</si>
  <si>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</si>
  <si>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</si>
  <si>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</si>
  <si>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</si>
  <si>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</si>
  <si>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</si>
  <si>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</si>
  <si>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</si>
  <si>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</si>
  <si>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</si>
  <si>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</si>
  <si>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</si>
  <si>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</si>
  <si>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</si>
  <si>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</si>
  <si>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</si>
  <si>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</si>
  <si>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</si>
  <si>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</si>
  <si>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</si>
  <si>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</si>
  <si>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</si>
  <si>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</si>
  <si>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</si>
  <si>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</si>
  <si>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</si>
  <si>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</si>
  <si>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</si>
  <si>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</si>
  <si>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</si>
  <si>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</si>
  <si>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</si>
  <si>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</si>
  <si>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</si>
  <si>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</si>
  <si>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</si>
  <si>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</si>
  <si>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</si>
  <si>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</si>
  <si>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</si>
  <si>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</si>
  <si>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</si>
  <si>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</si>
  <si>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</si>
  <si>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</si>
  <si>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</si>
  <si>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</si>
  <si>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</si>
  <si>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</si>
  <si>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</si>
  <si>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</si>
  <si>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</si>
  <si>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</si>
  <si>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</si>
  <si>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</si>
  <si>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</si>
  <si>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</si>
  <si>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</si>
  <si>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</si>
  <si>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</si>
  <si>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</si>
  <si>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</si>
  <si>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</si>
  <si>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</si>
  <si>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</si>
  <si>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</si>
  <si>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</si>
  <si>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</si>
  <si>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</si>
  <si>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</si>
  <si>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</si>
  <si>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</si>
  <si>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</si>
  <si>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</si>
  <si>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</si>
  <si>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</si>
  <si>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</si>
  <si>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</si>
  <si>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</si>
  <si>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</si>
  <si>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</si>
  <si>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</si>
  <si>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</si>
  <si>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</si>
  <si>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</si>
  <si>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</si>
  <si>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</si>
  <si>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</si>
  <si>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</si>
  <si>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</si>
  <si>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</si>
  <si>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</si>
  <si>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</si>
  <si>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</si>
  <si>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</si>
  <si>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</si>
  <si>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</si>
  <si>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</si>
  <si>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新潟県弥彦村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</si>
  <si>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</si>
  <si>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</si>
  <si>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</si>
  <si>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</si>
  <si>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</si>
  <si>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</si>
  <si>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</si>
  <si>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</si>
  <si>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</si>
  <si>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</si>
  <si>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</si>
  <si>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</si>
  <si>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</si>
  <si>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</si>
  <si>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</si>
  <si>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</si>
  <si>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</si>
  <si>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</si>
  <si>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</si>
  <si>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</si>
  <si>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</si>
  <si>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</si>
  <si>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</si>
  <si>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</si>
  <si>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</si>
  <si>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</si>
  <si>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</si>
  <si>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</si>
  <si>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</si>
  <si>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</si>
  <si>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</si>
  <si>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</si>
  <si>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</si>
  <si>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</si>
  <si>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</si>
  <si>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</si>
  <si>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</si>
  <si>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</si>
  <si>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</si>
  <si>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</si>
  <si>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</si>
  <si>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</si>
  <si>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</si>
  <si>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</si>
  <si>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</si>
  <si>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</si>
  <si>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</si>
  <si>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</si>
  <si>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</si>
  <si>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</si>
  <si>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</si>
  <si>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</si>
  <si>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</si>
  <si>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</si>
  <si>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</si>
  <si>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</si>
  <si>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</si>
  <si>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</si>
  <si>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</si>
  <si>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</si>
  <si>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</si>
  <si>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</si>
  <si>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</si>
  <si>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</si>
  <si>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</si>
  <si>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</si>
  <si>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</si>
  <si>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</si>
  <si>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</si>
  <si>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</si>
  <si>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</si>
  <si>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</si>
  <si>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</si>
  <si>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</si>
  <si>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</si>
  <si>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</si>
  <si>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</si>
  <si>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</si>
  <si>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</si>
  <si>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</si>
  <si>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</si>
  <si>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</si>
  <si>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</si>
  <si>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</si>
  <si>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</si>
  <si>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</si>
  <si>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</si>
  <si>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</si>
  <si>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</si>
  <si>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</si>
  <si>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</si>
  <si>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</si>
  <si>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</si>
  <si>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</si>
  <si>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</si>
  <si>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</si>
  <si>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</si>
  <si>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</si>
  <si>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</si>
  <si>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</si>
  <si>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</si>
  <si>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</si>
  <si>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</si>
  <si>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</si>
  <si>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</si>
  <si>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</si>
  <si>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</si>
  <si>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</si>
  <si>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</si>
  <si>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</si>
  <si>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</si>
  <si>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</si>
  <si>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</si>
  <si>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</si>
  <si>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</si>
  <si>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</si>
  <si>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</si>
  <si>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</si>
  <si>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</si>
  <si>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</si>
  <si>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</si>
  <si>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</si>
  <si>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</si>
  <si>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</si>
  <si>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</si>
  <si>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</si>
  <si>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</si>
  <si>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</si>
  <si>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</si>
  <si>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</si>
  <si>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</si>
  <si>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</si>
  <si>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</si>
  <si>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</si>
  <si>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</si>
  <si>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</si>
  <si>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</si>
  <si>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</si>
  <si>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</si>
  <si>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</si>
  <si>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</si>
  <si>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</si>
  <si>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</si>
  <si>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</si>
  <si>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</si>
  <si>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</si>
  <si>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</si>
  <si>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</si>
  <si>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</si>
  <si>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</si>
  <si>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新潟県弥彦村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</si>
  <si>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</si>
  <si>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</si>
  <si>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</si>
  <si>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</si>
  <si>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</si>
  <si>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</si>
  <si>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</si>
  <si>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</si>
  <si>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</si>
  <si>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</si>
  <si>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</si>
  <si>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</si>
  <si>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</si>
  <si>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</si>
  <si>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</si>
  <si>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</si>
  <si>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</si>
  <si>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</si>
  <si>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</si>
  <si>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</si>
  <si>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</si>
  <si>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</si>
  <si>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</si>
  <si>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</si>
  <si>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</si>
  <si>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</si>
  <si>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</si>
  <si>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</si>
  <si>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</si>
  <si>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</si>
  <si>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</si>
  <si>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</si>
  <si>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</si>
  <si>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</si>
  <si>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</si>
  <si>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</si>
  <si>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</si>
  <si>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特定環境保全公共下水道事業会計</t>
    <phoneticPr fontId="5"/>
  </si>
  <si>
    <t>法適用企業</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</si>
  <si>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</si>
  <si>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</si>
  <si>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</si>
  <si>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</si>
  <si>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</si>
  <si>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</si>
  <si>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</si>
  <si>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</si>
  <si>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</si>
  <si>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</si>
  <si>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</si>
  <si>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</si>
  <si>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</si>
  <si>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</si>
  <si>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</si>
  <si>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</si>
  <si>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</si>
  <si>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</si>
  <si>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</si>
  <si>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</si>
  <si>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</si>
  <si>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</si>
  <si>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</si>
  <si>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</si>
  <si>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</si>
  <si>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</si>
  <si>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</si>
  <si>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</si>
  <si>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</si>
  <si>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</si>
  <si>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</si>
  <si>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</si>
  <si>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</si>
  <si>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</si>
  <si>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</si>
  <si>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</si>
  <si>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</si>
  <si>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</si>
  <si>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</si>
  <si>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</si>
  <si>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</si>
  <si>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</si>
  <si>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</si>
  <si>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</si>
  <si>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</si>
  <si>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</si>
  <si>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</si>
  <si>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</si>
  <si>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</si>
  <si>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</si>
  <si>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</si>
  <si>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</si>
  <si>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</si>
  <si>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</si>
  <si>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</si>
  <si>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</si>
  <si>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</si>
  <si>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</si>
  <si>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</si>
  <si>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</si>
  <si>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</si>
  <si>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</si>
  <si>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</si>
  <si>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</si>
  <si>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</si>
  <si>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</si>
  <si>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</si>
  <si>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</si>
  <si>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</si>
  <si>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</si>
  <si>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</si>
  <si>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</si>
  <si>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</si>
  <si>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</si>
  <si>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</si>
  <si>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</si>
  <si>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</si>
  <si>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</si>
  <si>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</si>
  <si>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</si>
  <si>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</si>
  <si>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</si>
  <si>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</si>
  <si>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</si>
  <si>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</si>
  <si>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</si>
  <si>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</si>
  <si>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</si>
  <si>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</si>
  <si>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</si>
  <si>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</si>
  <si>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</si>
  <si>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</si>
  <si>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</si>
  <si>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</si>
  <si>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</si>
  <si>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</si>
  <si>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</si>
  <si>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</si>
  <si>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</si>
  <si>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</si>
  <si>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</si>
  <si>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</si>
  <si>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</si>
  <si>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</si>
  <si>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</si>
  <si>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</si>
  <si>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</si>
  <si>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</si>
  <si>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</si>
  <si>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</si>
  <si>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</si>
  <si>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</si>
  <si>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</si>
  <si>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</si>
  <si>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</si>
  <si>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</si>
  <si>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</si>
  <si>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</si>
  <si>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</si>
  <si>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</si>
  <si>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</si>
  <si>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</si>
  <si>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</si>
  <si>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</si>
  <si>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</si>
  <si>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</si>
  <si>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</si>
  <si>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</si>
  <si>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</si>
  <si>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</si>
  <si>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</si>
  <si>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</si>
  <si>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</si>
  <si>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</si>
  <si>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</si>
  <si>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</si>
  <si>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1.41</t>
  </si>
  <si>
    <t>競輪事業特別会計</t>
  </si>
  <si>
    <t>一般会計</t>
  </si>
  <si>
    <t>介護保険特別会計</t>
  </si>
  <si>
    <t>国民健康保険特別会計</t>
  </si>
  <si>
    <t>温泉事業特別会計</t>
  </si>
  <si>
    <t>後期高齢者医療特別会計</t>
  </si>
  <si>
    <t>特定環境保全公共下水道事業会計</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</si>
  <si>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</si>
  <si>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</si>
  <si>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</si>
  <si>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</si>
  <si>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</si>
  <si>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</si>
  <si>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</si>
  <si>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</si>
  <si>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新潟県市町村総合事務組合（一般会計）</t>
    <rPh sb="0" eb="3">
      <t>ニイガタケン</t>
    </rPh>
    <rPh sb="3" eb="6">
      <t>シチョウソン</t>
    </rPh>
    <rPh sb="6" eb="12">
      <t>ソウゴウジムクミアイ</t>
    </rPh>
    <rPh sb="13" eb="15">
      <t>イッパン</t>
    </rPh>
    <rPh sb="15" eb="17">
      <t>カイケイ</t>
    </rPh>
    <phoneticPr fontId="2"/>
  </si>
  <si>
    <t>新潟県市町村総合事務組合（職員退職手当支給事業特別会計）</t>
    <rPh sb="0" eb="3">
      <t>ニイガタケン</t>
    </rPh>
    <rPh sb="3" eb="6">
      <t>シチョウソン</t>
    </rPh>
    <rPh sb="6" eb="12">
      <t>ソウゴウジムクミアイ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</si>
  <si>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2">
      <t>ジムクミアイ</t>
    </rPh>
    <rPh sb="13" eb="16">
      <t>ショウボウダン</t>
    </rPh>
    <rPh sb="16" eb="17">
      <t>イン</t>
    </rPh>
    <rPh sb="17" eb="18">
      <t>トウ</t>
    </rPh>
    <rPh sb="18" eb="20">
      <t>コウム</t>
    </rPh>
    <rPh sb="20" eb="22">
      <t>サイガイ</t>
    </rPh>
    <rPh sb="22" eb="24">
      <t>ホショウ</t>
    </rPh>
    <rPh sb="24" eb="26">
      <t>ジギョウ</t>
    </rPh>
    <rPh sb="26" eb="30">
      <t>トクベツカイケイ</t>
    </rPh>
    <phoneticPr fontId="2"/>
  </si>
  <si>
    <t>新潟県市町村総合事務組合（消防賞じゅつ金等支給事業特別会計）</t>
    <rPh sb="0" eb="12">
      <t>ニイガタケンシチョウソンソウゴウジムクミアイ</t>
    </rPh>
    <rPh sb="13" eb="15">
      <t>ショウボウ</t>
    </rPh>
    <rPh sb="15" eb="16">
      <t>ショウ</t>
    </rPh>
    <rPh sb="19" eb="20">
      <t>キン</t>
    </rPh>
    <rPh sb="20" eb="21">
      <t>トウ</t>
    </rPh>
    <rPh sb="21" eb="23">
      <t>シキュウ</t>
    </rPh>
    <rPh sb="23" eb="25">
      <t>ジギョウ</t>
    </rPh>
    <rPh sb="25" eb="29">
      <t>トクベツカイケイ</t>
    </rPh>
    <phoneticPr fontId="2"/>
  </si>
  <si>
    <t>新潟県市町村総合事務組合（非常勤職員公務災害補償等特別会計）</t>
    <rPh sb="0" eb="12">
      <t>ニイガタケンシチョウソンソウゴウジムクミアイ</t>
    </rPh>
    <rPh sb="13" eb="16">
      <t>ヒジョウキン</t>
    </rPh>
    <rPh sb="16" eb="18">
      <t>ショクイン</t>
    </rPh>
    <rPh sb="18" eb="20">
      <t>コウム</t>
    </rPh>
    <rPh sb="20" eb="22">
      <t>サイガイ</t>
    </rPh>
    <rPh sb="22" eb="24">
      <t>ホショウ</t>
    </rPh>
    <rPh sb="24" eb="25">
      <t>トウ</t>
    </rPh>
    <rPh sb="25" eb="29">
      <t>トクベツカイケイ</t>
    </rPh>
    <phoneticPr fontId="2"/>
  </si>
  <si>
    <t>新潟県市町村総合事務組合（交通災害共済事業特別会計）</t>
    <rPh sb="0" eb="12">
      <t>ニイガタケンシチョウソンソウゴウジムクミアイ</t>
    </rPh>
    <rPh sb="13" eb="15">
      <t>コウツウ</t>
    </rPh>
    <rPh sb="15" eb="19">
      <t>サイガイキョウサイ</t>
    </rPh>
    <rPh sb="19" eb="21">
      <t>ジギョウ</t>
    </rPh>
    <rPh sb="21" eb="25">
      <t>トクベツカイケイ</t>
    </rPh>
    <phoneticPr fontId="2"/>
  </si>
  <si>
    <t>燕・弥彦総合事務組合（一般会計）</t>
    <rPh sb="0" eb="1">
      <t>ツバメ</t>
    </rPh>
    <rPh sb="2" eb="4">
      <t>ヤヒコ</t>
    </rPh>
    <rPh sb="4" eb="10">
      <t>ソウゴウジムクミアイ</t>
    </rPh>
    <rPh sb="11" eb="13">
      <t>イッパン</t>
    </rPh>
    <rPh sb="13" eb="15">
      <t>カイケイ</t>
    </rPh>
    <phoneticPr fontId="2"/>
  </si>
  <si>
    <t>燕・弥彦総合事務組合（水道事業会計）</t>
    <rPh sb="0" eb="1">
      <t>ツバメ</t>
    </rPh>
    <rPh sb="2" eb="4">
      <t>ヤヒコ</t>
    </rPh>
    <rPh sb="4" eb="6">
      <t>ソウゴウ</t>
    </rPh>
    <rPh sb="6" eb="10">
      <t>ジムクミアイ</t>
    </rPh>
    <rPh sb="11" eb="13">
      <t>スイドウ</t>
    </rPh>
    <rPh sb="13" eb="15">
      <t>ジギョウ</t>
    </rPh>
    <rPh sb="15" eb="17">
      <t>カイケイ</t>
    </rPh>
    <phoneticPr fontId="2"/>
  </si>
  <si>
    <t>西蒲原福祉事務組合（一般会計）</t>
    <rPh sb="0" eb="5">
      <t>ニシカンバラフクシ</t>
    </rPh>
    <rPh sb="5" eb="9">
      <t>ジムクミアイ</t>
    </rPh>
    <rPh sb="10" eb="14">
      <t>イッパンカイケイ</t>
    </rPh>
    <phoneticPr fontId="2"/>
  </si>
  <si>
    <t>西蒲原福祉事務組合（西蒲原地区休日夜間急患センター事業特別会計）</t>
    <rPh sb="0" eb="9">
      <t>ニシカンバラフクシジムクミアイ</t>
    </rPh>
    <rPh sb="10" eb="13">
      <t>ニシカンバラ</t>
    </rPh>
    <rPh sb="13" eb="15">
      <t>チク</t>
    </rPh>
    <rPh sb="15" eb="19">
      <t>キュウジツヤカン</t>
    </rPh>
    <rPh sb="19" eb="21">
      <t>キュウカン</t>
    </rPh>
    <rPh sb="25" eb="27">
      <t>ジギョウ</t>
    </rPh>
    <rPh sb="27" eb="29">
      <t>トクベツ</t>
    </rPh>
    <rPh sb="29" eb="31">
      <t>カイケイ</t>
    </rPh>
    <phoneticPr fontId="2"/>
  </si>
  <si>
    <t>新潟県後期高齢者医療広域連合（一般会計）</t>
    <rPh sb="0" eb="3">
      <t>ニイガタケン</t>
    </rPh>
    <rPh sb="3" eb="5">
      <t>コウキ</t>
    </rPh>
    <rPh sb="5" eb="8">
      <t>コウレイシャ</t>
    </rPh>
    <rPh sb="8" eb="10">
      <t>イリョウ</t>
    </rPh>
    <rPh sb="10" eb="14">
      <t>コウイキ</t>
    </rPh>
    <rPh sb="15" eb="17">
      <t>イッパン</t>
    </rPh>
    <rPh sb="17" eb="19">
      <t>カイケイ</t>
    </rPh>
    <phoneticPr fontId="2"/>
  </si>
  <si>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6">
      <t>トクベツカイケイ</t>
    </rPh>
    <phoneticPr fontId="2"/>
  </si>
  <si>
    <t>特例民法法人　弥彦サイクリングパーク</t>
    <rPh sb="0" eb="2">
      <t>トクレイ</t>
    </rPh>
    <rPh sb="2" eb="4">
      <t>ミンポウ</t>
    </rPh>
    <rPh sb="4" eb="6">
      <t>ホウジン</t>
    </rPh>
    <rPh sb="7" eb="9">
      <t>ヤヒコ</t>
    </rPh>
    <phoneticPr fontId="2"/>
  </si>
  <si>
    <t>県央土地開発公社</t>
    <rPh sb="0" eb="2">
      <t>ケンオウ</t>
    </rPh>
    <rPh sb="2" eb="4">
      <t>トチ</t>
    </rPh>
    <rPh sb="4" eb="8">
      <t>カイハツコウシャ</t>
    </rPh>
    <phoneticPr fontId="2"/>
  </si>
  <si>
    <t>弥彦村寄附金積立基金</t>
    <rPh sb="0" eb="3">
      <t>ヤヒコムラ</t>
    </rPh>
    <rPh sb="3" eb="6">
      <t>キフキン</t>
    </rPh>
    <rPh sb="6" eb="8">
      <t>ツミタテ</t>
    </rPh>
    <rPh sb="8" eb="10">
      <t>キキン</t>
    </rPh>
    <phoneticPr fontId="5"/>
  </si>
  <si>
    <t>弥彦村防犯灯及び街路灯整備基金</t>
    <rPh sb="0" eb="3">
      <t>ヤヒコムラ</t>
    </rPh>
    <rPh sb="3" eb="6">
      <t>ボウハントウ</t>
    </rPh>
    <rPh sb="6" eb="7">
      <t>オヨ</t>
    </rPh>
    <rPh sb="8" eb="11">
      <t>ガイロトウ</t>
    </rPh>
    <rPh sb="11" eb="15">
      <t>セイビキキン</t>
    </rPh>
    <phoneticPr fontId="5"/>
  </si>
  <si>
    <t>弥彦村ふるさとおこし基金</t>
    <rPh sb="0" eb="3">
      <t>ヤヒコムラ</t>
    </rPh>
    <rPh sb="10" eb="12">
      <t>キキン</t>
    </rPh>
    <phoneticPr fontId="5"/>
  </si>
  <si>
    <t>保育・教育施設整備基金</t>
    <rPh sb="0" eb="2">
      <t>ホイク</t>
    </rPh>
    <rPh sb="3" eb="5">
      <t>キョウイク</t>
    </rPh>
    <rPh sb="5" eb="7">
      <t>シセツ</t>
    </rPh>
    <rPh sb="7" eb="11">
      <t>セイビキキン</t>
    </rPh>
    <phoneticPr fontId="5"/>
  </si>
  <si>
    <t>弥彦村公共施設整備等基金</t>
    <rPh sb="0" eb="3">
      <t>ヤヒコムラ</t>
    </rPh>
    <rPh sb="3" eb="5">
      <t>コウキョウ</t>
    </rPh>
    <rPh sb="5" eb="7">
      <t>シセツ</t>
    </rPh>
    <rPh sb="7" eb="10">
      <t>セイビトウ</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</si>
</sst>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5EC-4522-A0AC-53EC0FB1E7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72195</c:v>
                </c:pt>
                <c:pt idx="1">
                  <c:v>107982</c:v>
                </c:pt>
                <c:pt idx="2">
                  <c:v>78426</c:v>
                </c:pt>
                <c:pt idx="3">
                  <c:v>101495</c:v>
                </c:pt>
                <c:pt idx="4">
                  <c:v>59278</c:v>
                </c:pt>
              </c:numCache>
            </c:numRef>
          </c:val>
          <c:smooth val="0"/>
          <c:extLst>
            <c:ext xmlns:c16="http://schemas.microsoft.com/office/drawing/2014/chart" uri="{C3380CC4-5D6E-409C-BE32-E72D297353CC}">
              <c16:uniqueId val="{00000001-95EC-4522-A0AC-53EC0FB1E7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7.57</c:v>
                </c:pt>
                <c:pt idx="1">
                  <c:v>23.7</c:v>
                </c:pt>
                <c:pt idx="2">
                  <c:v>16.27</c:v>
                </c:pt>
                <c:pt idx="3">
                  <c:v>13.91</c:v>
                </c:pt>
                <c:pt idx="4">
                  <c:v>10.59</c:v>
                </c:pt>
              </c:numCache>
            </c:numRef>
          </c:val>
          <c:extLst>
            <c:ext xmlns:c16="http://schemas.microsoft.com/office/drawing/2014/chart" uri="{C3380CC4-5D6E-409C-BE32-E72D297353CC}">
              <c16:uniqueId val="{00000000-1ACA-46F1-A63B-0485269F59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12.25</c:v>
                </c:pt>
                <c:pt idx="1">
                  <c:v>13.87</c:v>
                </c:pt>
                <c:pt idx="2">
                  <c:v>22.13</c:v>
                </c:pt>
                <c:pt idx="3">
                  <c:v>22.08</c:v>
                </c:pt>
                <c:pt idx="4">
                  <c:v>29.76</c:v>
                </c:pt>
              </c:numCache>
            </c:numRef>
          </c:val>
          <c:extLst>
            <c:ext xmlns:c16="http://schemas.microsoft.com/office/drawing/2014/chart" uri="{C3380CC4-5D6E-409C-BE32-E72D297353CC}">
              <c16:uniqueId val="{00000001-1ACA-46F1-A63B-0485269F59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1.51</c:v>
                </c:pt>
                <c:pt idx="1">
                  <c:v>19.13</c:v>
                </c:pt>
                <c:pt idx="2">
                  <c:v>0.18</c:v>
                </c:pt>
                <c:pt idx="3">
                  <c:v>-1.41</c:v>
                </c:pt>
                <c:pt idx="4">
                  <c:v>4.68</c:v>
                </c:pt>
              </c:numCache>
            </c:numRef>
          </c:val>
          <c:smooth val="0"/>
          <c:extLst>
            <c:ext xmlns:c16="http://schemas.microsoft.com/office/drawing/2014/chart" uri="{C3380CC4-5D6E-409C-BE32-E72D297353CC}">
              <c16:uniqueId val="{00000002-1ACA-46F1-A63B-0485269F59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05-4EC9-A3A1-A75CD895A5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05-4EC9-A3A1-A75CD895A5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05-4EC9-A3A1-A75CD895A5C4}"/>
            </c:ext>
          </c:extLst>
        </c:ser>
        <c:ser>
          <c:idx val="3"/>
          <c:order val="3"/>
          <c:tx>
            <c:strRef>
              <c:f>データシート!$A$30</c:f>
              <c:strCache>
                <c:ptCount val="1"/>
                <c:pt idx="0">
                  <c:v>特定環境保全公共下水道事業会計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0.25</c:v>
                </c:pt>
                <c:pt idx="2">
                  <c:v>#N/A</c:v>
                </c:pt>
                <c:pt idx="3">
                  <c:v>0.75</c:v>
                </c:pt>
                <c:pt idx="4">
                  <c:v>#N/A</c:v>
                </c:pt>
                <c:pt idx="5">
                  <c:v>0.87</c:v>
                </c:pt>
                <c:pt idx="6">
                  <c:v>#N/A</c:v>
                </c:pt>
                <c:pt idx="7">
                  <c:v>0.54</c:v>
                </c:pt>
                <c:pt idx="8">
                  <c:v>#N/A</c:v>
                </c:pt>
                <c:pt idx="9">
                  <c:v>0</c:v>
                </c:pt>
              </c:numCache>
            </c:numRef>
          </c:val>
          <c:extLst>
            <c:ext xmlns:c16="http://schemas.microsoft.com/office/drawing/2014/chart" uri="{C3380CC4-5D6E-409C-BE32-E72D297353CC}">
              <c16:uniqueId val="{00000003-4105-4EC9-A3A1-A75CD895A5C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0.08</c:v>
                </c:pt>
                <c:pt idx="8">
                  <c:v>#N/A</c:v>
                </c:pt>
                <c:pt idx="9">
                  <c:v>0.11</c:v>
                </c:pt>
              </c:numCache>
            </c:numRef>
          </c:val>
          <c:extLst>
            <c:ext xmlns:c16="http://schemas.microsoft.com/office/drawing/2014/chart" uri="{C3380CC4-5D6E-409C-BE32-E72D297353CC}">
              <c16:uniqueId val="{00000004-4105-4EC9-A3A1-A75CD895A5C4}"/>
            </c:ext>
          </c:extLst>
        </c:ser>
        <c:ser>
          <c:idx val="5"/>
          <c:order val="5"/>
          <c:tx>
            <c:strRef>
              <c:f>データシート!$A$32</c:f>
              <c:strCache>
                <c:ptCount val="1"/>
                <c:pt idx="0">
                  <c:v>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0.19</c:v>
                </c:pt>
                <c:pt idx="4">
                  <c:v>#N/A</c:v>
                </c:pt>
                <c:pt idx="5">
                  <c:v>0.46</c:v>
                </c:pt>
                <c:pt idx="6">
                  <c:v>#N/A</c:v>
                </c:pt>
                <c:pt idx="7">
                  <c:v>0.65</c:v>
                </c:pt>
                <c:pt idx="8">
                  <c:v>#N/A</c:v>
                </c:pt>
                <c:pt idx="9">
                  <c:v>0.52</c:v>
                </c:pt>
              </c:numCache>
            </c:numRef>
          </c:val>
          <c:extLst>
            <c:ext xmlns:c16="http://schemas.microsoft.com/office/drawing/2014/chart" uri="{C3380CC4-5D6E-409C-BE32-E72D297353CC}">
              <c16:uniqueId val="{00000005-4105-4EC9-A3A1-A75CD895A5C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1.64</c:v>
                </c:pt>
                <c:pt idx="2">
                  <c:v>#N/A</c:v>
                </c:pt>
                <c:pt idx="3">
                  <c:v>1.45</c:v>
                </c:pt>
                <c:pt idx="4">
                  <c:v>#N/A</c:v>
                </c:pt>
                <c:pt idx="5">
                  <c:v>2.2599999999999998</c:v>
                </c:pt>
                <c:pt idx="6">
                  <c:v>#N/A</c:v>
                </c:pt>
                <c:pt idx="7">
                  <c:v>2.33</c:v>
                </c:pt>
                <c:pt idx="8">
                  <c:v>#N/A</c:v>
                </c:pt>
                <c:pt idx="9">
                  <c:v>2.46</c:v>
                </c:pt>
              </c:numCache>
            </c:numRef>
          </c:val>
          <c:extLst>
            <c:ext xmlns:c16="http://schemas.microsoft.com/office/drawing/2014/chart" uri="{C3380CC4-5D6E-409C-BE32-E72D297353CC}">
              <c16:uniqueId val="{00000006-4105-4EC9-A3A1-A75CD895A5C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1.68</c:v>
                </c:pt>
                <c:pt idx="2">
                  <c:v>#N/A</c:v>
                </c:pt>
                <c:pt idx="3">
                  <c:v>1.65</c:v>
                </c:pt>
                <c:pt idx="4">
                  <c:v>#N/A</c:v>
                </c:pt>
                <c:pt idx="5">
                  <c:v>3.33</c:v>
                </c:pt>
                <c:pt idx="6">
                  <c:v>#N/A</c:v>
                </c:pt>
                <c:pt idx="7">
                  <c:v>3.61</c:v>
                </c:pt>
                <c:pt idx="8">
                  <c:v>#N/A</c:v>
                </c:pt>
                <c:pt idx="9">
                  <c:v>3.4</c:v>
                </c:pt>
              </c:numCache>
            </c:numRef>
          </c:val>
          <c:extLst>
            <c:ext xmlns:c16="http://schemas.microsoft.com/office/drawing/2014/chart" uri="{C3380CC4-5D6E-409C-BE32-E72D297353CC}">
              <c16:uniqueId val="{00000007-4105-4EC9-A3A1-A75CD895A5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7.57</c:v>
                </c:pt>
                <c:pt idx="2">
                  <c:v>#N/A</c:v>
                </c:pt>
                <c:pt idx="3">
                  <c:v>23.69</c:v>
                </c:pt>
                <c:pt idx="4">
                  <c:v>#N/A</c:v>
                </c:pt>
                <c:pt idx="5">
                  <c:v>16.260000000000002</c:v>
                </c:pt>
                <c:pt idx="6">
                  <c:v>#N/A</c:v>
                </c:pt>
                <c:pt idx="7">
                  <c:v>13.91</c:v>
                </c:pt>
                <c:pt idx="8">
                  <c:v>#N/A</c:v>
                </c:pt>
                <c:pt idx="9">
                  <c:v>10.59</c:v>
                </c:pt>
              </c:numCache>
            </c:numRef>
          </c:val>
          <c:extLst>
            <c:ext xmlns:c16="http://schemas.microsoft.com/office/drawing/2014/chart" uri="{C3380CC4-5D6E-409C-BE32-E72D297353CC}">
              <c16:uniqueId val="{00000008-4105-4EC9-A3A1-A75CD895A5C4}"/>
            </c:ext>
          </c:extLst>
        </c:ser>
        <c:ser>
          <c:idx val="9"/>
          <c:order val="9"/>
          <c:tx>
            <c:strRef>
              <c:f>データシート!$A$36</c:f>
              <c:strCache>
                <c:ptCount val="1"/>
                <c:pt idx="0">
                  <c:v>競輪事業特別会計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0.68</c:v>
                </c:pt>
                <c:pt idx="2">
                  <c:v>#N/A</c:v>
                </c:pt>
                <c:pt idx="3">
                  <c:v>0.35</c:v>
                </c:pt>
                <c:pt idx="4">
                  <c:v>#N/A</c:v>
                </c:pt>
                <c:pt idx="5">
                  <c:v>0.53</c:v>
                </c:pt>
                <c:pt idx="6">
                  <c:v>#N/A</c:v>
                </c:pt>
                <c:pt idx="7">
                  <c:v>4.29</c:v>
                </c:pt>
                <c:pt idx="8">
                  <c:v>#N/A</c:v>
                </c:pt>
                <c:pt idx="9">
                  <c:v>12.4</c:v>
                </c:pt>
              </c:numCache>
            </c:numRef>
          </c:val>
          <c:extLst>
            <c:ext xmlns:c16="http://schemas.microsoft.com/office/drawing/2014/chart" uri="{C3380CC4-5D6E-409C-BE32-E72D297353CC}">
              <c16:uniqueId val="{00000009-4105-4EC9-A3A1-A75CD895A5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336</c:v>
                </c:pt>
                <c:pt idx="5">
                  <c:v>337</c:v>
                </c:pt>
                <c:pt idx="8">
                  <c:v>337</c:v>
                </c:pt>
                <c:pt idx="11">
                  <c:v>343</c:v>
                </c:pt>
                <c:pt idx="14">
                  <c:v>335</c:v>
                </c:pt>
              </c:numCache>
            </c:numRef>
          </c:val>
          <c:extLst>
            <c:ext xmlns:c16="http://schemas.microsoft.com/office/drawing/2014/chart" uri="{C3380CC4-5D6E-409C-BE32-E72D297353CC}">
              <c16:uniqueId val="{00000000-6796-43F8-9DC6-C01012AFED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796-43F8-9DC6-C01012AFED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19</c:v>
                </c:pt>
                <c:pt idx="6">
                  <c:v>13</c:v>
                </c:pt>
                <c:pt idx="9">
                  <c:v>41</c:v>
                </c:pt>
                <c:pt idx="12">
                  <c:v>62</c:v>
                </c:pt>
              </c:numCache>
            </c:numRef>
          </c:val>
          <c:extLst>
            <c:ext xmlns:c16="http://schemas.microsoft.com/office/drawing/2014/chart" uri="{C3380CC4-5D6E-409C-BE32-E72D297353CC}">
              <c16:uniqueId val="{00000002-6796-43F8-9DC6-C01012AFED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36</c:v>
                </c:pt>
                <c:pt idx="3">
                  <c:v>33</c:v>
                </c:pt>
                <c:pt idx="6">
                  <c:v>34</c:v>
                </c:pt>
                <c:pt idx="9">
                  <c:v>26</c:v>
                </c:pt>
                <c:pt idx="12">
                  <c:v>15</c:v>
                </c:pt>
              </c:numCache>
            </c:numRef>
          </c:val>
          <c:extLst>
            <c:ext xmlns:c16="http://schemas.microsoft.com/office/drawing/2014/chart" uri="{C3380CC4-5D6E-409C-BE32-E72D297353CC}">
              <c16:uniqueId val="{00000003-6796-43F8-9DC6-C01012AFED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212</c:v>
                </c:pt>
                <c:pt idx="6">
                  <c:v>212</c:v>
                </c:pt>
                <c:pt idx="9">
                  <c:v>204</c:v>
                </c:pt>
                <c:pt idx="12">
                  <c:v>201</c:v>
                </c:pt>
              </c:numCache>
            </c:numRef>
          </c:val>
          <c:extLst>
            <c:ext xmlns:c16="http://schemas.microsoft.com/office/drawing/2014/chart" uri="{C3380CC4-5D6E-409C-BE32-E72D297353CC}">
              <c16:uniqueId val="{00000004-6796-43F8-9DC6-C01012AFED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96-43F8-9DC6-C01012AFED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796-43F8-9DC6-C01012AFED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387</c:v>
                </c:pt>
                <c:pt idx="3">
                  <c:v>403</c:v>
                </c:pt>
                <c:pt idx="6">
                  <c:v>398</c:v>
                </c:pt>
                <c:pt idx="9">
                  <c:v>396</c:v>
                </c:pt>
                <c:pt idx="12">
                  <c:v>380</c:v>
                </c:pt>
              </c:numCache>
            </c:numRef>
          </c:val>
          <c:extLst>
            <c:ext xmlns:c16="http://schemas.microsoft.com/office/drawing/2014/chart" uri="{C3380CC4-5D6E-409C-BE32-E72D297353CC}">
              <c16:uniqueId val="{00000007-6796-43F8-9DC6-C01012AFED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307</c:v>
                </c:pt>
                <c:pt idx="2">
                  <c:v>#N/A</c:v>
                </c:pt>
                <c:pt idx="3">
                  <c:v>#N/A</c:v>
                </c:pt>
                <c:pt idx="4">
                  <c:v>330</c:v>
                </c:pt>
                <c:pt idx="5">
                  <c:v>#N/A</c:v>
                </c:pt>
                <c:pt idx="6">
                  <c:v>#N/A</c:v>
                </c:pt>
                <c:pt idx="7">
                  <c:v>320</c:v>
                </c:pt>
                <c:pt idx="8">
                  <c:v>#N/A</c:v>
                </c:pt>
                <c:pt idx="9">
                  <c:v>#N/A</c:v>
                </c:pt>
                <c:pt idx="10">
                  <c:v>324</c:v>
                </c:pt>
                <c:pt idx="11">
                  <c:v>#N/A</c:v>
                </c:pt>
                <c:pt idx="12">
                  <c:v>#N/A</c:v>
                </c:pt>
                <c:pt idx="13">
                  <c:v>323</c:v>
                </c:pt>
                <c:pt idx="14">
                  <c:v>#N/A</c:v>
                </c:pt>
              </c:numCache>
            </c:numRef>
          </c:val>
          <c:smooth val="0"/>
          <c:extLst>
            <c:ext xmlns:c16="http://schemas.microsoft.com/office/drawing/2014/chart" uri="{C3380CC4-5D6E-409C-BE32-E72D297353CC}">
              <c16:uniqueId val="{00000008-6796-43F8-9DC6-C01012AFED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3852</c:v>
                </c:pt>
                <c:pt idx="5">
                  <c:v>3736</c:v>
                </c:pt>
                <c:pt idx="8">
                  <c:v>3589</c:v>
                </c:pt>
                <c:pt idx="11">
                  <c:v>3486</c:v>
                </c:pt>
                <c:pt idx="14">
                  <c:v>3466</c:v>
                </c:pt>
              </c:numCache>
            </c:numRef>
          </c:val>
          <c:extLst>
            <c:ext xmlns:c16="http://schemas.microsoft.com/office/drawing/2014/chart" uri="{C3380CC4-5D6E-409C-BE32-E72D297353CC}">
              <c16:uniqueId val="{00000000-2519-409F-88CA-8384411A55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519-409F-88CA-8384411A55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537</c:v>
                </c:pt>
                <c:pt idx="5">
                  <c:v>665</c:v>
                </c:pt>
                <c:pt idx="8">
                  <c:v>902</c:v>
                </c:pt>
                <c:pt idx="11">
                  <c:v>972</c:v>
                </c:pt>
                <c:pt idx="14">
                  <c:v>1277</c:v>
                </c:pt>
              </c:numCache>
            </c:numRef>
          </c:val>
          <c:extLst>
            <c:ext xmlns:c16="http://schemas.microsoft.com/office/drawing/2014/chart" uri="{C3380CC4-5D6E-409C-BE32-E72D297353CC}">
              <c16:uniqueId val="{00000002-2519-409F-88CA-8384411A55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19-409F-88CA-8384411A55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19-409F-88CA-8384411A55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19-409F-88CA-8384411A55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658</c:v>
                </c:pt>
                <c:pt idx="3">
                  <c:v>632</c:v>
                </c:pt>
                <c:pt idx="6">
                  <c:v>656</c:v>
                </c:pt>
                <c:pt idx="9">
                  <c:v>667</c:v>
                </c:pt>
                <c:pt idx="12">
                  <c:v>583</c:v>
                </c:pt>
              </c:numCache>
            </c:numRef>
          </c:val>
          <c:extLst>
            <c:ext xmlns:c16="http://schemas.microsoft.com/office/drawing/2014/chart" uri="{C3380CC4-5D6E-409C-BE32-E72D297353CC}">
              <c16:uniqueId val="{00000006-2519-409F-88CA-8384411A55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177</c:v>
                </c:pt>
                <c:pt idx="3">
                  <c:v>145</c:v>
                </c:pt>
                <c:pt idx="6">
                  <c:v>115</c:v>
                </c:pt>
                <c:pt idx="9">
                  <c:v>177</c:v>
                </c:pt>
                <c:pt idx="12">
                  <c:v>210</c:v>
                </c:pt>
              </c:numCache>
            </c:numRef>
          </c:val>
          <c:extLst>
            <c:ext xmlns:c16="http://schemas.microsoft.com/office/drawing/2014/chart" uri="{C3380CC4-5D6E-409C-BE32-E72D297353CC}">
              <c16:uniqueId val="{00000007-2519-409F-88CA-8384411A55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1692</c:v>
                </c:pt>
                <c:pt idx="3">
                  <c:v>1628</c:v>
                </c:pt>
                <c:pt idx="6">
                  <c:v>1656</c:v>
                </c:pt>
                <c:pt idx="9">
                  <c:v>1660</c:v>
                </c:pt>
                <c:pt idx="12">
                  <c:v>1673</c:v>
                </c:pt>
              </c:numCache>
            </c:numRef>
          </c:val>
          <c:extLst>
            <c:ext xmlns:c16="http://schemas.microsoft.com/office/drawing/2014/chart" uri="{C3380CC4-5D6E-409C-BE32-E72D297353CC}">
              <c16:uniqueId val="{00000008-2519-409F-88CA-8384411A55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111</c:v>
                </c:pt>
                <c:pt idx="3">
                  <c:v>93</c:v>
                </c:pt>
                <c:pt idx="6">
                  <c:v>120</c:v>
                </c:pt>
                <c:pt idx="9">
                  <c:v>173</c:v>
                </c:pt>
                <c:pt idx="12">
                  <c:v>139</c:v>
                </c:pt>
              </c:numCache>
            </c:numRef>
          </c:val>
          <c:extLst>
            <c:ext xmlns:c16="http://schemas.microsoft.com/office/drawing/2014/chart" uri="{C3380CC4-5D6E-409C-BE32-E72D297353CC}">
              <c16:uniqueId val="{00000009-2519-409F-88CA-8384411A55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3046</c:v>
                </c:pt>
                <c:pt idx="3">
                  <c:v>3159</c:v>
                </c:pt>
                <c:pt idx="6">
                  <c:v>3154</c:v>
                </c:pt>
                <c:pt idx="9">
                  <c:v>3084</c:v>
                </c:pt>
                <c:pt idx="12">
                  <c:v>3017</c:v>
                </c:pt>
              </c:numCache>
            </c:numRef>
          </c:val>
          <c:extLst>
            <c:ext xmlns:c16="http://schemas.microsoft.com/office/drawing/2014/chart" uri="{C3380CC4-5D6E-409C-BE32-E72D297353CC}">
              <c16:uniqueId val="{0000000A-2519-409F-88CA-8384411A55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1296</c:v>
                </c:pt>
                <c:pt idx="2">
                  <c:v>#N/A</c:v>
                </c:pt>
                <c:pt idx="3">
                  <c:v>#N/A</c:v>
                </c:pt>
                <c:pt idx="4">
                  <c:v>1256</c:v>
                </c:pt>
                <c:pt idx="5">
                  <c:v>#N/A</c:v>
                </c:pt>
                <c:pt idx="6">
                  <c:v>#N/A</c:v>
                </c:pt>
                <c:pt idx="7">
                  <c:v>1210</c:v>
                </c:pt>
                <c:pt idx="8">
                  <c:v>#N/A</c:v>
                </c:pt>
                <c:pt idx="9">
                  <c:v>#N/A</c:v>
                </c:pt>
                <c:pt idx="10">
                  <c:v>1303</c:v>
                </c:pt>
                <c:pt idx="11">
                  <c:v>#N/A</c:v>
                </c:pt>
                <c:pt idx="12">
                  <c:v>#N/A</c:v>
                </c:pt>
                <c:pt idx="13">
                  <c:v>878</c:v>
                </c:pt>
                <c:pt idx="14">
                  <c:v>#N/A</c:v>
                </c:pt>
              </c:numCache>
            </c:numRef>
          </c:val>
          <c:smooth val="0"/>
          <c:extLst>
            <c:ext xmlns:c16="http://schemas.microsoft.com/office/drawing/2014/chart" uri="{C3380CC4-5D6E-409C-BE32-E72D297353CC}">
              <c16:uniqueId val="{0000000B-2519-409F-88CA-8384411A55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616</c:v>
                </c:pt>
                <c:pt idx="1">
                  <c:v>631</c:v>
                </c:pt>
                <c:pt idx="2">
                  <c:v>858</c:v>
                </c:pt>
              </c:numCache>
            </c:numRef>
          </c:val>
          <c:extLst>
            <c:ext xmlns:c16="http://schemas.microsoft.com/office/drawing/2014/chart" uri="{C3380CC4-5D6E-409C-BE32-E72D297353CC}">
              <c16:uniqueId val="{00000000-BAA9-4A4C-9620-3D0094C281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c:v>
                </c:pt>
                <c:pt idx="1">
                  <c:v>14</c:v>
                </c:pt>
                <c:pt idx="2">
                  <c:v>14</c:v>
                </c:pt>
              </c:numCache>
            </c:numRef>
          </c:val>
          <c:extLst>
            <c:ext xmlns:c16="http://schemas.microsoft.com/office/drawing/2014/chart" uri="{C3380CC4-5D6E-409C-BE32-E72D297353CC}">
              <c16:uniqueId val="{00000001-BAA9-4A4C-9620-3D0094C281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273</c:v>
                </c:pt>
                <c:pt idx="1">
                  <c:v>328</c:v>
                </c:pt>
                <c:pt idx="2">
                  <c:v>405</c:v>
                </c:pt>
              </c:numCache>
            </c:numRef>
          </c:val>
          <c:extLst>
            <c:ext xmlns:c16="http://schemas.microsoft.com/office/drawing/2014/chart" uri="{C3380CC4-5D6E-409C-BE32-E72D297353CC}">
              <c16:uniqueId val="{00000002-BAA9-4A4C-9620-3D0094C281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償還方法を元金均等償還に切り替えてから償還のピークは小学校大規模改修に係る大型借入により</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となった。</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においては償還が進み微減となったが、今後も大型の借入があるため、微増減が続き、横ばいで推移する見込み。</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公営企業債元利償還金繰入金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下水道事業債残高の減少に伴って減少傾向にあり、横ばいで推移している。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債務負担行為</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村内の保育園及び小中学校の給食調理等業務に係る増加があり、上昇した。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分子</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においては大型借入の影響で増加した。一般会計の元金償還金が高止まりしており、同水準程度で推移していくことが見込まれる。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将来負担額</a:t>
          </a:r>
          <a:r>
            <a:rPr kumimoji="1" lang="en-US" altLang="ja-JP" sz="1200">
              <a:latin typeface="ＭＳ ゴシック" pitchFamily="49" charset="-128"/>
              <a:ea typeface="ＭＳ ゴシック" pitchFamily="49" charset="-128"/>
            </a:rPr>
            <a:t>(A)】</a:t>
          </a:r>
        </a:p>
        <a:p>
          <a:r>
            <a:rPr kumimoji="1" lang="ja-JP" altLang="en-US" sz="1200">
              <a:latin typeface="ＭＳ ゴシック" pitchFamily="49" charset="-128"/>
              <a:ea typeface="ＭＳ ゴシック" pitchFamily="49" charset="-128"/>
            </a:rPr>
            <a:t>内訳において、一般会計における地方債の現在高は償還が進み、前年度と比較して</a:t>
          </a:r>
          <a:r>
            <a:rPr kumimoji="1" lang="en-US" altLang="ja-JP" sz="1200">
              <a:latin typeface="ＭＳ ゴシック" pitchFamily="49" charset="-128"/>
              <a:ea typeface="ＭＳ ゴシック" pitchFamily="49" charset="-128"/>
            </a:rPr>
            <a:t>67,251</a:t>
          </a:r>
          <a:r>
            <a:rPr kumimoji="1" lang="ja-JP" altLang="en-US" sz="1200">
              <a:latin typeface="ＭＳ ゴシック" pitchFamily="49" charset="-128"/>
              <a:ea typeface="ＭＳ ゴシック" pitchFamily="49" charset="-128"/>
            </a:rPr>
            <a:t>千円の減となった。</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R4</a:t>
          </a:r>
          <a:r>
            <a:rPr kumimoji="1" lang="ja-JP" altLang="en-US" sz="1200">
              <a:latin typeface="ＭＳ ゴシック" pitchFamily="49" charset="-128"/>
              <a:ea typeface="ＭＳ ゴシック" pitchFamily="49" charset="-128"/>
            </a:rPr>
            <a:t>ともに大型借入に伴う新発債の発行により増加となった。借入方針を「元金償還金＞新発債発行額」としているが、後年度の財政負担軽減を考え慎重な借入を行っていく。</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充当可能財源等</a:t>
          </a:r>
          <a:r>
            <a:rPr kumimoji="1" lang="en-US" altLang="ja-JP" sz="1200">
              <a:latin typeface="ＭＳ ゴシック" pitchFamily="49" charset="-128"/>
              <a:ea typeface="ＭＳ ゴシック" pitchFamily="49" charset="-128"/>
            </a:rPr>
            <a:t>(B)】</a:t>
          </a:r>
        </a:p>
        <a:p>
          <a:r>
            <a:rPr kumimoji="1" lang="ja-JP" altLang="en-US" sz="1200">
              <a:latin typeface="ＭＳ ゴシック" pitchFamily="49" charset="-128"/>
              <a:ea typeface="ＭＳ ゴシック" pitchFamily="49" charset="-128"/>
            </a:rPr>
            <a:t>ふるさと納税が好調であり、堅調な積立を行うことができている。</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においては財政調整基金に</a:t>
          </a:r>
          <a:r>
            <a:rPr kumimoji="1" lang="en-US" altLang="ja-JP" sz="1200">
              <a:latin typeface="ＭＳ ゴシック" pitchFamily="49" charset="-128"/>
              <a:ea typeface="ＭＳ ゴシック" pitchFamily="49" charset="-128"/>
            </a:rPr>
            <a:t>227,010</a:t>
          </a:r>
          <a:r>
            <a:rPr kumimoji="1" lang="ja-JP" altLang="en-US" sz="1200">
              <a:latin typeface="ＭＳ ゴシック" pitchFamily="49" charset="-128"/>
              <a:ea typeface="ＭＳ ゴシック" pitchFamily="49" charset="-128"/>
            </a:rPr>
            <a:t>千円の積立を行ったため、前年度よりも増加している。今後は公共施設等の修繕に充てるため、計画的に積み立てていく予定なので、充当可能基金額は増加する見込み。</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分子</a:t>
          </a:r>
          <a:r>
            <a:rPr kumimoji="1" lang="en-US" altLang="ja-JP" sz="1200">
              <a:latin typeface="ＭＳ ゴシック" pitchFamily="49" charset="-128"/>
              <a:ea typeface="ＭＳ ゴシック" pitchFamily="49" charset="-128"/>
            </a:rPr>
            <a:t>】</a:t>
          </a:r>
        </a:p>
        <a:p>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は最終処分場の建設事業費に係る借入により組合負担見込が増加はあったものの償還が進んだことによって地方債現在高が減少し、</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は基金の増加および基準財政需要額算入見込額の減少により減となった。その結果、将来負担比率は</a:t>
          </a:r>
          <a:r>
            <a:rPr kumimoji="1" lang="en-US" altLang="ja-JP" sz="1200">
              <a:latin typeface="ＭＳ ゴシック" pitchFamily="49" charset="-128"/>
              <a:ea typeface="ＭＳ ゴシック" pitchFamily="49" charset="-128"/>
            </a:rPr>
            <a:t>17.2</a:t>
          </a:r>
          <a:r>
            <a:rPr kumimoji="1" lang="ja-JP" altLang="en-US" sz="1200">
              <a:latin typeface="ＭＳ ゴシック" pitchFamily="49" charset="-128"/>
              <a:ea typeface="ＭＳ ゴシック" pitchFamily="49" charset="-128"/>
            </a:rPr>
            <a:t>ポイントの減となった。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新潟県弥彦村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百万円を積み立てたことにより残高が増加している。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末においては、百万円単位での積み立て・取り崩しは行わないため増減なしとなる予定である。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より新たに設置し、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百万円の積立を行う予定である。以降も積立年度目標額を積み立て予定である。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寄附目的別に積み立てを行い、後年度取り崩して財源として充当する。ふるさと納税の剰余分もこの基金に積み立てを行っている。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村内の防犯灯を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ESCO</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に更新したため、将来的な更新に備えて積み立てを行っているもの。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ふるさとおこし基金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地域振興に資する事業に充当することを目的としている。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弥彦村立保育園及び小中学校の施設整備に必要な資金を充当するため積み立てを行っているもの。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弥彦村が設置する公共施設の整備等に必要な資金を充当するため積み立てを行っているもの。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子育てに資する事業に充当するため積み立てを行っているもの。</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モンゴル国親善交流基金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モンゴル国との国際交流事業の推進を図るため積み立てを行っているもの。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末において、ふるさと納税が好調なことから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より新たに設置し、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毎年地域福祉推進事業の財源として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百万円を取り崩しているが、百万円単位での増減はない。</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幼児の体力向上事業の財源として毎年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百万円を取り崩しているが、百万円単位での増減はない。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寄附金積立基金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には保育・教育施設整備の財源として利用予定である。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防犯灯及び街路灯整備基金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村内の防犯灯及び街路灯の工事を行う際に取り崩し予定である。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保育・教育施設整備基金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百万円積み立て予定。以降も積立年度目標額を積み立て予定である。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モンゴル国親善交流基金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モンゴル国との国際交流事業の財源として利用予定である。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末においては、当初予算額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百万円に補正額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百万円を積み立てたことにより残高が大幅に増加している。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百万円を積み立てたことにより残高が大幅に増加している。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百万円の積み立てを予定している。今後については、標準財政規模の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％はすでに確保されていることから、特定目的基金に積み立てをしていく方針である。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満期一括償還方式を採用している既発債がないため、残高の増減がない。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末においても、百万円単位での積み立て・取り崩しは行わないため増減なしとなる予定である。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今後においても、財源充当が必要となった場合に取り崩しを行っていく。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7,534
7,477
25.17
5,689,829
5,348,735
305,234
2,881,000
3,016,755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臨時財政対策債発行可能額を除いた令和</a:t>
          </a:r>
          <a:r>
            <a:rPr kumimoji="1" lang="en-US" altLang="ja-JP" sz="1200" baseline="0">
              <a:latin typeface="ＭＳ Ｐゴシック" panose="020B0600070205080204" pitchFamily="50" charset="-128"/>
              <a:ea typeface="ＭＳ Ｐゴシック" panose="020B0600070205080204" pitchFamily="50" charset="-128"/>
            </a:rPr>
            <a:t>6</a:t>
          </a:r>
          <a:r>
            <a:rPr kumimoji="1" lang="ja-JP" altLang="en-US" sz="1200" baseline="0">
              <a:latin typeface="ＭＳ Ｐゴシック" panose="020B0600070205080204" pitchFamily="50" charset="-128"/>
              <a:ea typeface="ＭＳ Ｐゴシック" panose="020B0600070205080204" pitchFamily="50" charset="-128"/>
            </a:rPr>
            <a:t>年度基準財政需要額は</a:t>
          </a:r>
          <a:r>
            <a:rPr kumimoji="1" lang="en-US" altLang="ja-JP" sz="1200" baseline="0">
              <a:latin typeface="ＭＳ Ｐゴシック" panose="020B0600070205080204" pitchFamily="50" charset="-128"/>
              <a:ea typeface="ＭＳ Ｐゴシック" panose="020B0600070205080204" pitchFamily="50" charset="-128"/>
            </a:rPr>
            <a:t>2,642,335</a:t>
          </a:r>
          <a:r>
            <a:rPr kumimoji="1" lang="ja-JP" altLang="en-US" sz="1200" baseline="0">
              <a:latin typeface="ＭＳ Ｐゴシック" panose="020B0600070205080204" pitchFamily="50" charset="-128"/>
              <a:ea typeface="ＭＳ Ｐゴシック" panose="020B0600070205080204" pitchFamily="50" charset="-128"/>
            </a:rPr>
            <a:t>千円（前年度比</a:t>
          </a:r>
          <a:r>
            <a:rPr kumimoji="1" lang="en-US" altLang="ja-JP" sz="1200" baseline="0">
              <a:latin typeface="ＭＳ Ｐゴシック" panose="020B0600070205080204" pitchFamily="50" charset="-128"/>
              <a:ea typeface="ＭＳ Ｐゴシック" panose="020B0600070205080204" pitchFamily="50" charset="-128"/>
            </a:rPr>
            <a:t>+68,263</a:t>
          </a:r>
          <a:r>
            <a:rPr kumimoji="1" lang="ja-JP" altLang="en-US" sz="1200" baseline="0">
              <a:latin typeface="ＭＳ Ｐゴシック" panose="020B0600070205080204" pitchFamily="50" charset="-128"/>
              <a:ea typeface="ＭＳ Ｐゴシック" panose="020B0600070205080204" pitchFamily="50" charset="-128"/>
            </a:rPr>
            <a:t>千円）と、年度間の増減はあるものの、平成</a:t>
          </a:r>
          <a:r>
            <a:rPr kumimoji="1" lang="en-US" altLang="ja-JP" sz="1200" baseline="0">
              <a:latin typeface="ＭＳ Ｐゴシック" panose="020B0600070205080204" pitchFamily="50" charset="-128"/>
              <a:ea typeface="ＭＳ Ｐゴシック" panose="020B0600070205080204" pitchFamily="50" charset="-128"/>
            </a:rPr>
            <a:t>17</a:t>
          </a:r>
          <a:r>
            <a:rPr kumimoji="1" lang="ja-JP" altLang="en-US" sz="1200" baseline="0">
              <a:latin typeface="ＭＳ Ｐゴシック" panose="020B0600070205080204" pitchFamily="50" charset="-128"/>
              <a:ea typeface="ＭＳ Ｐゴシック" panose="020B0600070205080204" pitchFamily="50" charset="-128"/>
            </a:rPr>
            <a:t>年度の</a:t>
          </a:r>
          <a:r>
            <a:rPr kumimoji="1" lang="en-US" altLang="ja-JP" sz="1200" baseline="0">
              <a:latin typeface="ＭＳ Ｐゴシック" panose="020B0600070205080204" pitchFamily="50" charset="-128"/>
              <a:ea typeface="ＭＳ Ｐゴシック" panose="020B0600070205080204" pitchFamily="50" charset="-128"/>
            </a:rPr>
            <a:t>1,958,005</a:t>
          </a:r>
          <a:r>
            <a:rPr kumimoji="1" lang="ja-JP" altLang="en-US" sz="1200" baseline="0">
              <a:latin typeface="ＭＳ Ｐゴシック" panose="020B0600070205080204" pitchFamily="50" charset="-128"/>
              <a:ea typeface="ＭＳ Ｐゴシック" panose="020B0600070205080204" pitchFamily="50" charset="-128"/>
            </a:rPr>
            <a:t>千円から増加傾向にある。一方、基準財政収入額は平成</a:t>
          </a:r>
          <a:r>
            <a:rPr kumimoji="1" lang="en-US" altLang="ja-JP" sz="1200" baseline="0">
              <a:latin typeface="ＭＳ Ｐゴシック" panose="020B0600070205080204" pitchFamily="50" charset="-128"/>
              <a:ea typeface="ＭＳ Ｐゴシック" panose="020B0600070205080204" pitchFamily="50" charset="-128"/>
            </a:rPr>
            <a:t>19</a:t>
          </a:r>
          <a:r>
            <a:rPr kumimoji="1" lang="ja-JP" altLang="en-US" sz="1200" baseline="0">
              <a:latin typeface="ＭＳ Ｐゴシック" panose="020B0600070205080204" pitchFamily="50" charset="-128"/>
              <a:ea typeface="ＭＳ Ｐゴシック" panose="020B0600070205080204" pitchFamily="50" charset="-128"/>
            </a:rPr>
            <a:t>年度の</a:t>
          </a:r>
          <a:r>
            <a:rPr kumimoji="1" lang="en-US" altLang="ja-JP" sz="1200" baseline="0">
              <a:latin typeface="ＭＳ Ｐゴシック" panose="020B0600070205080204" pitchFamily="50" charset="-128"/>
              <a:ea typeface="ＭＳ Ｐゴシック" panose="020B0600070205080204" pitchFamily="50" charset="-128"/>
            </a:rPr>
            <a:t>1,000,506</a:t>
          </a:r>
          <a:r>
            <a:rPr kumimoji="1" lang="ja-JP" altLang="en-US" sz="1200" baseline="0">
              <a:latin typeface="ＭＳ Ｐゴシック" panose="020B0600070205080204" pitchFamily="50" charset="-128"/>
              <a:ea typeface="ＭＳ Ｐゴシック" panose="020B0600070205080204" pitchFamily="50" charset="-128"/>
            </a:rPr>
            <a:t>千円をピークに減少していたが、平成</a:t>
          </a:r>
          <a:r>
            <a:rPr kumimoji="1" lang="en-US" altLang="ja-JP" sz="1200" baseline="0">
              <a:latin typeface="ＭＳ Ｐゴシック" panose="020B0600070205080204" pitchFamily="50" charset="-128"/>
              <a:ea typeface="ＭＳ Ｐゴシック" panose="020B0600070205080204" pitchFamily="50" charset="-128"/>
            </a:rPr>
            <a:t>24</a:t>
          </a:r>
          <a:r>
            <a:rPr kumimoji="1" lang="ja-JP" altLang="en-US" sz="1200" baseline="0">
              <a:latin typeface="ＭＳ Ｐゴシック" panose="020B0600070205080204" pitchFamily="50" charset="-128"/>
              <a:ea typeface="ＭＳ Ｐゴシック" panose="020B0600070205080204" pitchFamily="50" charset="-128"/>
            </a:rPr>
            <a:t>年度の</a:t>
          </a:r>
          <a:r>
            <a:rPr kumimoji="1" lang="en-US" altLang="ja-JP" sz="1200" baseline="0">
              <a:latin typeface="ＭＳ Ｐゴシック" panose="020B0600070205080204" pitchFamily="50" charset="-128"/>
              <a:ea typeface="ＭＳ Ｐゴシック" panose="020B0600070205080204" pitchFamily="50" charset="-128"/>
            </a:rPr>
            <a:t>845,470</a:t>
          </a:r>
          <a:r>
            <a:rPr kumimoji="1" lang="ja-JP" altLang="en-US" sz="1200" baseline="0">
              <a:latin typeface="ＭＳ Ｐゴシック" panose="020B0600070205080204" pitchFamily="50" charset="-128"/>
              <a:ea typeface="ＭＳ Ｐゴシック" panose="020B0600070205080204" pitchFamily="50" charset="-128"/>
            </a:rPr>
            <a:t>千円で底を打ってから増加傾向にあり、令和</a:t>
          </a:r>
          <a:r>
            <a:rPr kumimoji="1" lang="en-US" altLang="ja-JP" sz="1200" baseline="0">
              <a:latin typeface="ＭＳ Ｐゴシック" panose="020B0600070205080204" pitchFamily="50" charset="-128"/>
              <a:ea typeface="ＭＳ Ｐゴシック" panose="020B0600070205080204" pitchFamily="50" charset="-128"/>
            </a:rPr>
            <a:t>6</a:t>
          </a:r>
          <a:r>
            <a:rPr kumimoji="1" lang="ja-JP" altLang="en-US" sz="1200" baseline="0">
              <a:latin typeface="ＭＳ Ｐゴシック" panose="020B0600070205080204" pitchFamily="50" charset="-128"/>
              <a:ea typeface="ＭＳ Ｐゴシック" panose="020B0600070205080204" pitchFamily="50" charset="-128"/>
            </a:rPr>
            <a:t>年度は</a:t>
          </a:r>
          <a:r>
            <a:rPr kumimoji="1" lang="en-US" altLang="ja-JP" sz="1200" baseline="0">
              <a:latin typeface="ＭＳ Ｐゴシック" panose="020B0600070205080204" pitchFamily="50" charset="-128"/>
              <a:ea typeface="ＭＳ Ｐゴシック" panose="020B0600070205080204" pitchFamily="50" charset="-128"/>
            </a:rPr>
            <a:t>932,311</a:t>
          </a:r>
          <a:r>
            <a:rPr kumimoji="1" lang="ja-JP" altLang="en-US" sz="1200" baseline="0">
              <a:latin typeface="ＭＳ Ｐゴシック" panose="020B0600070205080204" pitchFamily="50" charset="-128"/>
              <a:ea typeface="ＭＳ Ｐゴシック" panose="020B0600070205080204" pitchFamily="50" charset="-128"/>
            </a:rPr>
            <a:t>千円（前年度比△</a:t>
          </a:r>
          <a:r>
            <a:rPr kumimoji="1" lang="en-US" altLang="ja-JP" sz="1200" baseline="0">
              <a:latin typeface="ＭＳ Ｐゴシック" panose="020B0600070205080204" pitchFamily="50" charset="-128"/>
              <a:ea typeface="ＭＳ Ｐゴシック" panose="020B0600070205080204" pitchFamily="50" charset="-128"/>
            </a:rPr>
            <a:t>105,510</a:t>
          </a:r>
          <a:r>
            <a:rPr kumimoji="1" lang="ja-JP" altLang="en-US" sz="1200" baseline="0">
              <a:latin typeface="ＭＳ Ｐゴシック" panose="020B0600070205080204" pitchFamily="50" charset="-128"/>
              <a:ea typeface="ＭＳ Ｐゴシック" panose="020B0600070205080204" pitchFamily="50" charset="-128"/>
            </a:rPr>
            <a:t>円）と令和</a:t>
          </a:r>
          <a:r>
            <a:rPr kumimoji="1" lang="en-US" altLang="ja-JP" sz="1200" baseline="0">
              <a:latin typeface="ＭＳ Ｐゴシック" panose="020B0600070205080204" pitchFamily="50" charset="-128"/>
              <a:ea typeface="ＭＳ Ｐゴシック" panose="020B0600070205080204" pitchFamily="50" charset="-128"/>
            </a:rPr>
            <a:t>5</a:t>
          </a:r>
          <a:r>
            <a:rPr kumimoji="1" lang="ja-JP" altLang="en-US" sz="1200" baseline="0">
              <a:latin typeface="ＭＳ Ｐゴシック" panose="020B0600070205080204" pitchFamily="50" charset="-128"/>
              <a:ea typeface="ＭＳ Ｐゴシック" panose="020B0600070205080204" pitchFamily="50" charset="-128"/>
            </a:rPr>
            <a:t>年度より減額となったものの、全体としてみると高い金額となっている。横ばい状態であった財政力指数は、平成</a:t>
          </a:r>
          <a:r>
            <a:rPr kumimoji="1" lang="en-US" altLang="ja-JP" sz="1200" baseline="0">
              <a:latin typeface="ＭＳ Ｐゴシック" panose="020B0600070205080204" pitchFamily="50" charset="-128"/>
              <a:ea typeface="ＭＳ Ｐゴシック" panose="020B0600070205080204" pitchFamily="50" charset="-128"/>
            </a:rPr>
            <a:t>19</a:t>
          </a:r>
          <a:r>
            <a:rPr kumimoji="1" lang="ja-JP" altLang="en-US" sz="1200" baseline="0">
              <a:latin typeface="ＭＳ Ｐゴシック" panose="020B0600070205080204" pitchFamily="50" charset="-128"/>
              <a:ea typeface="ＭＳ Ｐゴシック" panose="020B0600070205080204" pitchFamily="50" charset="-128"/>
            </a:rPr>
            <a:t>年度の</a:t>
          </a:r>
          <a:r>
            <a:rPr kumimoji="1" lang="en-US" altLang="ja-JP" sz="1200" baseline="0">
              <a:latin typeface="ＭＳ Ｐゴシック" panose="020B0600070205080204" pitchFamily="50" charset="-128"/>
              <a:ea typeface="ＭＳ Ｐゴシック" panose="020B0600070205080204" pitchFamily="50" charset="-128"/>
            </a:rPr>
            <a:t>0.48</a:t>
          </a:r>
          <a:r>
            <a:rPr kumimoji="1" lang="ja-JP" altLang="en-US" sz="1200" baseline="0">
              <a:latin typeface="ＭＳ Ｐゴシック" panose="020B0600070205080204" pitchFamily="50" charset="-128"/>
              <a:ea typeface="ＭＳ Ｐゴシック" panose="020B0600070205080204" pitchFamily="50" charset="-128"/>
            </a:rPr>
            <a:t>をピークに減少していたが、近年は</a:t>
          </a:r>
          <a:r>
            <a:rPr kumimoji="1" lang="en-US" altLang="ja-JP" sz="1200" baseline="0">
              <a:latin typeface="ＭＳ Ｐゴシック" panose="020B0600070205080204" pitchFamily="50" charset="-128"/>
              <a:ea typeface="ＭＳ Ｐゴシック" panose="020B0600070205080204" pitchFamily="50" charset="-128"/>
            </a:rPr>
            <a:t>0.38</a:t>
          </a:r>
          <a:r>
            <a:rPr kumimoji="1" lang="ja-JP" altLang="en-US" sz="1200" baseline="0">
              <a:latin typeface="ＭＳ Ｐゴシック" panose="020B0600070205080204" pitchFamily="50" charset="-128"/>
              <a:ea typeface="ＭＳ Ｐゴシック" panose="020B0600070205080204" pitchFamily="50" charset="-128"/>
            </a:rPr>
            <a:t>～</a:t>
          </a:r>
          <a:r>
            <a:rPr kumimoji="1" lang="en-US" altLang="ja-JP" sz="1200" baseline="0">
              <a:latin typeface="ＭＳ Ｐゴシック" panose="020B0600070205080204" pitchFamily="50" charset="-128"/>
              <a:ea typeface="ＭＳ Ｐゴシック" panose="020B0600070205080204" pitchFamily="50" charset="-128"/>
            </a:rPr>
            <a:t>0.41</a:t>
          </a:r>
          <a:r>
            <a:rPr kumimoji="1" lang="ja-JP" altLang="en-US" sz="1200" baseline="0">
              <a:latin typeface="ＭＳ Ｐゴシック" panose="020B0600070205080204" pitchFamily="50" charset="-128"/>
              <a:ea typeface="ＭＳ Ｐゴシック" panose="020B0600070205080204" pitchFamily="50" charset="-128"/>
            </a:rPr>
            <a:t>で横ばい状態が続いている。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37798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10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756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64303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年度の経常一般支出額合計は</a:t>
          </a:r>
          <a:r>
            <a:rPr kumimoji="1" lang="en-US" altLang="ja-JP" sz="1200">
              <a:latin typeface="ＭＳ Ｐゴシック" panose="020B0600070205080204" pitchFamily="50" charset="-128"/>
              <a:ea typeface="ＭＳ Ｐゴシック" panose="020B0600070205080204" pitchFamily="50" charset="-128"/>
            </a:rPr>
            <a:t>2,346,342</a:t>
          </a:r>
          <a:r>
            <a:rPr kumimoji="1" lang="ja-JP" altLang="en-US" sz="1200">
              <a:latin typeface="ＭＳ Ｐゴシック" panose="020B0600070205080204" pitchFamily="50" charset="-128"/>
              <a:ea typeface="ＭＳ Ｐゴシック" panose="020B0600070205080204" pitchFamily="50" charset="-128"/>
            </a:rPr>
            <a:t>千円となっており、前年度から</a:t>
          </a:r>
          <a:r>
            <a:rPr kumimoji="1" lang="en-US" altLang="ja-JP" sz="1200">
              <a:latin typeface="ＭＳ Ｐゴシック" panose="020B0600070205080204" pitchFamily="50" charset="-128"/>
              <a:ea typeface="ＭＳ Ｐゴシック" panose="020B0600070205080204" pitchFamily="50" charset="-128"/>
            </a:rPr>
            <a:t>190,366</a:t>
          </a:r>
          <a:r>
            <a:rPr kumimoji="1" lang="ja-JP" altLang="en-US" sz="1200">
              <a:latin typeface="ＭＳ Ｐゴシック" panose="020B0600070205080204" pitchFamily="50" charset="-128"/>
              <a:ea typeface="ＭＳ Ｐゴシック" panose="020B0600070205080204" pitchFamily="50" charset="-128"/>
            </a:rPr>
            <a:t>千円の増となった。性質別にみると令和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年度は前年度より全体的に増加したが、特に大きく増加した人件費は、人事院勧告に基づく給与改定によって経常一般支出は</a:t>
          </a:r>
          <a:r>
            <a:rPr kumimoji="1" lang="en-US" altLang="ja-JP" sz="1200">
              <a:latin typeface="ＭＳ Ｐゴシック" panose="020B0600070205080204" pitchFamily="50" charset="-128"/>
              <a:ea typeface="ＭＳ Ｐゴシック" panose="020B0600070205080204" pitchFamily="50" charset="-128"/>
            </a:rPr>
            <a:t>372,196</a:t>
          </a:r>
          <a:r>
            <a:rPr kumimoji="1" lang="ja-JP" altLang="en-US" sz="1200">
              <a:latin typeface="ＭＳ Ｐゴシック" panose="020B0600070205080204" pitchFamily="50" charset="-128"/>
              <a:ea typeface="ＭＳ Ｐゴシック" panose="020B0600070205080204" pitchFamily="50" charset="-128"/>
            </a:rPr>
            <a:t>千円となり、前年度から</a:t>
          </a:r>
          <a:r>
            <a:rPr kumimoji="1" lang="en-US" altLang="ja-JP" sz="1200">
              <a:latin typeface="ＭＳ Ｐゴシック" panose="020B0600070205080204" pitchFamily="50" charset="-128"/>
              <a:ea typeface="ＭＳ Ｐゴシック" panose="020B0600070205080204" pitchFamily="50" charset="-128"/>
            </a:rPr>
            <a:t>94,129</a:t>
          </a:r>
          <a:r>
            <a:rPr kumimoji="1" lang="ja-JP" altLang="en-US" sz="1200">
              <a:latin typeface="ＭＳ Ｐゴシック" panose="020B0600070205080204" pitchFamily="50" charset="-128"/>
              <a:ea typeface="ＭＳ Ｐゴシック" panose="020B0600070205080204" pitchFamily="50" charset="-128"/>
            </a:rPr>
            <a:t>千円の増となった。分母となる一般経常財源については地方交付税の追加交付等により、</a:t>
          </a:r>
          <a:r>
            <a:rPr kumimoji="1" lang="en-US" altLang="ja-JP" sz="1200">
              <a:latin typeface="ＭＳ Ｐゴシック" panose="020B0600070205080204" pitchFamily="50" charset="-128"/>
              <a:ea typeface="ＭＳ Ｐゴシック" panose="020B0600070205080204" pitchFamily="50" charset="-128"/>
            </a:rPr>
            <a:t>2,928,345</a:t>
          </a:r>
          <a:r>
            <a:rPr kumimoji="1" lang="ja-JP" altLang="en-US" sz="1200">
              <a:latin typeface="ＭＳ Ｐゴシック" panose="020B0600070205080204" pitchFamily="50" charset="-128"/>
              <a:ea typeface="ＭＳ Ｐゴシック" panose="020B0600070205080204" pitchFamily="50" charset="-128"/>
            </a:rPr>
            <a:t>千円と前年度比</a:t>
          </a:r>
          <a:r>
            <a:rPr kumimoji="1" lang="en-US" altLang="ja-JP" sz="1200">
              <a:latin typeface="ＭＳ Ｐゴシック" panose="020B0600070205080204" pitchFamily="50" charset="-128"/>
              <a:ea typeface="ＭＳ Ｐゴシック" panose="020B0600070205080204" pitchFamily="50" charset="-128"/>
            </a:rPr>
            <a:t>170,241</a:t>
          </a:r>
          <a:r>
            <a:rPr kumimoji="1" lang="ja-JP" altLang="en-US" sz="1200">
              <a:latin typeface="ＭＳ Ｐゴシック" panose="020B0600070205080204" pitchFamily="50" charset="-128"/>
              <a:ea typeface="ＭＳ Ｐゴシック" panose="020B0600070205080204" pitchFamily="50" charset="-128"/>
            </a:rPr>
            <a:t>千円の増となった。経常収支比率は、対前年度比</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80.1</a:t>
          </a:r>
          <a:r>
            <a:rPr kumimoji="1" lang="ja-JP" altLang="en-US" sz="1200">
              <a:latin typeface="ＭＳ Ｐゴシック" panose="020B0600070205080204" pitchFamily="50" charset="-128"/>
              <a:ea typeface="ＭＳ Ｐゴシック" panose="020B0600070205080204" pitchFamily="50" charset="-128"/>
            </a:rPr>
            <a:t>％となったが、類似団体内では低水準を維持しており、今後も人員の適正配置や既存事業の見直しなど、経常経費の抑制に努めていく。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69638</xdr:rowOff>
    </xdr:from>
    <xdr:to>
      <xdr:col>23</xdr:col>
      <xdr:colOff>133350</xdr:colOff>
      <xdr:row>60</xdr:row>
      <xdr:rowOff>107844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56638"/>
          <a:ext cx="8382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140546</xdr:rowOff>
    </xdr:from>
    <xdr:to>
      <xdr:col>19</xdr:col>
      <xdr:colOff>133350</xdr:colOff>
      <xdr:row>60</xdr:row>
      <xdr:rowOff>69638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5609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90276</xdr:rowOff>
    </xdr:from>
    <xdr:to>
      <xdr:col>15</xdr:col>
      <xdr:colOff>82550</xdr:colOff>
      <xdr:row>59</xdr:row>
      <xdr:rowOff>140546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05826"/>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90276</xdr:rowOff>
    </xdr:from>
    <xdr:to>
      <xdr:col>11</xdr:col>
      <xdr:colOff>31750</xdr:colOff>
      <xdr:row>60</xdr:row>
      <xdr:rowOff>83714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05826"/>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57044</xdr:rowOff>
    </xdr:from>
    <xdr:to>
      <xdr:col>23</xdr:col>
      <xdr:colOff>184150</xdr:colOff>
      <xdr:row>60</xdr:row>
      <xdr:rowOff>158644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73571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8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18838</xdr:rowOff>
    </xdr:from>
    <xdr:to>
      <xdr:col>19</xdr:col>
      <xdr:colOff>184150</xdr:colOff>
      <xdr:row>60</xdr:row>
      <xdr:rowOff>120438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130615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7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89746</xdr:rowOff>
    </xdr:from>
    <xdr:to>
      <xdr:col>15</xdr:col>
      <xdr:colOff>133350</xdr:colOff>
      <xdr:row>60</xdr:row>
      <xdr:rowOff>19896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30073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39476</xdr:rowOff>
    </xdr:from>
    <xdr:to>
      <xdr:col>11</xdr:col>
      <xdr:colOff>82550</xdr:colOff>
      <xdr:row>59</xdr:row>
      <xdr:rowOff>141076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1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151253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92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32914</xdr:rowOff>
    </xdr:from>
    <xdr:to>
      <xdr:col>7</xdr:col>
      <xdr:colOff>31750</xdr:colOff>
      <xdr:row>60</xdr:row>
      <xdr:rowOff>134514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144691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[317,334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R6.1.1</a:t>
          </a:r>
          <a:r>
            <a:rPr kumimoji="1" lang="ja-JP" altLang="en-US" sz="1200">
              <a:latin typeface="ＭＳ Ｐゴシック" panose="020B0600070205080204" pitchFamily="50" charset="-128"/>
              <a:ea typeface="ＭＳ Ｐゴシック" panose="020B0600070205080204" pitchFamily="50" charset="-128"/>
            </a:rPr>
            <a:t>現在人口</a:t>
          </a:r>
          <a:r>
            <a:rPr kumimoji="1" lang="en-US" altLang="ja-JP" sz="1200">
              <a:latin typeface="ＭＳ Ｐゴシック" panose="020B0600070205080204" pitchFamily="50" charset="-128"/>
              <a:ea typeface="ＭＳ Ｐゴシック" panose="020B0600070205080204" pitchFamily="50" charset="-128"/>
            </a:rPr>
            <a:t>7,591</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R7.1.1</a:t>
          </a:r>
          <a:r>
            <a:rPr kumimoji="1" lang="ja-JP" altLang="en-US" sz="1200">
              <a:latin typeface="ＭＳ Ｐゴシック" panose="020B0600070205080204" pitchFamily="50" charset="-128"/>
              <a:ea typeface="ＭＳ Ｐゴシック" panose="020B0600070205080204" pitchFamily="50" charset="-128"/>
            </a:rPr>
            <a:t>現在人口</a:t>
          </a:r>
          <a:r>
            <a:rPr kumimoji="1" lang="en-US" altLang="ja-JP" sz="1200">
              <a:latin typeface="ＭＳ Ｐゴシック" panose="020B0600070205080204" pitchFamily="50" charset="-128"/>
              <a:ea typeface="ＭＳ Ｐゴシック" panose="020B0600070205080204" pitchFamily="50" charset="-128"/>
            </a:rPr>
            <a:t>7,534</a:t>
          </a:r>
          <a:r>
            <a:rPr kumimoji="1" lang="ja-JP" altLang="en-US" sz="1200">
              <a:latin typeface="ＭＳ Ｐゴシック" panose="020B0600070205080204" pitchFamily="50" charset="-128"/>
              <a:ea typeface="ＭＳ Ｐゴシック" panose="020B0600070205080204" pitchFamily="50" charset="-128"/>
            </a:rPr>
            <a:t>人と前年度から</a:t>
          </a:r>
          <a:r>
            <a:rPr kumimoji="1" lang="en-US" altLang="ja-JP" sz="1200">
              <a:latin typeface="ＭＳ Ｐゴシック" panose="020B0600070205080204" pitchFamily="50" charset="-128"/>
              <a:ea typeface="ＭＳ Ｐゴシック" panose="020B0600070205080204" pitchFamily="50" charset="-128"/>
            </a:rPr>
            <a:t>0.75</a:t>
          </a:r>
          <a:r>
            <a:rPr kumimoji="1" lang="ja-JP" altLang="en-US" sz="1200">
              <a:latin typeface="ＭＳ Ｐゴシック" panose="020B0600070205080204" pitchFamily="50" charset="-128"/>
              <a:ea typeface="ＭＳ Ｐゴシック" panose="020B0600070205080204" pitchFamily="50" charset="-128"/>
            </a:rPr>
            <a:t>％減少している。人件費については、機構改革及び給与改定により令和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885,202</a:t>
          </a:r>
          <a:r>
            <a:rPr kumimoji="1" lang="ja-JP" altLang="en-US" sz="1200">
              <a:latin typeface="ＭＳ Ｐゴシック" panose="020B0600070205080204" pitchFamily="50" charset="-128"/>
              <a:ea typeface="ＭＳ Ｐゴシック" panose="020B0600070205080204" pitchFamily="50" charset="-128"/>
            </a:rPr>
            <a:t>千円、令和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916,588</a:t>
          </a:r>
          <a:r>
            <a:rPr kumimoji="1" lang="ja-JP" altLang="en-US" sz="1200">
              <a:latin typeface="ＭＳ Ｐゴシック" panose="020B0600070205080204" pitchFamily="50" charset="-128"/>
              <a:ea typeface="ＭＳ Ｐゴシック" panose="020B0600070205080204" pitchFamily="50" charset="-128"/>
            </a:rPr>
            <a:t>千円、令和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947,434</a:t>
          </a:r>
          <a:r>
            <a:rPr kumimoji="1" lang="ja-JP" altLang="en-US" sz="1200">
              <a:latin typeface="ＭＳ Ｐゴシック" panose="020B0600070205080204" pitchFamily="50" charset="-128"/>
              <a:ea typeface="ＭＳ Ｐゴシック" panose="020B0600070205080204" pitchFamily="50" charset="-128"/>
            </a:rPr>
            <a:t>千円、令和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1,027,152</a:t>
          </a:r>
          <a:r>
            <a:rPr kumimoji="1" lang="ja-JP" altLang="en-US" sz="1200">
              <a:latin typeface="ＭＳ Ｐゴシック" panose="020B0600070205080204" pitchFamily="50" charset="-128"/>
              <a:ea typeface="ＭＳ Ｐゴシック" panose="020B0600070205080204" pitchFamily="50" charset="-128"/>
            </a:rPr>
            <a:t>千円と増加している。物件費については、図書館やサテライトオフィスに係る経費が落ち着いたことにより、前年度比</a:t>
          </a:r>
          <a:r>
            <a:rPr kumimoji="1" lang="en-US" altLang="ja-JP" sz="1200">
              <a:latin typeface="ＭＳ Ｐゴシック" panose="020B0600070205080204" pitchFamily="50" charset="-128"/>
              <a:ea typeface="ＭＳ Ｐゴシック" panose="020B0600070205080204" pitchFamily="50" charset="-128"/>
            </a:rPr>
            <a:t>96,690</a:t>
          </a:r>
          <a:r>
            <a:rPr kumimoji="1" lang="ja-JP" altLang="en-US" sz="1200">
              <a:latin typeface="ＭＳ Ｐゴシック" panose="020B0600070205080204" pitchFamily="50" charset="-128"/>
              <a:ea typeface="ＭＳ Ｐゴシック" panose="020B0600070205080204" pitchFamily="50" charset="-128"/>
            </a:rPr>
            <a:t>千円減の</a:t>
          </a:r>
          <a:r>
            <a:rPr kumimoji="1" lang="en-US" altLang="ja-JP" sz="1200">
              <a:latin typeface="ＭＳ Ｐゴシック" panose="020B0600070205080204" pitchFamily="50" charset="-128"/>
              <a:ea typeface="ＭＳ Ｐゴシック" panose="020B0600070205080204" pitchFamily="50" charset="-128"/>
            </a:rPr>
            <a:t>1,301,015</a:t>
          </a:r>
          <a:r>
            <a:rPr kumimoji="1" lang="ja-JP" altLang="en-US" sz="1200">
              <a:latin typeface="ＭＳ Ｐゴシック" panose="020B0600070205080204" pitchFamily="50" charset="-128"/>
              <a:ea typeface="ＭＳ Ｐゴシック" panose="020B0600070205080204" pitchFamily="50" charset="-128"/>
            </a:rPr>
            <a:t>千円となった。業務内容の精査や公共施設のあり方検討を進め、業務の効率化、歳出の抑制・節減を図っていく。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168267</xdr:rowOff>
    </xdr:from>
    <xdr:to>
      <xdr:col>23</xdr:col>
      <xdr:colOff>133350</xdr:colOff>
      <xdr:row>81</xdr:row>
      <xdr:rowOff>168459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5717"/>
          <a:ext cx="838200" cy="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4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143117</xdr:rowOff>
    </xdr:from>
    <xdr:to>
      <xdr:col>19</xdr:col>
      <xdr:colOff>133350</xdr:colOff>
      <xdr:row>81</xdr:row>
      <xdr:rowOff>168267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0567"/>
          <a:ext cx="889000" cy="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112846</xdr:rowOff>
    </xdr:from>
    <xdr:to>
      <xdr:col>15</xdr:col>
      <xdr:colOff>82550</xdr:colOff>
      <xdr:row>81</xdr:row>
      <xdr:rowOff>143117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0296"/>
          <a:ext cx="889000" cy="3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100096</xdr:rowOff>
    </xdr:from>
    <xdr:to>
      <xdr:col>11</xdr:col>
      <xdr:colOff>31750</xdr:colOff>
      <xdr:row>81</xdr:row>
      <xdr:rowOff>112846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7546"/>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117659</xdr:rowOff>
    </xdr:from>
    <xdr:to>
      <xdr:col>23</xdr:col>
      <xdr:colOff>184150</xdr:colOff>
      <xdr:row>82</xdr:row>
      <xdr:rowOff>47809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38936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117467</xdr:rowOff>
    </xdr:from>
    <xdr:to>
      <xdr:col>19</xdr:col>
      <xdr:colOff>184150</xdr:colOff>
      <xdr:row>82</xdr:row>
      <xdr:rowOff>47617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32394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9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92317</xdr:rowOff>
    </xdr:from>
    <xdr:to>
      <xdr:col>15</xdr:col>
      <xdr:colOff>133350</xdr:colOff>
      <xdr:row>82</xdr:row>
      <xdr:rowOff>22467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32644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62046</xdr:rowOff>
    </xdr:from>
    <xdr:to>
      <xdr:col>11</xdr:col>
      <xdr:colOff>82550</xdr:colOff>
      <xdr:row>81</xdr:row>
      <xdr:rowOff>163646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49296</xdr:rowOff>
    </xdr:from>
    <xdr:to>
      <xdr:col>7</xdr:col>
      <xdr:colOff>31750</xdr:colOff>
      <xdr:row>81</xdr:row>
      <xdr:rowOff>150896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161073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ポイント減となり、類似団体平均を下回っている。令和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年度は新規採用職員数が増え、高齢者及び高給者が退職したため、指数は減少した。職員数が他市町村と比べて少ないため、職員の採用及び退職によって数値に変動はあるものの、今後も</a:t>
          </a:r>
          <a:r>
            <a:rPr kumimoji="1" lang="en-US" altLang="ja-JP" sz="1200">
              <a:latin typeface="ＭＳ Ｐゴシック" panose="020B0600070205080204" pitchFamily="50" charset="-128"/>
              <a:ea typeface="ＭＳ Ｐゴシック" panose="020B0600070205080204" pitchFamily="50" charset="-128"/>
            </a:rPr>
            <a:t>94.0</a:t>
          </a:r>
          <a:r>
            <a:rPr kumimoji="1" lang="ja-JP" altLang="en-US" sz="1200">
              <a:latin typeface="ＭＳ Ｐゴシック" panose="020B0600070205080204" pitchFamily="50" charset="-128"/>
              <a:ea typeface="ＭＳ Ｐゴシック" panose="020B0600070205080204" pitchFamily="50" charset="-128"/>
            </a:rPr>
            <a:t>前後で推移していくと見込まれる。引き続き、給与水準の適正化を図り、水準の維持に努めていく。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84</xdr:row>
      <xdr:rowOff>28928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76022"/>
          <a:ext cx="8382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28928</xdr:rowOff>
    </xdr:from>
    <xdr:to>
      <xdr:col>77</xdr:col>
      <xdr:colOff>44450</xdr:colOff>
      <xdr:row>84</xdr:row>
      <xdr:rowOff>95955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307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84</xdr:row>
      <xdr:rowOff>95955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368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106539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66322</xdr:rowOff>
    </xdr:from>
    <xdr:to>
      <xdr:col>81</xdr:col>
      <xdr:colOff>95250</xdr:colOff>
      <xdr:row>82</xdr:row>
      <xdr:rowOff>167922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82849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149578</xdr:rowOff>
    </xdr:from>
    <xdr:to>
      <xdr:col>77</xdr:col>
      <xdr:colOff>95250</xdr:colOff>
      <xdr:row>84</xdr:row>
      <xdr:rowOff>79728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日現在の職員数のうち一般会計所属職員数は</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名であり、先に「人件費・物件費等の状況」で示したとおり、弥彦村の人口については年度末比較で</a:t>
          </a:r>
          <a:r>
            <a:rPr kumimoji="1" lang="en-US" altLang="ja-JP" sz="1200">
              <a:latin typeface="ＭＳ Ｐゴシック" panose="020B0600070205080204" pitchFamily="50" charset="-128"/>
              <a:ea typeface="ＭＳ Ｐゴシック" panose="020B0600070205080204" pitchFamily="50" charset="-128"/>
            </a:rPr>
            <a:t>0.75</a:t>
          </a:r>
          <a:r>
            <a:rPr kumimoji="1" lang="ja-JP" altLang="en-US" sz="1200">
              <a:latin typeface="ＭＳ Ｐゴシック" panose="020B0600070205080204" pitchFamily="50" charset="-128"/>
              <a:ea typeface="ＭＳ Ｐゴシック" panose="020B0600070205080204" pitchFamily="50" charset="-128"/>
            </a:rPr>
            <a:t>％減少している。職員数は定数まで採用する方針がとられているため、今後も人口の減少にあわせて増加していくことが見込まれる。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16955</xdr:rowOff>
    </xdr:from>
    <xdr:to>
      <xdr:col>81</xdr:col>
      <xdr:colOff>44450</xdr:colOff>
      <xdr:row>60</xdr:row>
      <xdr:rowOff>45910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03955"/>
          <a:ext cx="8382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7303</xdr:rowOff>
    </xdr:from>
    <xdr:to>
      <xdr:col>77</xdr:col>
      <xdr:colOff>44450</xdr:colOff>
      <xdr:row>60</xdr:row>
      <xdr:rowOff>16955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9430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106966</xdr:rowOff>
    </xdr:from>
    <xdr:to>
      <xdr:col>72</xdr:col>
      <xdr:colOff>203200</xdr:colOff>
      <xdr:row>60</xdr:row>
      <xdr:rowOff>7303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22516"/>
          <a:ext cx="8890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97917</xdr:rowOff>
    </xdr:from>
    <xdr:to>
      <xdr:col>68</xdr:col>
      <xdr:colOff>152400</xdr:colOff>
      <xdr:row>59</xdr:row>
      <xdr:rowOff>106966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13467"/>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166560</xdr:rowOff>
    </xdr:from>
    <xdr:to>
      <xdr:col>81</xdr:col>
      <xdr:colOff>95250</xdr:colOff>
      <xdr:row>60</xdr:row>
      <xdr:rowOff>96710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11637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2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137605</xdr:rowOff>
    </xdr:from>
    <xdr:to>
      <xdr:col>77</xdr:col>
      <xdr:colOff>95250</xdr:colOff>
      <xdr:row>60</xdr:row>
      <xdr:rowOff>67755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77932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2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127953</xdr:rowOff>
    </xdr:from>
    <xdr:to>
      <xdr:col>73</xdr:col>
      <xdr:colOff>44450</xdr:colOff>
      <xdr:row>60</xdr:row>
      <xdr:rowOff>58103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68280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56166</xdr:rowOff>
    </xdr:from>
    <xdr:to>
      <xdr:col>68</xdr:col>
      <xdr:colOff>203200</xdr:colOff>
      <xdr:row>59</xdr:row>
      <xdr:rowOff>157766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7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167943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4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158894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年度の実質公債費比率</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％と前年度から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ポイントの減となったが、依然として類似団体内における水準は高くなっている。図書館建設に伴う借入等により、元利償還金が高止まりしている（</a:t>
          </a:r>
          <a:r>
            <a:rPr kumimoji="1" lang="en-US" altLang="ja-JP" sz="1200">
              <a:latin typeface="ＭＳ Ｐゴシック" panose="020B0600070205080204" pitchFamily="50" charset="-128"/>
              <a:ea typeface="ＭＳ Ｐゴシック" panose="020B0600070205080204" pitchFamily="50" charset="-128"/>
            </a:rPr>
            <a:t>396,493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379,978</a:t>
          </a:r>
          <a:r>
            <a:rPr kumimoji="1" lang="ja-JP" altLang="en-US" sz="1200">
              <a:latin typeface="ＭＳ Ｐゴシック" panose="020B0600070205080204" pitchFamily="50" charset="-128"/>
              <a:ea typeface="ＭＳ Ｐゴシック" panose="020B0600070205080204" pitchFamily="50" charset="-128"/>
            </a:rPr>
            <a:t>千円）。分子の増減率が△</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325,360</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323,059</a:t>
          </a:r>
          <a:r>
            <a:rPr kumimoji="1" lang="ja-JP" altLang="en-US" sz="1200">
              <a:latin typeface="ＭＳ Ｐゴシック" panose="020B0600070205080204" pitchFamily="50" charset="-128"/>
              <a:ea typeface="ＭＳ Ｐゴシック" panose="020B0600070205080204" pitchFamily="50" charset="-128"/>
            </a:rPr>
            <a:t>千円）であるのに対し、分母の増減率は</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2,537,380</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2,571,322</a:t>
          </a:r>
          <a:r>
            <a:rPr kumimoji="1" lang="ja-JP" altLang="en-US" sz="1200">
              <a:latin typeface="ＭＳ Ｐゴシック" panose="020B0600070205080204" pitchFamily="50" charset="-128"/>
              <a:ea typeface="ＭＳ Ｐゴシック" panose="020B0600070205080204" pitchFamily="50" charset="-128"/>
            </a:rPr>
            <a:t>千円）となっている。実質公債費比率は今後もなだらかに減少していくと見込まれる。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155702</xdr:rowOff>
    </xdr:from>
    <xdr:to>
      <xdr:col>81</xdr:col>
      <xdr:colOff>44450</xdr:colOff>
      <xdr:row>42</xdr:row>
      <xdr:rowOff>165354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5660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165354</xdr:rowOff>
    </xdr:from>
    <xdr:to>
      <xdr:col>77</xdr:col>
      <xdr:colOff>44450</xdr:colOff>
      <xdr:row>43</xdr:row>
      <xdr:rowOff>3556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6625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3556</xdr:rowOff>
    </xdr:from>
    <xdr:to>
      <xdr:col>72</xdr:col>
      <xdr:colOff>203200</xdr:colOff>
      <xdr:row>43</xdr:row>
      <xdr:rowOff>8382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759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8382</xdr:rowOff>
    </xdr:from>
    <xdr:to>
      <xdr:col>68</xdr:col>
      <xdr:colOff>152400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807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104902</xdr:rowOff>
    </xdr:from>
    <xdr:to>
      <xdr:col>81</xdr:col>
      <xdr:colOff>95250</xdr:colOff>
      <xdr:row>43</xdr:row>
      <xdr:rowOff>35052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76979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7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114554</xdr:rowOff>
    </xdr:from>
    <xdr:to>
      <xdr:col>77</xdr:col>
      <xdr:colOff>95250</xdr:colOff>
      <xdr:row>43</xdr:row>
      <xdr:rowOff>44704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29481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0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124206</xdr:rowOff>
    </xdr:from>
    <xdr:to>
      <xdr:col>73</xdr:col>
      <xdr:colOff>44450</xdr:colOff>
      <xdr:row>43</xdr:row>
      <xdr:rowOff>54356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39133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年度末における一般会計債残高は</a:t>
          </a:r>
          <a:r>
            <a:rPr kumimoji="1" lang="en-US" altLang="ja-JP" sz="1200">
              <a:latin typeface="ＭＳ Ｐゴシック" panose="020B0600070205080204" pitchFamily="50" charset="-128"/>
              <a:ea typeface="ＭＳ Ｐゴシック" panose="020B0600070205080204" pitchFamily="50" charset="-128"/>
            </a:rPr>
            <a:t>3,016,755</a:t>
          </a:r>
          <a:r>
            <a:rPr kumimoji="1" lang="ja-JP" altLang="en-US" sz="1200">
              <a:latin typeface="ＭＳ Ｐゴシック" panose="020B0600070205080204" pitchFamily="50" charset="-128"/>
              <a:ea typeface="ＭＳ Ｐゴシック" panose="020B0600070205080204" pitchFamily="50" charset="-128"/>
            </a:rPr>
            <a:t>千円と昨年度より</a:t>
          </a:r>
          <a:r>
            <a:rPr kumimoji="1" lang="en-US" altLang="ja-JP" sz="1200">
              <a:latin typeface="ＭＳ Ｐゴシック" panose="020B0600070205080204" pitchFamily="50" charset="-128"/>
              <a:ea typeface="ＭＳ Ｐゴシック" panose="020B0600070205080204" pitchFamily="50" charset="-128"/>
            </a:rPr>
            <a:t>67,251</a:t>
          </a:r>
          <a:r>
            <a:rPr kumimoji="1" lang="ja-JP" altLang="en-US" sz="1200">
              <a:latin typeface="ＭＳ Ｐゴシック" panose="020B0600070205080204" pitchFamily="50" charset="-128"/>
              <a:ea typeface="ＭＳ Ｐゴシック" panose="020B0600070205080204" pitchFamily="50" charset="-128"/>
            </a:rPr>
            <a:t>千円の減となっている。</a:t>
          </a:r>
        </a:p>
        <a:p>
          <a:r>
            <a:rPr kumimoji="1" lang="ja-JP" altLang="en-US" sz="1200">
              <a:latin typeface="ＭＳ Ｐゴシック" panose="020B0600070205080204" pitchFamily="50" charset="-128"/>
              <a:ea typeface="ＭＳ Ｐゴシック" panose="020B0600070205080204" pitchFamily="50" charset="-128"/>
            </a:rPr>
            <a:t>　公営企業債等繰入見込額については、</a:t>
          </a:r>
          <a:r>
            <a:rPr kumimoji="1" lang="en-US" altLang="ja-JP" sz="1200">
              <a:latin typeface="ＭＳ Ｐゴシック" panose="020B0600070205080204" pitchFamily="50" charset="-128"/>
              <a:ea typeface="ＭＳ Ｐゴシック" panose="020B0600070205080204" pitchFamily="50" charset="-128"/>
            </a:rPr>
            <a:t>1,672,869</a:t>
          </a:r>
          <a:r>
            <a:rPr kumimoji="1" lang="ja-JP" altLang="en-US" sz="1200">
              <a:latin typeface="ＭＳ Ｐゴシック" panose="020B0600070205080204" pitchFamily="50" charset="-128"/>
              <a:ea typeface="ＭＳ Ｐゴシック" panose="020B0600070205080204" pitchFamily="50" charset="-128"/>
            </a:rPr>
            <a:t>千円と前年度より</a:t>
          </a:r>
          <a:r>
            <a:rPr kumimoji="1" lang="en-US" altLang="ja-JP" sz="1200">
              <a:latin typeface="ＭＳ Ｐゴシック" panose="020B0600070205080204" pitchFamily="50" charset="-128"/>
              <a:ea typeface="ＭＳ Ｐゴシック" panose="020B0600070205080204" pitchFamily="50" charset="-128"/>
            </a:rPr>
            <a:t>12,924</a:t>
          </a:r>
          <a:r>
            <a:rPr kumimoji="1" lang="ja-JP" altLang="en-US" sz="1200">
              <a:latin typeface="ＭＳ Ｐゴシック" panose="020B0600070205080204" pitchFamily="50" charset="-128"/>
              <a:ea typeface="ＭＳ Ｐゴシック" panose="020B0600070205080204" pitchFamily="50" charset="-128"/>
            </a:rPr>
            <a:t>千円の増額、充当可能基金についても財政調整基金の積立により</a:t>
          </a:r>
          <a:r>
            <a:rPr kumimoji="1" lang="en-US" altLang="ja-JP" sz="1200">
              <a:latin typeface="ＭＳ Ｐゴシック" panose="020B0600070205080204" pitchFamily="50" charset="-128"/>
              <a:ea typeface="ＭＳ Ｐゴシック" panose="020B0600070205080204" pitchFamily="50" charset="-128"/>
            </a:rPr>
            <a:t>304,283</a:t>
          </a:r>
          <a:r>
            <a:rPr kumimoji="1" lang="ja-JP" altLang="en-US" sz="1200">
              <a:latin typeface="ＭＳ Ｐゴシック" panose="020B0600070205080204" pitchFamily="50" charset="-128"/>
              <a:ea typeface="ＭＳ Ｐゴシック" panose="020B0600070205080204" pitchFamily="50" charset="-128"/>
            </a:rPr>
            <a:t>千円の増額となり、前年度と比べて分母が増加し、分子が減少したため将来負担比率は</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34.1</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前年度よりも大きく減少したが、引き続き起債発行額の抑制に努めていく。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84596</xdr:rowOff>
    </xdr:from>
    <xdr:to>
      <xdr:col>81</xdr:col>
      <xdr:colOff>44450</xdr:colOff>
      <xdr:row>17</xdr:row>
      <xdr:rowOff>143722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2827796"/>
          <a:ext cx="838200" cy="2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111548</xdr:rowOff>
    </xdr:from>
    <xdr:to>
      <xdr:col>77</xdr:col>
      <xdr:colOff>44450</xdr:colOff>
      <xdr:row>17</xdr:row>
      <xdr:rowOff>143722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290800" y="3026198"/>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111548</xdr:rowOff>
    </xdr:from>
    <xdr:to>
      <xdr:col>72</xdr:col>
      <xdr:colOff>203200</xdr:colOff>
      <xdr:row>17</xdr:row>
      <xdr:rowOff>123613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02619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123613</xdr:rowOff>
    </xdr:from>
    <xdr:to>
      <xdr:col>68</xdr:col>
      <xdr:colOff>152400</xdr:colOff>
      <xdr:row>18</xdr:row>
      <xdr:rowOff>32597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03826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33796</xdr:rowOff>
    </xdr:from>
    <xdr:to>
      <xdr:col>81</xdr:col>
      <xdr:colOff>95250</xdr:colOff>
      <xdr:row>16</xdr:row>
      <xdr:rowOff>135396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27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5873</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274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92922</xdr:rowOff>
    </xdr:from>
    <xdr:to>
      <xdr:col>77</xdr:col>
      <xdr:colOff>95250</xdr:colOff>
      <xdr:row>18</xdr:row>
      <xdr:rowOff>23072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7849</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0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60748</xdr:rowOff>
    </xdr:from>
    <xdr:to>
      <xdr:col>73</xdr:col>
      <xdr:colOff>44450</xdr:colOff>
      <xdr:row>17</xdr:row>
      <xdr:rowOff>162348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147125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06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72813</xdr:rowOff>
    </xdr:from>
    <xdr:to>
      <xdr:col>68</xdr:col>
      <xdr:colOff>203200</xdr:colOff>
      <xdr:row>18</xdr:row>
      <xdr:rowOff>2963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159190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153247</xdr:rowOff>
    </xdr:from>
    <xdr:to>
      <xdr:col>64</xdr:col>
      <xdr:colOff>152400</xdr:colOff>
      <xdr:row>18</xdr:row>
      <xdr:rowOff>83397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68174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15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7,534
7,477
25.17
5,689,829
5,348,735
305,234
2,881,000
3,016,755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人件費の経常一般支出は</a:t>
          </a:r>
          <a:r>
            <a:rPr kumimoji="1" lang="en-US" altLang="ja-JP" sz="1300">
              <a:latin typeface="ＭＳ Ｐゴシック" panose="020B0600070205080204" pitchFamily="50" charset="-128"/>
              <a:ea typeface="ＭＳ Ｐゴシック" panose="020B0600070205080204" pitchFamily="50" charset="-128"/>
            </a:rPr>
            <a:t>372,196</a:t>
          </a:r>
          <a:r>
            <a:rPr kumimoji="1" lang="ja-JP" altLang="en-US" sz="1300">
              <a:latin typeface="ＭＳ Ｐゴシック" panose="020B0600070205080204" pitchFamily="50" charset="-128"/>
              <a:ea typeface="ＭＳ Ｐゴシック" panose="020B0600070205080204" pitchFamily="50" charset="-128"/>
            </a:rPr>
            <a:t>千円であり、前年度の</a:t>
          </a:r>
          <a:r>
            <a:rPr kumimoji="1" lang="en-US" altLang="ja-JP" sz="1300">
              <a:latin typeface="ＭＳ Ｐゴシック" panose="020B0600070205080204" pitchFamily="50" charset="-128"/>
              <a:ea typeface="ＭＳ Ｐゴシック" panose="020B0600070205080204" pitchFamily="50" charset="-128"/>
            </a:rPr>
            <a:t>278,067</a:t>
          </a:r>
          <a:r>
            <a:rPr kumimoji="1" lang="ja-JP" altLang="en-US" sz="1300">
              <a:latin typeface="ＭＳ Ｐゴシック" panose="020B0600070205080204" pitchFamily="50" charset="-128"/>
              <a:ea typeface="ＭＳ Ｐゴシック" panose="020B0600070205080204" pitchFamily="50" charset="-128"/>
            </a:rPr>
            <a:t>千円から増加した形となった。経常特定財源の競輪事業特別会計繰入金充当額は増加（</a:t>
          </a:r>
          <a:r>
            <a:rPr kumimoji="1" lang="en-US" altLang="ja-JP" sz="1300">
              <a:latin typeface="ＭＳ Ｐゴシック" panose="020B0600070205080204" pitchFamily="50" charset="-128"/>
              <a:ea typeface="ＭＳ Ｐゴシック" panose="020B0600070205080204" pitchFamily="50" charset="-128"/>
            </a:rPr>
            <a:t>16,500</a:t>
          </a:r>
          <a:r>
            <a:rPr kumimoji="1" lang="ja-JP" altLang="en-US" sz="1300">
              <a:latin typeface="ＭＳ Ｐゴシック" panose="020B0600070205080204" pitchFamily="50" charset="-128"/>
              <a:ea typeface="ＭＳ Ｐゴシック" panose="020B0600070205080204" pitchFamily="50" charset="-128"/>
            </a:rPr>
            <a:t>千円）したが、国の人事院勧告に基づく給与改定の増により総じて経常一般支出が増加した。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74422</xdr:rowOff>
    </xdr:from>
    <xdr:to>
      <xdr:col>24</xdr:col>
      <xdr:colOff>25400</xdr:colOff>
      <xdr:row>34</xdr:row>
      <xdr:rowOff>21844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3227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127000</xdr:rowOff>
    </xdr:from>
    <xdr:to>
      <xdr:col>19</xdr:col>
      <xdr:colOff>187325</xdr:colOff>
      <xdr:row>33</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134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127000</xdr:rowOff>
    </xdr:from>
    <xdr:to>
      <xdr:col>15</xdr:col>
      <xdr:colOff>98425</xdr:colOff>
      <xdr:row>33</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134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19558</xdr:rowOff>
    </xdr:from>
    <xdr:to>
      <xdr:col>11</xdr:col>
      <xdr:colOff>9525</xdr:colOff>
      <xdr:row>33</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6774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142494</xdr:rowOff>
    </xdr:from>
    <xdr:to>
      <xdr:col>24</xdr:col>
      <xdr:colOff>76200</xdr:colOff>
      <xdr:row>34</xdr:row>
      <xdr:rowOff>72644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51071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23622</xdr:rowOff>
    </xdr:from>
    <xdr:to>
      <xdr:col>20</xdr:col>
      <xdr:colOff>38100</xdr:colOff>
      <xdr:row>33</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5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76200</xdr:rowOff>
    </xdr:from>
    <xdr:to>
      <xdr:col>15</xdr:col>
      <xdr:colOff>149225</xdr:colOff>
      <xdr:row>33</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140208</xdr:rowOff>
    </xdr:from>
    <xdr:to>
      <xdr:col>11</xdr:col>
      <xdr:colOff>60325</xdr:colOff>
      <xdr:row>33</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80535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39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73914</xdr:rowOff>
    </xdr:from>
    <xdr:to>
      <xdr:col>6</xdr:col>
      <xdr:colOff>171450</xdr:colOff>
      <xdr:row>34</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物件費に係る経常一般支出は、前年度から</a:t>
          </a:r>
          <a:r>
            <a:rPr kumimoji="1" lang="en-US" altLang="ja-JP" sz="1300">
              <a:latin typeface="ＭＳ Ｐゴシック" panose="020B0600070205080204" pitchFamily="50" charset="-128"/>
              <a:ea typeface="ＭＳ Ｐゴシック" panose="020B0600070205080204" pitchFamily="50" charset="-128"/>
            </a:rPr>
            <a:t>60,599</a:t>
          </a:r>
          <a:r>
            <a:rPr kumimoji="1" lang="ja-JP" altLang="en-US" sz="1300">
              <a:latin typeface="ＭＳ Ｐゴシック" panose="020B0600070205080204" pitchFamily="50" charset="-128"/>
              <a:ea typeface="ＭＳ Ｐゴシック" panose="020B0600070205080204" pitchFamily="50" charset="-128"/>
            </a:rPr>
            <a:t>千円増額の</a:t>
          </a:r>
          <a:r>
            <a:rPr kumimoji="1" lang="en-US" altLang="ja-JP" sz="1300">
              <a:latin typeface="ＭＳ Ｐゴシック" panose="020B0600070205080204" pitchFamily="50" charset="-128"/>
              <a:ea typeface="ＭＳ Ｐゴシック" panose="020B0600070205080204" pitchFamily="50" charset="-128"/>
            </a:rPr>
            <a:t>555,612</a:t>
          </a:r>
          <a:r>
            <a:rPr kumimoji="1" lang="ja-JP" altLang="en-US" sz="1300">
              <a:latin typeface="ＭＳ Ｐゴシック" panose="020B0600070205080204" pitchFamily="50" charset="-128"/>
              <a:ea typeface="ＭＳ Ｐゴシック" panose="020B0600070205080204" pitchFamily="50" charset="-128"/>
            </a:rPr>
            <a:t>千円となっている。前年度にあったサテライトオフィスの建設に係る事業や自動運転実証事業といった臨時的な事業が減少したことに伴い、前年度と比べて物件費全体が減少した。</a:t>
          </a:r>
        </a:p>
        <a:p>
          <a:r>
            <a:rPr kumimoji="1" lang="ja-JP" altLang="en-US" sz="1300">
              <a:latin typeface="ＭＳ Ｐゴシック" panose="020B0600070205080204" pitchFamily="50" charset="-128"/>
              <a:ea typeface="ＭＳ Ｐゴシック" panose="020B0600070205080204" pitchFamily="50" charset="-128"/>
            </a:rPr>
            <a:t>　公共施設の維持管理費や、各種業務委託料および事務機器リース料などは経常経費であるため、経費削減に努め適正な水準を維持していきたい。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121285</xdr:rowOff>
    </xdr:from>
    <xdr:to>
      <xdr:col>82</xdr:col>
      <xdr:colOff>107950</xdr:colOff>
      <xdr:row>17</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6448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109855</xdr:rowOff>
    </xdr:from>
    <xdr:to>
      <xdr:col>78</xdr:col>
      <xdr:colOff>69850</xdr:colOff>
      <xdr:row>16</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530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109855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8732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167005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873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105427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70485</xdr:rowOff>
    </xdr:from>
    <xdr:to>
      <xdr:col>78</xdr:col>
      <xdr:colOff>120650</xdr:colOff>
      <xdr:row>17</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156862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59055</xdr:rowOff>
    </xdr:from>
    <xdr:to>
      <xdr:col>74</xdr:col>
      <xdr:colOff>31750</xdr:colOff>
      <xdr:row>16</xdr:row>
      <xdr:rowOff>160655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145432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8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価高騰や定額減税に係る給付金があったため、実績額が例年よりも大きく増加している。類似団体とほぼ同水準にあり、全国や県平均と比べると下回っているが、扶助費に係る経常一般支出は前年度から</a:t>
          </a:r>
          <a:r>
            <a:rPr kumimoji="1" lang="en-US" altLang="ja-JP" sz="1300">
              <a:latin typeface="ＭＳ Ｐゴシック" panose="020B0600070205080204" pitchFamily="50" charset="-128"/>
              <a:ea typeface="ＭＳ Ｐゴシック" panose="020B0600070205080204" pitchFamily="50" charset="-128"/>
            </a:rPr>
            <a:t>13,709</a:t>
          </a:r>
          <a:r>
            <a:rPr kumimoji="1" lang="ja-JP" altLang="en-US" sz="1300">
              <a:latin typeface="ＭＳ Ｐゴシック" panose="020B0600070205080204" pitchFamily="50" charset="-128"/>
              <a:ea typeface="ＭＳ Ｐゴシック" panose="020B0600070205080204" pitchFamily="50" charset="-128"/>
            </a:rPr>
            <a:t>千円増額の</a:t>
          </a:r>
          <a:r>
            <a:rPr kumimoji="1" lang="en-US" altLang="ja-JP" sz="1300">
              <a:latin typeface="ＭＳ Ｐゴシック" panose="020B0600070205080204" pitchFamily="50" charset="-128"/>
              <a:ea typeface="ＭＳ Ｐゴシック" panose="020B0600070205080204" pitchFamily="50" charset="-128"/>
            </a:rPr>
            <a:t>120,109</a:t>
          </a:r>
          <a:r>
            <a:rPr kumimoji="1" lang="ja-JP" altLang="en-US" sz="1300">
              <a:latin typeface="ＭＳ Ｐゴシック" panose="020B0600070205080204" pitchFamily="50" charset="-128"/>
              <a:ea typeface="ＭＳ Ｐゴシック" panose="020B0600070205080204" pitchFamily="50" charset="-128"/>
            </a:rPr>
            <a:t>千円となっている。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66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その他の数値に影響するものとして、維持修繕費・特別会計への繰出金に係る経常一般支出がある。繰出金については</a:t>
          </a:r>
          <a:r>
            <a:rPr kumimoji="1" lang="en-US" altLang="ja-JP" sz="1300">
              <a:latin typeface="ＭＳ Ｐゴシック" panose="020B0600070205080204" pitchFamily="50" charset="-128"/>
              <a:ea typeface="ＭＳ Ｐゴシック" panose="020B0600070205080204" pitchFamily="50" charset="-128"/>
            </a:rPr>
            <a:t>2,455</a:t>
          </a:r>
          <a:r>
            <a:rPr kumimoji="1" lang="ja-JP" altLang="en-US" sz="1300">
              <a:latin typeface="ＭＳ Ｐゴシック" panose="020B0600070205080204" pitchFamily="50" charset="-128"/>
              <a:ea typeface="ＭＳ Ｐゴシック" panose="020B0600070205080204" pitchFamily="50" charset="-128"/>
            </a:rPr>
            <a:t>千円減額の</a:t>
          </a:r>
          <a:r>
            <a:rPr kumimoji="1" lang="en-US" altLang="ja-JP" sz="1300">
              <a:latin typeface="ＭＳ Ｐゴシック" panose="020B0600070205080204" pitchFamily="50" charset="-128"/>
              <a:ea typeface="ＭＳ Ｐゴシック" panose="020B0600070205080204" pitchFamily="50" charset="-128"/>
            </a:rPr>
            <a:t>227,727</a:t>
          </a:r>
          <a:r>
            <a:rPr kumimoji="1" lang="ja-JP" altLang="en-US" sz="1300">
              <a:latin typeface="ＭＳ Ｐゴシック" panose="020B0600070205080204" pitchFamily="50" charset="-128"/>
              <a:ea typeface="ＭＳ Ｐゴシック" panose="020B0600070205080204" pitchFamily="50" charset="-128"/>
            </a:rPr>
            <a:t>千円で、維持修繕費は</a:t>
          </a:r>
          <a:r>
            <a:rPr kumimoji="1" lang="en-US" altLang="ja-JP" sz="1300">
              <a:latin typeface="ＭＳ Ｐゴシック" panose="020B0600070205080204" pitchFamily="50" charset="-128"/>
              <a:ea typeface="ＭＳ Ｐゴシック" panose="020B0600070205080204" pitchFamily="50" charset="-128"/>
            </a:rPr>
            <a:t>47,003</a:t>
          </a:r>
          <a:r>
            <a:rPr kumimoji="1" lang="ja-JP" altLang="en-US" sz="1300">
              <a:latin typeface="ＭＳ Ｐゴシック" panose="020B0600070205080204" pitchFamily="50" charset="-128"/>
              <a:ea typeface="ＭＳ Ｐゴシック" panose="020B0600070205080204" pitchFamily="50" charset="-128"/>
            </a:rPr>
            <a:t>千円増額の</a:t>
          </a:r>
          <a:r>
            <a:rPr kumimoji="1" lang="en-US" altLang="ja-JP" sz="1300">
              <a:latin typeface="ＭＳ Ｐゴシック" panose="020B0600070205080204" pitchFamily="50" charset="-128"/>
              <a:ea typeface="ＭＳ Ｐゴシック" panose="020B0600070205080204" pitchFamily="50" charset="-128"/>
            </a:rPr>
            <a:t>102,376</a:t>
          </a:r>
          <a:r>
            <a:rPr kumimoji="1" lang="ja-JP" altLang="en-US" sz="1300">
              <a:latin typeface="ＭＳ Ｐゴシック" panose="020B0600070205080204" pitchFamily="50" charset="-128"/>
              <a:ea typeface="ＭＳ Ｐゴシック" panose="020B0600070205080204" pitchFamily="50" charset="-128"/>
            </a:rPr>
            <a:t>千円となっている。令和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年度は降雪量が多く除雪費用が増加したため指標が例年以上に上がったが、ここ数年は緩やかな増減となっている。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49276</xdr:rowOff>
    </xdr:from>
    <xdr:to>
      <xdr:col>82</xdr:col>
      <xdr:colOff>107950</xdr:colOff>
      <xdr:row>56</xdr:row>
      <xdr:rowOff>131572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504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113284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504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56</xdr:row>
      <xdr:rowOff>113284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87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85852</xdr:rowOff>
    </xdr:from>
    <xdr:to>
      <xdr:col>69</xdr:col>
      <xdr:colOff>92075</xdr:colOff>
      <xdr:row>57</xdr:row>
      <xdr:rowOff>97282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870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80772</xdr:rowOff>
    </xdr:from>
    <xdr:to>
      <xdr:col>82</xdr:col>
      <xdr:colOff>158750</xdr:colOff>
      <xdr:row>57</xdr:row>
      <xdr:rowOff>10922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52849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169926</xdr:rowOff>
    </xdr:from>
    <xdr:to>
      <xdr:col>78</xdr:col>
      <xdr:colOff>120650</xdr:colOff>
      <xdr:row>56</xdr:row>
      <xdr:rowOff>100076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110253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35052</xdr:rowOff>
    </xdr:from>
    <xdr:to>
      <xdr:col>69</xdr:col>
      <xdr:colOff>142875</xdr:colOff>
      <xdr:row>56</xdr:row>
      <xdr:rowOff>136652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補助費における経常一般支出は</a:t>
          </a:r>
          <a:r>
            <a:rPr kumimoji="1" lang="en-US" altLang="ja-JP" sz="1300">
              <a:latin typeface="ＭＳ Ｐゴシック" panose="020B0600070205080204" pitchFamily="50" charset="-128"/>
              <a:ea typeface="ＭＳ Ｐゴシック" panose="020B0600070205080204" pitchFamily="50" charset="-128"/>
            </a:rPr>
            <a:t>6,344</a:t>
          </a:r>
          <a:r>
            <a:rPr kumimoji="1" lang="ja-JP" altLang="en-US" sz="1300">
              <a:latin typeface="ＭＳ Ｐゴシック" panose="020B0600070205080204" pitchFamily="50" charset="-128"/>
              <a:ea typeface="ＭＳ Ｐゴシック" panose="020B0600070205080204" pitchFamily="50" charset="-128"/>
            </a:rPr>
            <a:t>千円減額の</a:t>
          </a:r>
          <a:r>
            <a:rPr kumimoji="1" lang="en-US" altLang="ja-JP" sz="1300">
              <a:latin typeface="ＭＳ Ｐゴシック" panose="020B0600070205080204" pitchFamily="50" charset="-128"/>
              <a:ea typeface="ＭＳ Ｐゴシック" panose="020B0600070205080204" pitchFamily="50" charset="-128"/>
            </a:rPr>
            <a:t>612,236</a:t>
          </a:r>
          <a:r>
            <a:rPr kumimoji="1" lang="ja-JP" altLang="en-US" sz="1300">
              <a:latin typeface="ＭＳ Ｐゴシック" panose="020B0600070205080204" pitchFamily="50" charset="-128"/>
              <a:ea typeface="ＭＳ Ｐゴシック" panose="020B0600070205080204" pitchFamily="50" charset="-128"/>
            </a:rPr>
            <a:t>千円となっている。令和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年度以降下水道事業会計から</a:t>
          </a:r>
          <a:r>
            <a:rPr kumimoji="1" lang="en-US" altLang="ja-JP" sz="1300">
              <a:latin typeface="ＭＳ Ｐゴシック" panose="020B0600070205080204" pitchFamily="50" charset="-128"/>
              <a:ea typeface="ＭＳ Ｐゴシック" panose="020B0600070205080204" pitchFamily="50" charset="-128"/>
            </a:rPr>
            <a:t>245,000</a:t>
          </a:r>
          <a:r>
            <a:rPr kumimoji="1" lang="ja-JP" altLang="en-US" sz="1300">
              <a:latin typeface="ＭＳ Ｐゴシック" panose="020B0600070205080204" pitchFamily="50" charset="-128"/>
              <a:ea typeface="ＭＳ Ｐゴシック" panose="020B0600070205080204" pitchFamily="50" charset="-128"/>
            </a:rPr>
            <a:t>千円を繰出しており、令和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年度は新型コロナウイルスワクチン接種に係る返還金がなくなったため、令和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年度よりも減少となった。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168148</xdr:rowOff>
    </xdr:from>
    <xdr:to>
      <xdr:col>82</xdr:col>
      <xdr:colOff>107950</xdr:colOff>
      <xdr:row>39</xdr:row>
      <xdr:rowOff>65278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6832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65278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6741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117856</xdr:rowOff>
    </xdr:from>
    <xdr:to>
      <xdr:col>73</xdr:col>
      <xdr:colOff>180975</xdr:colOff>
      <xdr:row>38</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632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117856</xdr:rowOff>
    </xdr:from>
    <xdr:to>
      <xdr:col>69</xdr:col>
      <xdr:colOff>92075</xdr:colOff>
      <xdr:row>39</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6329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67056</xdr:rowOff>
    </xdr:from>
    <xdr:to>
      <xdr:col>69</xdr:col>
      <xdr:colOff>142875</xdr:colOff>
      <xdr:row>38</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153433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一般支出は、返済方法を元金均等償還に切り替えているため、元金は高止まりしている一方、利子は減少傾向にある。しかし年々利率が増加しているため、今後については利子も高止まりするもの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111760</xdr:rowOff>
    </xdr:from>
    <xdr:to>
      <xdr:col>24</xdr:col>
      <xdr:colOff>25400</xdr:colOff>
      <xdr:row>75</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705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134620</xdr:rowOff>
    </xdr:from>
    <xdr:to>
      <xdr:col>19</xdr:col>
      <xdr:colOff>187325</xdr:colOff>
      <xdr:row>75</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93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75</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9933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76</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08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77487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公債費を除いた経常収支比率については、令和元年度までは類似団体平均とほぼ同水準であったが、令和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年度以降においては人件費と下水道会計繰出金が影響し、類似団体平均と比べ低い水準となった。</a:t>
          </a:r>
        </a:p>
        <a:p>
          <a:r>
            <a:rPr kumimoji="1" lang="ja-JP" altLang="en-US" sz="1300">
              <a:latin typeface="ＭＳ Ｐゴシック" panose="020B0600070205080204" pitchFamily="50" charset="-128"/>
              <a:ea typeface="ＭＳ Ｐゴシック" panose="020B0600070205080204" pitchFamily="50" charset="-128"/>
            </a:rPr>
            <a:t>　今後については、物価高騰による影響や公共施設の維持修繕費増加が見込まれ、上昇していくと考えられる。引き続き、経常経費の縮減に努めていきたい。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xdr:rowOff>
    </xdr:from>
    <xdr:to>
      <xdr:col>82</xdr:col>
      <xdr:colOff>107950</xdr:colOff>
      <xdr:row>74</xdr:row>
      <xdr:rowOff>81280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69314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81280</xdr:rowOff>
    </xdr:from>
    <xdr:to>
      <xdr:col>78</xdr:col>
      <xdr:colOff>69850</xdr:colOff>
      <xdr:row>74</xdr:row>
      <xdr:rowOff>5842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59713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14986</xdr:rowOff>
    </xdr:from>
    <xdr:to>
      <xdr:col>73</xdr:col>
      <xdr:colOff>180975</xdr:colOff>
      <xdr:row>73</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53083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14986</xdr:rowOff>
    </xdr:from>
    <xdr:to>
      <xdr:col>69</xdr:col>
      <xdr:colOff>92075</xdr:colOff>
      <xdr:row>74</xdr:row>
      <xdr:rowOff>14986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53083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30480</xdr:rowOff>
    </xdr:from>
    <xdr:to>
      <xdr:col>82</xdr:col>
      <xdr:colOff>158750</xdr:colOff>
      <xdr:row>74</xdr:row>
      <xdr:rowOff>132080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47007</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126492</xdr:rowOff>
    </xdr:from>
    <xdr:to>
      <xdr:col>78</xdr:col>
      <xdr:colOff>120650</xdr:colOff>
      <xdr:row>74</xdr:row>
      <xdr:rowOff>56642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66819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1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30480</xdr:rowOff>
    </xdr:from>
    <xdr:to>
      <xdr:col>74</xdr:col>
      <xdr:colOff>31750</xdr:colOff>
      <xdr:row>73</xdr:row>
      <xdr:rowOff>132080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142257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135636</xdr:rowOff>
    </xdr:from>
    <xdr:to>
      <xdr:col>69</xdr:col>
      <xdr:colOff>142875</xdr:colOff>
      <xdr:row>73</xdr:row>
      <xdr:rowOff>65786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48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75963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24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135636</xdr:rowOff>
    </xdr:from>
    <xdr:to>
      <xdr:col>65</xdr:col>
      <xdr:colOff>53975</xdr:colOff>
      <xdr:row>74</xdr:row>
      <xdr:rowOff>65786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6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75963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2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20434</xdr:rowOff>
    </xdr:from>
    <xdr:to>
      <xdr:col>29</xdr:col>
      <xdr:colOff>127000</xdr:colOff>
      <xdr:row>18</xdr:row>
      <xdr:rowOff>97770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4159"/>
          <a:ext cx="647700" cy="77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97770</xdr:rowOff>
    </xdr:from>
    <xdr:to>
      <xdr:col>26</xdr:col>
      <xdr:colOff>50800</xdr:colOff>
      <xdr:row>18</xdr:row>
      <xdr:rowOff>122824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1495"/>
          <a:ext cx="698500" cy="25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122824</xdr:rowOff>
    </xdr:from>
    <xdr:to>
      <xdr:col>22</xdr:col>
      <xdr:colOff>114300</xdr:colOff>
      <xdr:row>19</xdr:row>
      <xdr:rowOff>18849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6549"/>
          <a:ext cx="698500" cy="67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18849</xdr:rowOff>
    </xdr:from>
    <xdr:to>
      <xdr:col>18</xdr:col>
      <xdr:colOff>177800</xdr:colOff>
      <xdr:row>19</xdr:row>
      <xdr:rowOff>62954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24024"/>
          <a:ext cx="698500" cy="44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141084</xdr:rowOff>
    </xdr:from>
    <xdr:to>
      <xdr:col>29</xdr:col>
      <xdr:colOff>177800</xdr:colOff>
      <xdr:row>18</xdr:row>
      <xdr:rowOff>71234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113161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46970</xdr:rowOff>
    </xdr:from>
    <xdr:to>
      <xdr:col>26</xdr:col>
      <xdr:colOff>101600</xdr:colOff>
      <xdr:row>18</xdr:row>
      <xdr:rowOff>148570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0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133347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72024</xdr:rowOff>
    </xdr:from>
    <xdr:to>
      <xdr:col>22</xdr:col>
      <xdr:colOff>165100</xdr:colOff>
      <xdr:row>19</xdr:row>
      <xdr:rowOff>2174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158401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139499</xdr:rowOff>
    </xdr:from>
    <xdr:to>
      <xdr:col>19</xdr:col>
      <xdr:colOff>38100</xdr:colOff>
      <xdr:row>19</xdr:row>
      <xdr:rowOff>69649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7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54426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5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12154</xdr:rowOff>
    </xdr:from>
    <xdr:to>
      <xdr:col>15</xdr:col>
      <xdr:colOff>101600</xdr:colOff>
      <xdr:row>19</xdr:row>
      <xdr:rowOff>113754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7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98531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238404</xdr:rowOff>
    </xdr:from>
    <xdr:to>
      <xdr:col>29</xdr:col>
      <xdr:colOff>127000</xdr:colOff>
      <xdr:row>35</xdr:row>
      <xdr:rowOff>238549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48754"/>
          <a:ext cx="647700" cy="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223181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33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238549</xdr:rowOff>
    </xdr:from>
    <xdr:to>
      <xdr:col>26</xdr:col>
      <xdr:colOff>50800</xdr:colOff>
      <xdr:row>35</xdr:row>
      <xdr:rowOff>247023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48899"/>
          <a:ext cx="698500" cy="8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243769</xdr:rowOff>
    </xdr:from>
    <xdr:to>
      <xdr:col>22</xdr:col>
      <xdr:colOff>114300</xdr:colOff>
      <xdr:row>35</xdr:row>
      <xdr:rowOff>247023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54119"/>
          <a:ext cx="698500" cy="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243769</xdr:rowOff>
    </xdr:from>
    <xdr:to>
      <xdr:col>18</xdr:col>
      <xdr:colOff>177800</xdr:colOff>
      <xdr:row>35</xdr:row>
      <xdr:rowOff>268732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54119"/>
          <a:ext cx="698500" cy="24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187604</xdr:rowOff>
    </xdr:from>
    <xdr:to>
      <xdr:col>29</xdr:col>
      <xdr:colOff>177800</xdr:colOff>
      <xdr:row>35</xdr:row>
      <xdr:rowOff>289204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9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32681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187749</xdr:rowOff>
    </xdr:from>
    <xdr:to>
      <xdr:col>26</xdr:col>
      <xdr:colOff>101600</xdr:colOff>
      <xdr:row>35</xdr:row>
      <xdr:rowOff>289349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9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299526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66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196223</xdr:rowOff>
    </xdr:from>
    <xdr:to>
      <xdr:col>22</xdr:col>
      <xdr:colOff>165100</xdr:colOff>
      <xdr:row>35</xdr:row>
      <xdr:rowOff>297823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308000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7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192969</xdr:rowOff>
    </xdr:from>
    <xdr:to>
      <xdr:col>19</xdr:col>
      <xdr:colOff>38100</xdr:colOff>
      <xdr:row>35</xdr:row>
      <xdr:rowOff>294569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3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304746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72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217932</xdr:rowOff>
    </xdr:from>
    <xdr:to>
      <xdr:col>15</xdr:col>
      <xdr:colOff>101600</xdr:colOff>
      <xdr:row>35</xdr:row>
      <xdr:rowOff>319532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8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329709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9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7,534
7,477
25.17
5,689,829
5,348,735
305,234
2,881,000
3,016,755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110470</xdr:rowOff>
    </xdr:from>
    <xdr:to>
      <xdr:col>24</xdr:col>
      <xdr:colOff>63500</xdr:colOff>
      <xdr:row>38</xdr:row>
      <xdr:rowOff>26848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4120"/>
          <a:ext cx="8382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26848</xdr:rowOff>
    </xdr:from>
    <xdr:to>
      <xdr:col>19</xdr:col>
      <xdr:colOff>177800</xdr:colOff>
      <xdr:row>38</xdr:row>
      <xdr:rowOff>70129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41948"/>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70129</xdr:rowOff>
    </xdr:from>
    <xdr:to>
      <xdr:col>15</xdr:col>
      <xdr:colOff>50800</xdr:colOff>
      <xdr:row>38</xdr:row>
      <xdr:rowOff>113350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5229"/>
          <a:ext cx="889000" cy="4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113350</xdr:rowOff>
    </xdr:from>
    <xdr:to>
      <xdr:col>10</xdr:col>
      <xdr:colOff>114300</xdr:colOff>
      <xdr:row>39</xdr:row>
      <xdr:rowOff>772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8450"/>
          <a:ext cx="889000" cy="5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59670</xdr:rowOff>
    </xdr:from>
    <xdr:to>
      <xdr:col>24</xdr:col>
      <xdr:colOff>114300</xdr:colOff>
      <xdr:row>37</xdr:row>
      <xdr:rowOff>161269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33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38097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147498</xdr:rowOff>
    </xdr:from>
    <xdr:to>
      <xdr:col>20</xdr:col>
      <xdr:colOff>38100</xdr:colOff>
      <xdr:row>38</xdr:row>
      <xdr:rowOff>77648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9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68775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8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19329</xdr:rowOff>
    </xdr:from>
    <xdr:to>
      <xdr:col>15</xdr:col>
      <xdr:colOff>101600</xdr:colOff>
      <xdr:row>38</xdr:row>
      <xdr:rowOff>120929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112056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2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62550</xdr:rowOff>
    </xdr:from>
    <xdr:to>
      <xdr:col>10</xdr:col>
      <xdr:colOff>165100</xdr:colOff>
      <xdr:row>38</xdr:row>
      <xdr:rowOff>164150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155277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7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121422</xdr:rowOff>
    </xdr:from>
    <xdr:to>
      <xdr:col>6</xdr:col>
      <xdr:colOff>38100</xdr:colOff>
      <xdr:row>39</xdr:row>
      <xdr:rowOff>51572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42699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72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75595</xdr:rowOff>
    </xdr:from>
    <xdr:to>
      <xdr:col>24</xdr:col>
      <xdr:colOff>63500</xdr:colOff>
      <xdr:row>58</xdr:row>
      <xdr:rowOff>84313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19695"/>
          <a:ext cx="838200" cy="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75595</xdr:rowOff>
    </xdr:from>
    <xdr:to>
      <xdr:col>19</xdr:col>
      <xdr:colOff>177800</xdr:colOff>
      <xdr:row>58</xdr:row>
      <xdr:rowOff>95510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19695"/>
          <a:ext cx="889000" cy="1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143859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08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95510</xdr:rowOff>
    </xdr:from>
    <xdr:to>
      <xdr:col>15</xdr:col>
      <xdr:colOff>50800</xdr:colOff>
      <xdr:row>58</xdr:row>
      <xdr:rowOff>119153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9610"/>
          <a:ext cx="889000" cy="2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148107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09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119153</xdr:rowOff>
    </xdr:from>
    <xdr:to>
      <xdr:col>10</xdr:col>
      <xdr:colOff>114300</xdr:colOff>
      <xdr:row>58</xdr:row>
      <xdr:rowOff>127639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3253"/>
          <a:ext cx="889000" cy="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33513</xdr:rowOff>
    </xdr:from>
    <xdr:to>
      <xdr:col>24</xdr:col>
      <xdr:colOff>114300</xdr:colOff>
      <xdr:row>58</xdr:row>
      <xdr:rowOff>135113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164340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24795</xdr:rowOff>
    </xdr:from>
    <xdr:to>
      <xdr:col>20</xdr:col>
      <xdr:colOff>38100</xdr:colOff>
      <xdr:row>58</xdr:row>
      <xdr:rowOff>126395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142922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44710</xdr:rowOff>
    </xdr:from>
    <xdr:to>
      <xdr:col>15</xdr:col>
      <xdr:colOff>101600</xdr:colOff>
      <xdr:row>58</xdr:row>
      <xdr:rowOff>146310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162837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6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68353</xdr:rowOff>
    </xdr:from>
    <xdr:to>
      <xdr:col>10</xdr:col>
      <xdr:colOff>165100</xdr:colOff>
      <xdr:row>58</xdr:row>
      <xdr:rowOff>169953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161080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0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76839</xdr:rowOff>
    </xdr:from>
    <xdr:to>
      <xdr:col>6</xdr:col>
      <xdr:colOff>38100</xdr:colOff>
      <xdr:row>59</xdr:row>
      <xdr:rowOff>6989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23516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6477</xdr:rowOff>
    </xdr:from>
    <xdr:to>
      <xdr:col>24</xdr:col>
      <xdr:colOff>63500</xdr:colOff>
      <xdr:row>78</xdr:row>
      <xdr:rowOff>13615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79577"/>
          <a:ext cx="8382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8725</xdr:rowOff>
    </xdr:from>
    <xdr:to>
      <xdr:col>19</xdr:col>
      <xdr:colOff>177800</xdr:colOff>
      <xdr:row>78</xdr:row>
      <xdr:rowOff>13615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81825"/>
          <a:ext cx="8890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8725</xdr:rowOff>
    </xdr:from>
    <xdr:to>
      <xdr:col>15</xdr:col>
      <xdr:colOff>50800</xdr:colOff>
      <xdr:row>78</xdr:row>
      <xdr:rowOff>28550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81825"/>
          <a:ext cx="889000" cy="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168275</xdr:rowOff>
    </xdr:from>
    <xdr:to>
      <xdr:col>10</xdr:col>
      <xdr:colOff>114300</xdr:colOff>
      <xdr:row>78</xdr:row>
      <xdr:rowOff>28550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369925"/>
          <a:ext cx="889000" cy="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127127</xdr:rowOff>
    </xdr:from>
    <xdr:to>
      <xdr:col>24</xdr:col>
      <xdr:colOff>114300</xdr:colOff>
      <xdr:row>78</xdr:row>
      <xdr:rowOff>57277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105554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134265</xdr:rowOff>
    </xdr:from>
    <xdr:to>
      <xdr:col>20</xdr:col>
      <xdr:colOff>38100</xdr:colOff>
      <xdr:row>78</xdr:row>
      <xdr:rowOff>64415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55542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129375</xdr:rowOff>
    </xdr:from>
    <xdr:to>
      <xdr:col>15</xdr:col>
      <xdr:colOff>101600</xdr:colOff>
      <xdr:row>78</xdr:row>
      <xdr:rowOff>59525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50652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149200</xdr:rowOff>
    </xdr:from>
    <xdr:to>
      <xdr:col>10</xdr:col>
      <xdr:colOff>165100</xdr:colOff>
      <xdr:row>78</xdr:row>
      <xdr:rowOff>79350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70477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117475</xdr:rowOff>
    </xdr:from>
    <xdr:to>
      <xdr:col>6</xdr:col>
      <xdr:colOff>38100</xdr:colOff>
      <xdr:row>78</xdr:row>
      <xdr:rowOff>47625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64152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0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105780</xdr:rowOff>
    </xdr:from>
    <xdr:to>
      <xdr:col>24</xdr:col>
      <xdr:colOff>63500</xdr:colOff>
      <xdr:row>98</xdr:row>
      <xdr:rowOff>28643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36430"/>
          <a:ext cx="838200" cy="9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28643</xdr:rowOff>
    </xdr:from>
    <xdr:to>
      <xdr:col>19</xdr:col>
      <xdr:colOff>177800</xdr:colOff>
      <xdr:row>98</xdr:row>
      <xdr:rowOff>62847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30743"/>
          <a:ext cx="889000" cy="3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151043</xdr:rowOff>
    </xdr:from>
    <xdr:to>
      <xdr:col>15</xdr:col>
      <xdr:colOff>50800</xdr:colOff>
      <xdr:row>98</xdr:row>
      <xdr:rowOff>62847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81693"/>
          <a:ext cx="889000" cy="8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151043</xdr:rowOff>
    </xdr:from>
    <xdr:to>
      <xdr:col>10</xdr:col>
      <xdr:colOff>114300</xdr:colOff>
      <xdr:row>98</xdr:row>
      <xdr:rowOff>152197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81693"/>
          <a:ext cx="889000" cy="17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54980</xdr:rowOff>
    </xdr:from>
    <xdr:to>
      <xdr:col>24</xdr:col>
      <xdr:colOff>114300</xdr:colOff>
      <xdr:row>97</xdr:row>
      <xdr:rowOff>156580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141357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149293</xdr:rowOff>
    </xdr:from>
    <xdr:to>
      <xdr:col>20</xdr:col>
      <xdr:colOff>38100</xdr:colOff>
      <xdr:row>98</xdr:row>
      <xdr:rowOff>79443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70570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7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12047</xdr:rowOff>
    </xdr:from>
    <xdr:to>
      <xdr:col>15</xdr:col>
      <xdr:colOff>101600</xdr:colOff>
      <xdr:row>98</xdr:row>
      <xdr:rowOff>113647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104774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0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100243</xdr:rowOff>
    </xdr:from>
    <xdr:to>
      <xdr:col>10</xdr:col>
      <xdr:colOff>165100</xdr:colOff>
      <xdr:row>98</xdr:row>
      <xdr:rowOff>30393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3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21520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101397</xdr:rowOff>
    </xdr:from>
    <xdr:to>
      <xdr:col>6</xdr:col>
      <xdr:colOff>38100</xdr:colOff>
      <xdr:row>99</xdr:row>
      <xdr:rowOff>31547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22674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40362</xdr:rowOff>
    </xdr:from>
    <xdr:to>
      <xdr:col>55</xdr:col>
      <xdr:colOff>0</xdr:colOff>
      <xdr:row>36</xdr:row>
      <xdr:rowOff>104797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12562"/>
          <a:ext cx="838200" cy="6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39718</xdr:rowOff>
    </xdr:from>
    <xdr:to>
      <xdr:col>50</xdr:col>
      <xdr:colOff>114300</xdr:colOff>
      <xdr:row>36</xdr:row>
      <xdr:rowOff>40362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11918"/>
          <a:ext cx="8890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39718</xdr:rowOff>
    </xdr:from>
    <xdr:to>
      <xdr:col>45</xdr:col>
      <xdr:colOff>177800</xdr:colOff>
      <xdr:row>36</xdr:row>
      <xdr:rowOff>50580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11918"/>
          <a:ext cx="889000" cy="1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110847</xdr:rowOff>
    </xdr:from>
    <xdr:to>
      <xdr:col>41</xdr:col>
      <xdr:colOff>50800</xdr:colOff>
      <xdr:row>36</xdr:row>
      <xdr:rowOff>50580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0147"/>
          <a:ext cx="889000" cy="28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53997</xdr:rowOff>
    </xdr:from>
    <xdr:to>
      <xdr:col>55</xdr:col>
      <xdr:colOff>50800</xdr:colOff>
      <xdr:row>36</xdr:row>
      <xdr:rowOff>155597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32424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161012</xdr:rowOff>
    </xdr:from>
    <xdr:to>
      <xdr:col>50</xdr:col>
      <xdr:colOff>165100</xdr:colOff>
      <xdr:row>36</xdr:row>
      <xdr:rowOff>91162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82289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5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160368</xdr:rowOff>
    </xdr:from>
    <xdr:to>
      <xdr:col>46</xdr:col>
      <xdr:colOff>38100</xdr:colOff>
      <xdr:row>36</xdr:row>
      <xdr:rowOff>90518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81645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5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171230</xdr:rowOff>
    </xdr:from>
    <xdr:to>
      <xdr:col>41</xdr:col>
      <xdr:colOff>101600</xdr:colOff>
      <xdr:row>36</xdr:row>
      <xdr:rowOff>101380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117907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4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60047</xdr:rowOff>
    </xdr:from>
    <xdr:to>
      <xdr:col>36</xdr:col>
      <xdr:colOff>165100</xdr:colOff>
      <xdr:row>34</xdr:row>
      <xdr:rowOff>161647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152774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159844</xdr:rowOff>
    </xdr:from>
    <xdr:to>
      <xdr:col>55</xdr:col>
      <xdr:colOff>0</xdr:colOff>
      <xdr:row>59</xdr:row>
      <xdr:rowOff>34351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03944"/>
          <a:ext cx="838200" cy="4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159844</xdr:rowOff>
    </xdr:from>
    <xdr:to>
      <xdr:col>50</xdr:col>
      <xdr:colOff>114300</xdr:colOff>
      <xdr:row>59</xdr:row>
      <xdr:rowOff>13506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03944"/>
          <a:ext cx="889000" cy="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152782</xdr:rowOff>
    </xdr:from>
    <xdr:to>
      <xdr:col>45</xdr:col>
      <xdr:colOff>177800</xdr:colOff>
      <xdr:row>59</xdr:row>
      <xdr:rowOff>13506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96882"/>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152782</xdr:rowOff>
    </xdr:from>
    <xdr:to>
      <xdr:col>41</xdr:col>
      <xdr:colOff>50800</xdr:colOff>
      <xdr:row>59</xdr:row>
      <xdr:rowOff>20289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96882"/>
          <a:ext cx="889000" cy="3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155001</xdr:rowOff>
    </xdr:from>
    <xdr:to>
      <xdr:col>55</xdr:col>
      <xdr:colOff>50800</xdr:colOff>
      <xdr:row>59</xdr:row>
      <xdr:rowOff>85151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69928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1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109044</xdr:rowOff>
    </xdr:from>
    <xdr:to>
      <xdr:col>50</xdr:col>
      <xdr:colOff>165100</xdr:colOff>
      <xdr:row>59</xdr:row>
      <xdr:rowOff>39194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5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30321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1014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134156</xdr:rowOff>
    </xdr:from>
    <xdr:to>
      <xdr:col>46</xdr:col>
      <xdr:colOff>38100</xdr:colOff>
      <xdr:row>59</xdr:row>
      <xdr:rowOff>64306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55433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101982</xdr:rowOff>
    </xdr:from>
    <xdr:to>
      <xdr:col>41</xdr:col>
      <xdr:colOff>101600</xdr:colOff>
      <xdr:row>59</xdr:row>
      <xdr:rowOff>32132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23259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1013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140939</xdr:rowOff>
    </xdr:from>
    <xdr:to>
      <xdr:col>36</xdr:col>
      <xdr:colOff>165100</xdr:colOff>
      <xdr:row>59</xdr:row>
      <xdr:rowOff>71089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62216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114895</xdr:rowOff>
    </xdr:from>
    <xdr:to>
      <xdr:col>55</xdr:col>
      <xdr:colOff>0</xdr:colOff>
      <xdr:row>78</xdr:row>
      <xdr:rowOff>123177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87995"/>
          <a:ext cx="838200" cy="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31671</xdr:rowOff>
    </xdr:from>
    <xdr:to>
      <xdr:col>50</xdr:col>
      <xdr:colOff>114300</xdr:colOff>
      <xdr:row>78</xdr:row>
      <xdr:rowOff>114895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04771"/>
          <a:ext cx="889000" cy="8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164854</xdr:rowOff>
    </xdr:from>
    <xdr:to>
      <xdr:col>45</xdr:col>
      <xdr:colOff>177800</xdr:colOff>
      <xdr:row>78</xdr:row>
      <xdr:rowOff>31671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66504"/>
          <a:ext cx="8890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164854</xdr:rowOff>
    </xdr:from>
    <xdr:to>
      <xdr:col>41</xdr:col>
      <xdr:colOff>50800</xdr:colOff>
      <xdr:row>78</xdr:row>
      <xdr:rowOff>90946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66504"/>
          <a:ext cx="889000" cy="97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72377</xdr:rowOff>
    </xdr:from>
    <xdr:to>
      <xdr:col>55</xdr:col>
      <xdr:colOff>50800</xdr:colOff>
      <xdr:row>79</xdr:row>
      <xdr:rowOff>2527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158754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64095</xdr:rowOff>
    </xdr:from>
    <xdr:to>
      <xdr:col>50</xdr:col>
      <xdr:colOff>165100</xdr:colOff>
      <xdr:row>78</xdr:row>
      <xdr:rowOff>165695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3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156822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152321</xdr:rowOff>
    </xdr:from>
    <xdr:to>
      <xdr:col>46</xdr:col>
      <xdr:colOff>38100</xdr:colOff>
      <xdr:row>78</xdr:row>
      <xdr:rowOff>82471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98998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114054</xdr:rowOff>
    </xdr:from>
    <xdr:to>
      <xdr:col>41</xdr:col>
      <xdr:colOff>101600</xdr:colOff>
      <xdr:row>78</xdr:row>
      <xdr:rowOff>44204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1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60731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9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40146</xdr:rowOff>
    </xdr:from>
    <xdr:to>
      <xdr:col>36</xdr:col>
      <xdr:colOff>165100</xdr:colOff>
      <xdr:row>78</xdr:row>
      <xdr:rowOff>141746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132873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0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119711</xdr:rowOff>
    </xdr:from>
    <xdr:to>
      <xdr:col>55</xdr:col>
      <xdr:colOff>0</xdr:colOff>
      <xdr:row>98</xdr:row>
      <xdr:rowOff>121988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21811"/>
          <a:ext cx="8382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121988</xdr:rowOff>
    </xdr:from>
    <xdr:to>
      <xdr:col>50</xdr:col>
      <xdr:colOff>114300</xdr:colOff>
      <xdr:row>98</xdr:row>
      <xdr:rowOff>158074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924088"/>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157896</xdr:rowOff>
    </xdr:from>
    <xdr:to>
      <xdr:col>45</xdr:col>
      <xdr:colOff>177800</xdr:colOff>
      <xdr:row>98</xdr:row>
      <xdr:rowOff>158074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59996"/>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122761</xdr:rowOff>
    </xdr:from>
    <xdr:to>
      <xdr:col>41</xdr:col>
      <xdr:colOff>50800</xdr:colOff>
      <xdr:row>98</xdr:row>
      <xdr:rowOff>157896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24861"/>
          <a:ext cx="889000" cy="3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68911</xdr:rowOff>
    </xdr:from>
    <xdr:to>
      <xdr:col>55</xdr:col>
      <xdr:colOff>50800</xdr:colOff>
      <xdr:row>98</xdr:row>
      <xdr:rowOff>170511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155288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8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71188</xdr:rowOff>
    </xdr:from>
    <xdr:to>
      <xdr:col>50</xdr:col>
      <xdr:colOff>165100</xdr:colOff>
      <xdr:row>99</xdr:row>
      <xdr:rowOff>1338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7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163915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6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107274</xdr:rowOff>
    </xdr:from>
    <xdr:to>
      <xdr:col>46</xdr:col>
      <xdr:colOff>38100</xdr:colOff>
      <xdr:row>99</xdr:row>
      <xdr:rowOff>37424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28551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0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107096</xdr:rowOff>
    </xdr:from>
    <xdr:to>
      <xdr:col>41</xdr:col>
      <xdr:colOff>101600</xdr:colOff>
      <xdr:row>99</xdr:row>
      <xdr:rowOff>37246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0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28373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71961</xdr:rowOff>
    </xdr:from>
    <xdr:to>
      <xdr:col>36</xdr:col>
      <xdr:colOff>165100</xdr:colOff>
      <xdr:row>99</xdr:row>
      <xdr:rowOff>2111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164688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6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69794</xdr:rowOff>
    </xdr:from>
    <xdr:to>
      <xdr:col>85</xdr:col>
      <xdr:colOff>127000</xdr:colOff>
      <xdr:row>76</xdr:row>
      <xdr:rowOff>80063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99994"/>
          <a:ext cx="83820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69794</xdr:rowOff>
    </xdr:from>
    <xdr:to>
      <xdr:col>81</xdr:col>
      <xdr:colOff>50800</xdr:colOff>
      <xdr:row>76</xdr:row>
      <xdr:rowOff>72423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9999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72423</xdr:rowOff>
    </xdr:from>
    <xdr:to>
      <xdr:col>76</xdr:col>
      <xdr:colOff>114300</xdr:colOff>
      <xdr:row>76</xdr:row>
      <xdr:rowOff>73041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02623"/>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73041</xdr:rowOff>
    </xdr:from>
    <xdr:to>
      <xdr:col>71</xdr:col>
      <xdr:colOff>177800</xdr:colOff>
      <xdr:row>76</xdr:row>
      <xdr:rowOff>88722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03241"/>
          <a:ext cx="889000" cy="1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29263</xdr:rowOff>
    </xdr:from>
    <xdr:to>
      <xdr:col>85</xdr:col>
      <xdr:colOff>177800</xdr:colOff>
      <xdr:row>76</xdr:row>
      <xdr:rowOff>130863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5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7690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3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18994</xdr:rowOff>
    </xdr:from>
    <xdr:to>
      <xdr:col>81</xdr:col>
      <xdr:colOff>101600</xdr:colOff>
      <xdr:row>76</xdr:row>
      <xdr:rowOff>120594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111721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4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21623</xdr:rowOff>
    </xdr:from>
    <xdr:to>
      <xdr:col>76</xdr:col>
      <xdr:colOff>165100</xdr:colOff>
      <xdr:row>76</xdr:row>
      <xdr:rowOff>123223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5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114350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22241</xdr:rowOff>
    </xdr:from>
    <xdr:to>
      <xdr:col>72</xdr:col>
      <xdr:colOff>38100</xdr:colOff>
      <xdr:row>76</xdr:row>
      <xdr:rowOff>123841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5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114968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4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37922</xdr:rowOff>
    </xdr:from>
    <xdr:to>
      <xdr:col>67</xdr:col>
      <xdr:colOff>101600</xdr:colOff>
      <xdr:row>76</xdr:row>
      <xdr:rowOff>139522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130649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54770</xdr:rowOff>
    </xdr:from>
    <xdr:to>
      <xdr:col>85</xdr:col>
      <xdr:colOff>127000</xdr:colOff>
      <xdr:row>99</xdr:row>
      <xdr:rowOff>83610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28320"/>
          <a:ext cx="8382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50158</xdr:rowOff>
    </xdr:from>
    <xdr:to>
      <xdr:col>81</xdr:col>
      <xdr:colOff>50800</xdr:colOff>
      <xdr:row>99</xdr:row>
      <xdr:rowOff>83610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23708"/>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50158</xdr:rowOff>
    </xdr:from>
    <xdr:to>
      <xdr:col>76</xdr:col>
      <xdr:colOff>114300</xdr:colOff>
      <xdr:row>99</xdr:row>
      <xdr:rowOff>80952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23708"/>
          <a:ext cx="889000" cy="3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79797</xdr:rowOff>
    </xdr:from>
    <xdr:to>
      <xdr:col>71</xdr:col>
      <xdr:colOff>177800</xdr:colOff>
      <xdr:row>99</xdr:row>
      <xdr:rowOff>80952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53347"/>
          <a:ext cx="889000" cy="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3970</xdr:rowOff>
    </xdr:from>
    <xdr:to>
      <xdr:col>85</xdr:col>
      <xdr:colOff>177800</xdr:colOff>
      <xdr:row>99</xdr:row>
      <xdr:rowOff>105570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32810</xdr:rowOff>
    </xdr:from>
    <xdr:to>
      <xdr:col>81</xdr:col>
      <xdr:colOff>101600</xdr:colOff>
      <xdr:row>99</xdr:row>
      <xdr:rowOff>134410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125537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9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170808</xdr:rowOff>
    </xdr:from>
    <xdr:to>
      <xdr:col>76</xdr:col>
      <xdr:colOff>165100</xdr:colOff>
      <xdr:row>99</xdr:row>
      <xdr:rowOff>100958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92085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30152</xdr:rowOff>
    </xdr:from>
    <xdr:to>
      <xdr:col>72</xdr:col>
      <xdr:colOff>38100</xdr:colOff>
      <xdr:row>99</xdr:row>
      <xdr:rowOff>131752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0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122879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28997</xdr:rowOff>
    </xdr:from>
    <xdr:to>
      <xdr:col>67</xdr:col>
      <xdr:colOff>101600</xdr:colOff>
      <xdr:row>99</xdr:row>
      <xdr:rowOff>130597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121724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58547</xdr:rowOff>
    </xdr:from>
    <xdr:to>
      <xdr:col>116</xdr:col>
      <xdr:colOff>63500</xdr:colOff>
      <xdr:row>57</xdr:row>
      <xdr:rowOff>62967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831197"/>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62967</xdr:rowOff>
    </xdr:from>
    <xdr:to>
      <xdr:col>111</xdr:col>
      <xdr:colOff>177800</xdr:colOff>
      <xdr:row>57</xdr:row>
      <xdr:rowOff>65672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835617"/>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65672</xdr:rowOff>
    </xdr:from>
    <xdr:to>
      <xdr:col>107</xdr:col>
      <xdr:colOff>50800</xdr:colOff>
      <xdr:row>57</xdr:row>
      <xdr:rowOff>71882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838322"/>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71882</xdr:rowOff>
    </xdr:from>
    <xdr:to>
      <xdr:col>102</xdr:col>
      <xdr:colOff>114300</xdr:colOff>
      <xdr:row>57</xdr:row>
      <xdr:rowOff>77997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844532"/>
          <a:ext cx="8890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7747</xdr:rowOff>
    </xdr:from>
    <xdr:to>
      <xdr:col>116</xdr:col>
      <xdr:colOff>114300</xdr:colOff>
      <xdr:row>57</xdr:row>
      <xdr:rowOff>109347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7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30624</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6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12167</xdr:rowOff>
    </xdr:from>
    <xdr:to>
      <xdr:col>112</xdr:col>
      <xdr:colOff>38100</xdr:colOff>
      <xdr:row>57</xdr:row>
      <xdr:rowOff>113767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130294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5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14872</xdr:rowOff>
    </xdr:from>
    <xdr:to>
      <xdr:col>107</xdr:col>
      <xdr:colOff>101600</xdr:colOff>
      <xdr:row>57</xdr:row>
      <xdr:rowOff>116472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8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132999</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5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21082</xdr:rowOff>
    </xdr:from>
    <xdr:to>
      <xdr:col>102</xdr:col>
      <xdr:colOff>165100</xdr:colOff>
      <xdr:row>57</xdr:row>
      <xdr:rowOff>122682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139209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56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27197</xdr:rowOff>
    </xdr:from>
    <xdr:to>
      <xdr:col>98</xdr:col>
      <xdr:colOff>38100</xdr:colOff>
      <xdr:row>57</xdr:row>
      <xdr:rowOff>128797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145324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57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162838</xdr:rowOff>
    </xdr:from>
    <xdr:to>
      <xdr:col>116</xdr:col>
      <xdr:colOff>63500</xdr:colOff>
      <xdr:row>77</xdr:row>
      <xdr:rowOff>165598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364488"/>
          <a:ext cx="8382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162838</xdr:rowOff>
    </xdr:from>
    <xdr:to>
      <xdr:col>111</xdr:col>
      <xdr:colOff>177800</xdr:colOff>
      <xdr:row>77</xdr:row>
      <xdr:rowOff>164128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364488"/>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162331</xdr:rowOff>
    </xdr:from>
    <xdr:to>
      <xdr:col>107</xdr:col>
      <xdr:colOff>50800</xdr:colOff>
      <xdr:row>77</xdr:row>
      <xdr:rowOff>164128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363981"/>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162331</xdr:rowOff>
    </xdr:from>
    <xdr:to>
      <xdr:col>102</xdr:col>
      <xdr:colOff>114300</xdr:colOff>
      <xdr:row>78</xdr:row>
      <xdr:rowOff>17449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63981"/>
          <a:ext cx="8890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114798</xdr:rowOff>
    </xdr:from>
    <xdr:to>
      <xdr:col>116</xdr:col>
      <xdr:colOff>114300</xdr:colOff>
      <xdr:row>78</xdr:row>
      <xdr:rowOff>44948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3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93225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9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112038</xdr:rowOff>
    </xdr:from>
    <xdr:to>
      <xdr:col>112</xdr:col>
      <xdr:colOff>38100</xdr:colOff>
      <xdr:row>78</xdr:row>
      <xdr:rowOff>42188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33315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0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113328</xdr:rowOff>
    </xdr:from>
    <xdr:to>
      <xdr:col>107</xdr:col>
      <xdr:colOff>101600</xdr:colOff>
      <xdr:row>78</xdr:row>
      <xdr:rowOff>43478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3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34605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40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111531</xdr:rowOff>
    </xdr:from>
    <xdr:to>
      <xdr:col>102</xdr:col>
      <xdr:colOff>165100</xdr:colOff>
      <xdr:row>78</xdr:row>
      <xdr:rowOff>41681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3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32808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4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138099</xdr:rowOff>
    </xdr:from>
    <xdr:to>
      <xdr:col>98</xdr:col>
      <xdr:colOff>38100</xdr:colOff>
      <xdr:row>78</xdr:row>
      <xdr:rowOff>68249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3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59376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43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】H30.1.1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8,236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8,147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R3.1.1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7,912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7,802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7,694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7,591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7,534</a:t>
          </a:r>
          <a:r>
            <a:rPr kumimoji="1" lang="ja-JP" altLang="en-US" sz="1300">
              <a:latin typeface="ＭＳ Ｐゴシック" panose="020B0600070205080204" pitchFamily="50" charset="-128"/>
              <a:ea typeface="ＭＳ Ｐゴシック" panose="020B0600070205080204" pitchFamily="50" charset="-128"/>
            </a:rPr>
            <a:t>人</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885,202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916,588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947,434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1,027,152</a:t>
          </a:r>
          <a:r>
            <a:rPr kumimoji="1" lang="ja-JP" altLang="en-US" sz="1300">
              <a:latin typeface="ＭＳ Ｐゴシック" panose="020B0600070205080204" pitchFamily="50" charset="-128"/>
              <a:ea typeface="ＭＳ Ｐゴシック" panose="020B0600070205080204" pitchFamily="50" charset="-128"/>
            </a:rPr>
            <a:t>千円と人事院勧告により高水準で推移しているが、類似団体内では低水準を維持している。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3,328</a:t>
          </a:r>
          <a:r>
            <a:rPr kumimoji="1" lang="ja-JP" altLang="en-US" sz="1300">
              <a:latin typeface="ＭＳ Ｐゴシック" panose="020B0600070205080204" pitchFamily="50" charset="-128"/>
              <a:ea typeface="ＭＳ Ｐゴシック" panose="020B0600070205080204" pitchFamily="50" charset="-128"/>
            </a:rPr>
            <a:t>千円増の</a:t>
          </a:r>
          <a:r>
            <a:rPr kumimoji="1" lang="en-US" altLang="ja-JP" sz="1300">
              <a:latin typeface="ＭＳ Ｐゴシック" panose="020B0600070205080204" pitchFamily="50" charset="-128"/>
              <a:ea typeface="ＭＳ Ｐゴシック" panose="020B0600070205080204" pitchFamily="50" charset="-128"/>
            </a:rPr>
            <a:t>124,239</a:t>
          </a:r>
          <a:r>
            <a:rPr kumimoji="1" lang="ja-JP" altLang="en-US" sz="1300">
              <a:latin typeface="ＭＳ Ｐゴシック" panose="020B0600070205080204" pitchFamily="50" charset="-128"/>
              <a:ea typeface="ＭＳ Ｐゴシック" panose="020B0600070205080204" pitchFamily="50" charset="-128"/>
            </a:rPr>
            <a:t>千円となっている。</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年度においては大雪による除排雪経費が著しく増大し、類似団体平均値を超えたが、以降はほぼ同水準を維持している。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403,085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398,330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396,493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379,978</a:t>
          </a:r>
          <a:r>
            <a:rPr kumimoji="1" lang="ja-JP" altLang="en-US" sz="1300">
              <a:latin typeface="ＭＳ Ｐゴシック" panose="020B0600070205080204" pitchFamily="50" charset="-128"/>
              <a:ea typeface="ＭＳ Ｐゴシック" panose="020B0600070205080204" pitchFamily="50" charset="-128"/>
            </a:rPr>
            <a:t>千円と、</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408,320</a:t>
          </a:r>
          <a:r>
            <a:rPr kumimoji="1" lang="ja-JP" altLang="en-US" sz="1300">
              <a:latin typeface="ＭＳ Ｐゴシック" panose="020B0600070205080204" pitchFamily="50" charset="-128"/>
              <a:ea typeface="ＭＳ Ｐゴシック" panose="020B0600070205080204" pitchFamily="50" charset="-128"/>
            </a:rPr>
            <a:t>千円以来の高水準であるが、類似団体内においては低水準であることがわかる。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財政調整基金へ</a:t>
          </a:r>
          <a:r>
            <a:rPr kumimoji="1" lang="en-US" altLang="ja-JP" sz="1300">
              <a:latin typeface="ＭＳ Ｐゴシック" panose="020B0600070205080204" pitchFamily="50" charset="-128"/>
              <a:ea typeface="ＭＳ Ｐゴシック" panose="020B0600070205080204" pitchFamily="50" charset="-128"/>
            </a:rPr>
            <a:t>227,010</a:t>
          </a:r>
          <a:r>
            <a:rPr kumimoji="1" lang="ja-JP" altLang="en-US" sz="1300">
              <a:latin typeface="ＭＳ Ｐゴシック" panose="020B0600070205080204" pitchFamily="50" charset="-128"/>
              <a:ea typeface="ＭＳ Ｐゴシック" panose="020B0600070205080204" pitchFamily="50" charset="-128"/>
            </a:rPr>
            <a:t>千円積み立てたことにより、前年度より</a:t>
          </a:r>
          <a:r>
            <a:rPr kumimoji="1" lang="en-US" altLang="ja-JP" sz="1300">
              <a:latin typeface="ＭＳ Ｐゴシック" panose="020B0600070205080204" pitchFamily="50" charset="-128"/>
              <a:ea typeface="ＭＳ Ｐゴシック" panose="020B0600070205080204" pitchFamily="50" charset="-128"/>
            </a:rPr>
            <a:t>198,807</a:t>
          </a:r>
          <a:r>
            <a:rPr kumimoji="1" lang="ja-JP" altLang="en-US" sz="1300">
              <a:latin typeface="ＭＳ Ｐゴシック" panose="020B0600070205080204" pitchFamily="50" charset="-128"/>
              <a:ea typeface="ＭＳ Ｐゴシック" panose="020B0600070205080204" pitchFamily="50" charset="-128"/>
            </a:rPr>
            <a:t>千円増の</a:t>
          </a:r>
          <a:r>
            <a:rPr kumimoji="1" lang="en-US" altLang="ja-JP" sz="1300">
              <a:latin typeface="ＭＳ Ｐゴシック" panose="020B0600070205080204" pitchFamily="50" charset="-128"/>
              <a:ea typeface="ＭＳ Ｐゴシック" panose="020B0600070205080204" pitchFamily="50" charset="-128"/>
            </a:rPr>
            <a:t>305,278</a:t>
          </a:r>
          <a:r>
            <a:rPr kumimoji="1" lang="ja-JP" altLang="en-US" sz="1300">
              <a:latin typeface="ＭＳ Ｐゴシック" panose="020B0600070205080204" pitchFamily="50" charset="-128"/>
              <a:ea typeface="ＭＳ Ｐゴシック" panose="020B0600070205080204" pitchFamily="50" charset="-128"/>
            </a:rPr>
            <a:t>千円となったため、昨年度より類似団体平均値と乖離が小さくなった。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新潟県弥彦村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7,534
7,477
25.17
5,689,829
5,348,735
305,234
2,881,000
3,016,755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34.1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139192</xdr:rowOff>
    </xdr:from>
    <xdr:to>
      <xdr:col>24</xdr:col>
      <xdr:colOff>63500</xdr:colOff>
      <xdr:row>37</xdr:row>
      <xdr:rowOff>35433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1392"/>
          <a:ext cx="8382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35433</xdr:rowOff>
    </xdr:from>
    <xdr:to>
      <xdr:col>19</xdr:col>
      <xdr:colOff>177800</xdr:colOff>
      <xdr:row>37</xdr:row>
      <xdr:rowOff>113538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9083"/>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113538</xdr:rowOff>
    </xdr:from>
    <xdr:to>
      <xdr:col>15</xdr:col>
      <xdr:colOff>50800</xdr:colOff>
      <xdr:row>37</xdr:row>
      <xdr:rowOff>138176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7188"/>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138176</xdr:rowOff>
    </xdr:from>
    <xdr:to>
      <xdr:col>10</xdr:col>
      <xdr:colOff>114300</xdr:colOff>
      <xdr:row>37</xdr:row>
      <xdr:rowOff>170561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1826"/>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88392</xdr:rowOff>
    </xdr:from>
    <xdr:to>
      <xdr:col>24</xdr:col>
      <xdr:colOff>114300</xdr:colOff>
      <xdr:row>37</xdr:row>
      <xdr:rowOff>18542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66819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156083</xdr:rowOff>
    </xdr:from>
    <xdr:to>
      <xdr:col>20</xdr:col>
      <xdr:colOff>38100</xdr:colOff>
      <xdr:row>37</xdr:row>
      <xdr:rowOff>86233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77360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62738</xdr:rowOff>
    </xdr:from>
    <xdr:to>
      <xdr:col>15</xdr:col>
      <xdr:colOff>101600</xdr:colOff>
      <xdr:row>37</xdr:row>
      <xdr:rowOff>164338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155465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87376</xdr:rowOff>
    </xdr:from>
    <xdr:to>
      <xdr:col>10</xdr:col>
      <xdr:colOff>165100</xdr:colOff>
      <xdr:row>38</xdr:row>
      <xdr:rowOff>17526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8653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119761</xdr:rowOff>
    </xdr:from>
    <xdr:to>
      <xdr:col>6</xdr:col>
      <xdr:colOff>38100</xdr:colOff>
      <xdr:row>38</xdr:row>
      <xdr:rowOff>49911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41038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5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47123</xdr:rowOff>
    </xdr:from>
    <xdr:to>
      <xdr:col>24</xdr:col>
      <xdr:colOff>63500</xdr:colOff>
      <xdr:row>58</xdr:row>
      <xdr:rowOff>55864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91223"/>
          <a:ext cx="838200" cy="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47123</xdr:rowOff>
    </xdr:from>
    <xdr:to>
      <xdr:col>19</xdr:col>
      <xdr:colOff>177800</xdr:colOff>
      <xdr:row>58</xdr:row>
      <xdr:rowOff>47683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91223"/>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47683</xdr:rowOff>
    </xdr:from>
    <xdr:to>
      <xdr:col>15</xdr:col>
      <xdr:colOff>50800</xdr:colOff>
      <xdr:row>58</xdr:row>
      <xdr:rowOff>92747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91783"/>
          <a:ext cx="889000" cy="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49494</xdr:rowOff>
    </xdr:from>
    <xdr:to>
      <xdr:col>10</xdr:col>
      <xdr:colOff>114300</xdr:colOff>
      <xdr:row>58</xdr:row>
      <xdr:rowOff>92747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3594"/>
          <a:ext cx="889000" cy="4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5064</xdr:rowOff>
    </xdr:from>
    <xdr:to>
      <xdr:col>24</xdr:col>
      <xdr:colOff>114300</xdr:colOff>
      <xdr:row>58</xdr:row>
      <xdr:rowOff>106664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4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167773</xdr:rowOff>
    </xdr:from>
    <xdr:to>
      <xdr:col>20</xdr:col>
      <xdr:colOff>38100</xdr:colOff>
      <xdr:row>58</xdr:row>
      <xdr:rowOff>97923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89050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3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168333</xdr:rowOff>
    </xdr:from>
    <xdr:to>
      <xdr:col>15</xdr:col>
      <xdr:colOff>101600</xdr:colOff>
      <xdr:row>58</xdr:row>
      <xdr:rowOff>98483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115010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41947</xdr:rowOff>
    </xdr:from>
    <xdr:to>
      <xdr:col>10</xdr:col>
      <xdr:colOff>165100</xdr:colOff>
      <xdr:row>58</xdr:row>
      <xdr:rowOff>143547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134674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170144</xdr:rowOff>
    </xdr:from>
    <xdr:to>
      <xdr:col>6</xdr:col>
      <xdr:colOff>38100</xdr:colOff>
      <xdr:row>58</xdr:row>
      <xdr:rowOff>100294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91421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98437</xdr:rowOff>
    </xdr:from>
    <xdr:to>
      <xdr:col>24</xdr:col>
      <xdr:colOff>62865</xdr:colOff>
      <xdr:row>77</xdr:row>
      <xdr:rowOff>129271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42837"/>
          <a:ext cx="1270" cy="88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133098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129271</xdr:rowOff>
    </xdr:from>
    <xdr:to>
      <xdr:col>24</xdr:col>
      <xdr:colOff>152400</xdr:colOff>
      <xdr:row>77</xdr:row>
      <xdr:rowOff>129271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45114</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98437</xdr:rowOff>
    </xdr:from>
    <xdr:to>
      <xdr:col>24</xdr:col>
      <xdr:colOff>152400</xdr:colOff>
      <xdr:row>72</xdr:row>
      <xdr:rowOff>98437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4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147989</xdr:rowOff>
    </xdr:from>
    <xdr:to>
      <xdr:col>24</xdr:col>
      <xdr:colOff>63500</xdr:colOff>
      <xdr:row>77</xdr:row>
      <xdr:rowOff>32097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178189"/>
          <a:ext cx="838200" cy="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162713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50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139836</xdr:rowOff>
    </xdr:from>
    <xdr:to>
      <xdr:col>24</xdr:col>
      <xdr:colOff>114300</xdr:colOff>
      <xdr:row>76</xdr:row>
      <xdr:rowOff>69986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147989</xdr:rowOff>
    </xdr:from>
    <xdr:to>
      <xdr:col>19</xdr:col>
      <xdr:colOff>177800</xdr:colOff>
      <xdr:row>77</xdr:row>
      <xdr:rowOff>102544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78189"/>
          <a:ext cx="889000" cy="1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16224</xdr:rowOff>
    </xdr:from>
    <xdr:to>
      <xdr:col>20</xdr:col>
      <xdr:colOff>38100</xdr:colOff>
      <xdr:row>76</xdr:row>
      <xdr:rowOff>117824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134351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2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68830</xdr:rowOff>
    </xdr:from>
    <xdr:to>
      <xdr:col>15</xdr:col>
      <xdr:colOff>50800</xdr:colOff>
      <xdr:row>77</xdr:row>
      <xdr:rowOff>102544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70480"/>
          <a:ext cx="889000" cy="3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53183</xdr:rowOff>
    </xdr:from>
    <xdr:to>
      <xdr:col>15</xdr:col>
      <xdr:colOff>101600</xdr:colOff>
      <xdr:row>76</xdr:row>
      <xdr:rowOff>154783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171311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5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68830</xdr:rowOff>
    </xdr:from>
    <xdr:to>
      <xdr:col>10</xdr:col>
      <xdr:colOff>114300</xdr:colOff>
      <xdr:row>77</xdr:row>
      <xdr:rowOff>171448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0480"/>
          <a:ext cx="889000" cy="10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30012</xdr:rowOff>
    </xdr:from>
    <xdr:to>
      <xdr:col>10</xdr:col>
      <xdr:colOff>165100</xdr:colOff>
      <xdr:row>76</xdr:row>
      <xdr:rowOff>131612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148140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3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122441</xdr:rowOff>
    </xdr:from>
    <xdr:to>
      <xdr:col>6</xdr:col>
      <xdr:colOff>38100</xdr:colOff>
      <xdr:row>77</xdr:row>
      <xdr:rowOff>52591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69117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152747</xdr:rowOff>
    </xdr:from>
    <xdr:to>
      <xdr:col>24</xdr:col>
      <xdr:colOff>114300</xdr:colOff>
      <xdr:row>77</xdr:row>
      <xdr:rowOff>82897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67674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9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97189</xdr:rowOff>
    </xdr:from>
    <xdr:to>
      <xdr:col>20</xdr:col>
      <xdr:colOff>38100</xdr:colOff>
      <xdr:row>77</xdr:row>
      <xdr:rowOff>27339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18466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2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51744</xdr:rowOff>
    </xdr:from>
    <xdr:to>
      <xdr:col>15</xdr:col>
      <xdr:colOff>101600</xdr:colOff>
      <xdr:row>77</xdr:row>
      <xdr:rowOff>153344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144471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46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18030</xdr:rowOff>
    </xdr:from>
    <xdr:to>
      <xdr:col>10</xdr:col>
      <xdr:colOff>165100</xdr:colOff>
      <xdr:row>77</xdr:row>
      <xdr:rowOff>119630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1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110757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1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120648</xdr:rowOff>
    </xdr:from>
    <xdr:to>
      <xdr:col>6</xdr:col>
      <xdr:colOff>38100</xdr:colOff>
      <xdr:row>78</xdr:row>
      <xdr:rowOff>50798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2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41925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1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82719</xdr:rowOff>
    </xdr:from>
    <xdr:to>
      <xdr:col>24</xdr:col>
      <xdr:colOff>63500</xdr:colOff>
      <xdr:row>97</xdr:row>
      <xdr:rowOff>132764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13369"/>
          <a:ext cx="838200" cy="5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20915</xdr:rowOff>
    </xdr:from>
    <xdr:to>
      <xdr:col>19</xdr:col>
      <xdr:colOff>177800</xdr:colOff>
      <xdr:row>97</xdr:row>
      <xdr:rowOff>82719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51565"/>
          <a:ext cx="8890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17431</xdr:rowOff>
    </xdr:from>
    <xdr:to>
      <xdr:col>15</xdr:col>
      <xdr:colOff>50800</xdr:colOff>
      <xdr:row>97</xdr:row>
      <xdr:rowOff>20915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648081"/>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17431</xdr:rowOff>
    </xdr:from>
    <xdr:to>
      <xdr:col>10</xdr:col>
      <xdr:colOff>114300</xdr:colOff>
      <xdr:row>97</xdr:row>
      <xdr:rowOff>143577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48081"/>
          <a:ext cx="889000" cy="12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81964</xdr:rowOff>
    </xdr:from>
    <xdr:to>
      <xdr:col>24</xdr:col>
      <xdr:colOff>114300</xdr:colOff>
      <xdr:row>98</xdr:row>
      <xdr:rowOff>12114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1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168341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2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31919</xdr:rowOff>
    </xdr:from>
    <xdr:to>
      <xdr:col>20</xdr:col>
      <xdr:colOff>38100</xdr:colOff>
      <xdr:row>97</xdr:row>
      <xdr:rowOff>133519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124646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5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141565</xdr:rowOff>
    </xdr:from>
    <xdr:to>
      <xdr:col>15</xdr:col>
      <xdr:colOff>101600</xdr:colOff>
      <xdr:row>97</xdr:row>
      <xdr:rowOff>71715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62842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9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138081</xdr:rowOff>
    </xdr:from>
    <xdr:to>
      <xdr:col>10</xdr:col>
      <xdr:colOff>165100</xdr:colOff>
      <xdr:row>97</xdr:row>
      <xdr:rowOff>68231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59358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92777</xdr:rowOff>
    </xdr:from>
    <xdr:to>
      <xdr:col>6</xdr:col>
      <xdr:colOff>38100</xdr:colOff>
      <xdr:row>98</xdr:row>
      <xdr:rowOff>22927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14054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22352</xdr:rowOff>
    </xdr:from>
    <xdr:to>
      <xdr:col>55</xdr:col>
      <xdr:colOff>0</xdr:colOff>
      <xdr:row>36</xdr:row>
      <xdr:rowOff>24257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19455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24257</xdr:rowOff>
    </xdr:from>
    <xdr:to>
      <xdr:col>50</xdr:col>
      <xdr:colOff>114300</xdr:colOff>
      <xdr:row>36</xdr:row>
      <xdr:rowOff>33782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196457"/>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28829</xdr:rowOff>
    </xdr:from>
    <xdr:to>
      <xdr:col>45</xdr:col>
      <xdr:colOff>177800</xdr:colOff>
      <xdr:row>36</xdr:row>
      <xdr:rowOff>33782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20102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21971</xdr:rowOff>
    </xdr:from>
    <xdr:to>
      <xdr:col>41</xdr:col>
      <xdr:colOff>50800</xdr:colOff>
      <xdr:row>36</xdr:row>
      <xdr:rowOff>28829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022721"/>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143002</xdr:rowOff>
    </xdr:from>
    <xdr:to>
      <xdr:col>55</xdr:col>
      <xdr:colOff>50800</xdr:colOff>
      <xdr:row>36</xdr:row>
      <xdr:rowOff>73152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165879</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9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144907</xdr:rowOff>
    </xdr:from>
    <xdr:to>
      <xdr:col>50</xdr:col>
      <xdr:colOff>165100</xdr:colOff>
      <xdr:row>36</xdr:row>
      <xdr:rowOff>75057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91584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154432</xdr:rowOff>
    </xdr:from>
    <xdr:to>
      <xdr:col>46</xdr:col>
      <xdr:colOff>38100</xdr:colOff>
      <xdr:row>36</xdr:row>
      <xdr:rowOff>84582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15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101109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93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149479</xdr:rowOff>
    </xdr:from>
    <xdr:to>
      <xdr:col>41</xdr:col>
      <xdr:colOff>101600</xdr:colOff>
      <xdr:row>36</xdr:row>
      <xdr:rowOff>79629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96156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142621</xdr:rowOff>
    </xdr:from>
    <xdr:to>
      <xdr:col>36</xdr:col>
      <xdr:colOff>165100</xdr:colOff>
      <xdr:row>35</xdr:row>
      <xdr:rowOff>72771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9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89298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74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4125</xdr:rowOff>
    </xdr:from>
    <xdr:to>
      <xdr:col>55</xdr:col>
      <xdr:colOff>0</xdr:colOff>
      <xdr:row>58</xdr:row>
      <xdr:rowOff>33538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948225"/>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139495</xdr:rowOff>
    </xdr:from>
    <xdr:to>
      <xdr:col>50</xdr:col>
      <xdr:colOff>114300</xdr:colOff>
      <xdr:row>58</xdr:row>
      <xdr:rowOff>4125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912145"/>
          <a:ext cx="889000" cy="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64232</xdr:rowOff>
    </xdr:from>
    <xdr:to>
      <xdr:col>45</xdr:col>
      <xdr:colOff>177800</xdr:colOff>
      <xdr:row>57</xdr:row>
      <xdr:rowOff>139495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493982"/>
          <a:ext cx="889000" cy="4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64232</xdr:rowOff>
    </xdr:from>
    <xdr:to>
      <xdr:col>41</xdr:col>
      <xdr:colOff>50800</xdr:colOff>
      <xdr:row>58</xdr:row>
      <xdr:rowOff>18504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493982"/>
          <a:ext cx="889000" cy="46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154188</xdr:rowOff>
    </xdr:from>
    <xdr:to>
      <xdr:col>55</xdr:col>
      <xdr:colOff>50800</xdr:colOff>
      <xdr:row>58</xdr:row>
      <xdr:rowOff>84338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69115</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124775</xdr:rowOff>
    </xdr:from>
    <xdr:to>
      <xdr:col>50</xdr:col>
      <xdr:colOff>165100</xdr:colOff>
      <xdr:row>58</xdr:row>
      <xdr:rowOff>54925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8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46052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99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88695</xdr:rowOff>
    </xdr:from>
    <xdr:to>
      <xdr:col>46</xdr:col>
      <xdr:colOff>38100</xdr:colOff>
      <xdr:row>58</xdr:row>
      <xdr:rowOff>18845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86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95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13432</xdr:rowOff>
    </xdr:from>
    <xdr:to>
      <xdr:col>41</xdr:col>
      <xdr:colOff>101600</xdr:colOff>
      <xdr:row>55</xdr:row>
      <xdr:rowOff>115032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44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131559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2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139154</xdr:rowOff>
    </xdr:from>
    <xdr:to>
      <xdr:col>36</xdr:col>
      <xdr:colOff>165100</xdr:colOff>
      <xdr:row>58</xdr:row>
      <xdr:rowOff>69304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60431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170515</xdr:rowOff>
    </xdr:from>
    <xdr:to>
      <xdr:col>55</xdr:col>
      <xdr:colOff>0</xdr:colOff>
      <xdr:row>79</xdr:row>
      <xdr:rowOff>6201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43615"/>
          <a:ext cx="8382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161404</xdr:rowOff>
    </xdr:from>
    <xdr:to>
      <xdr:col>50</xdr:col>
      <xdr:colOff>114300</xdr:colOff>
      <xdr:row>79</xdr:row>
      <xdr:rowOff>6201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34504"/>
          <a:ext cx="889000" cy="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133387</xdr:rowOff>
    </xdr:from>
    <xdr:to>
      <xdr:col>45</xdr:col>
      <xdr:colOff>177800</xdr:colOff>
      <xdr:row>78</xdr:row>
      <xdr:rowOff>161404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06487"/>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133387</xdr:rowOff>
    </xdr:from>
    <xdr:to>
      <xdr:col>41</xdr:col>
      <xdr:colOff>50800</xdr:colOff>
      <xdr:row>79</xdr:row>
      <xdr:rowOff>3121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06487"/>
          <a:ext cx="889000" cy="4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119715</xdr:rowOff>
    </xdr:from>
    <xdr:to>
      <xdr:col>55</xdr:col>
      <xdr:colOff>50800</xdr:colOff>
      <xdr:row>79</xdr:row>
      <xdr:rowOff>49865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6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126851</xdr:rowOff>
    </xdr:from>
    <xdr:to>
      <xdr:col>50</xdr:col>
      <xdr:colOff>165100</xdr:colOff>
      <xdr:row>79</xdr:row>
      <xdr:rowOff>57001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48128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110604</xdr:rowOff>
    </xdr:from>
    <xdr:to>
      <xdr:col>46</xdr:col>
      <xdr:colOff>38100</xdr:colOff>
      <xdr:row>79</xdr:row>
      <xdr:rowOff>40754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31881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82587</xdr:rowOff>
    </xdr:from>
    <xdr:to>
      <xdr:col>41</xdr:col>
      <xdr:colOff>101600</xdr:colOff>
      <xdr:row>79</xdr:row>
      <xdr:rowOff>12737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29264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2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123771</xdr:rowOff>
    </xdr:from>
    <xdr:to>
      <xdr:col>36</xdr:col>
      <xdr:colOff>165100</xdr:colOff>
      <xdr:row>79</xdr:row>
      <xdr:rowOff>53921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45048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85497</xdr:rowOff>
    </xdr:from>
    <xdr:to>
      <xdr:col>55</xdr:col>
      <xdr:colOff>0</xdr:colOff>
      <xdr:row>97</xdr:row>
      <xdr:rowOff>112757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16147"/>
          <a:ext cx="8382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85497</xdr:rowOff>
    </xdr:from>
    <xdr:to>
      <xdr:col>50</xdr:col>
      <xdr:colOff>114300</xdr:colOff>
      <xdr:row>97</xdr:row>
      <xdr:rowOff>117579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16147"/>
          <a:ext cx="889000" cy="3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117579</xdr:rowOff>
    </xdr:from>
    <xdr:to>
      <xdr:col>45</xdr:col>
      <xdr:colOff>177800</xdr:colOff>
      <xdr:row>97</xdr:row>
      <xdr:rowOff>129884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48229"/>
          <a:ext cx="889000" cy="1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118081</xdr:rowOff>
    </xdr:from>
    <xdr:to>
      <xdr:col>41</xdr:col>
      <xdr:colOff>50800</xdr:colOff>
      <xdr:row>97</xdr:row>
      <xdr:rowOff>129884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48731"/>
          <a:ext cx="889000" cy="1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61957</xdr:rowOff>
    </xdr:from>
    <xdr:to>
      <xdr:col>55</xdr:col>
      <xdr:colOff>50800</xdr:colOff>
      <xdr:row>97</xdr:row>
      <xdr:rowOff>163557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40384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34697</xdr:rowOff>
    </xdr:from>
    <xdr:to>
      <xdr:col>50</xdr:col>
      <xdr:colOff>165100</xdr:colOff>
      <xdr:row>97</xdr:row>
      <xdr:rowOff>136297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152824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4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66779</xdr:rowOff>
    </xdr:from>
    <xdr:to>
      <xdr:col>46</xdr:col>
      <xdr:colOff>38100</xdr:colOff>
      <xdr:row>97</xdr:row>
      <xdr:rowOff>168379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9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159506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9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79084</xdr:rowOff>
    </xdr:from>
    <xdr:to>
      <xdr:col>41</xdr:col>
      <xdr:colOff>101600</xdr:colOff>
      <xdr:row>98</xdr:row>
      <xdr:rowOff>9234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67281</xdr:rowOff>
    </xdr:from>
    <xdr:to>
      <xdr:col>36</xdr:col>
      <xdr:colOff>165100</xdr:colOff>
      <xdr:row>97</xdr:row>
      <xdr:rowOff>168881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160008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107554</xdr:rowOff>
    </xdr:from>
    <xdr:to>
      <xdr:col>85</xdr:col>
      <xdr:colOff>127000</xdr:colOff>
      <xdr:row>37</xdr:row>
      <xdr:rowOff>131589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51204"/>
          <a:ext cx="8382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131589</xdr:rowOff>
    </xdr:from>
    <xdr:to>
      <xdr:col>81</xdr:col>
      <xdr:colOff>50800</xdr:colOff>
      <xdr:row>37</xdr:row>
      <xdr:rowOff>137231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75239"/>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137231</xdr:rowOff>
    </xdr:from>
    <xdr:to>
      <xdr:col>76</xdr:col>
      <xdr:colOff>114300</xdr:colOff>
      <xdr:row>37</xdr:row>
      <xdr:rowOff>152159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80881"/>
          <a:ext cx="889000" cy="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121805</xdr:rowOff>
    </xdr:from>
    <xdr:to>
      <xdr:col>71</xdr:col>
      <xdr:colOff>177800</xdr:colOff>
      <xdr:row>37</xdr:row>
      <xdr:rowOff>152159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465455"/>
          <a:ext cx="889000" cy="3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56754</xdr:rowOff>
    </xdr:from>
    <xdr:to>
      <xdr:col>85</xdr:col>
      <xdr:colOff>177800</xdr:colOff>
      <xdr:row>37</xdr:row>
      <xdr:rowOff>158354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0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16131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8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80789</xdr:rowOff>
    </xdr:from>
    <xdr:to>
      <xdr:col>81</xdr:col>
      <xdr:colOff>101600</xdr:colOff>
      <xdr:row>38</xdr:row>
      <xdr:rowOff>10939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27466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9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86431</xdr:rowOff>
    </xdr:from>
    <xdr:to>
      <xdr:col>76</xdr:col>
      <xdr:colOff>165100</xdr:colOff>
      <xdr:row>38</xdr:row>
      <xdr:rowOff>16581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3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33108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0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101359</xdr:rowOff>
    </xdr:from>
    <xdr:to>
      <xdr:col>72</xdr:col>
      <xdr:colOff>38100</xdr:colOff>
      <xdr:row>38</xdr:row>
      <xdr:rowOff>31508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45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48036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71005</xdr:rowOff>
    </xdr:from>
    <xdr:to>
      <xdr:col>67</xdr:col>
      <xdr:colOff>101600</xdr:colOff>
      <xdr:row>38</xdr:row>
      <xdr:rowOff>1155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17682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8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10492</xdr:rowOff>
    </xdr:from>
    <xdr:to>
      <xdr:col>85</xdr:col>
      <xdr:colOff>127000</xdr:colOff>
      <xdr:row>58</xdr:row>
      <xdr:rowOff>97882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954592"/>
          <a:ext cx="838200" cy="8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97882</xdr:rowOff>
    </xdr:from>
    <xdr:to>
      <xdr:col>81</xdr:col>
      <xdr:colOff>50800</xdr:colOff>
      <xdr:row>58</xdr:row>
      <xdr:rowOff>115841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10041982"/>
          <a:ext cx="889000" cy="1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104757</xdr:rowOff>
    </xdr:from>
    <xdr:to>
      <xdr:col>76</xdr:col>
      <xdr:colOff>114300</xdr:colOff>
      <xdr:row>58</xdr:row>
      <xdr:rowOff>115841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10048857"/>
          <a:ext cx="889000" cy="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30253</xdr:rowOff>
    </xdr:from>
    <xdr:to>
      <xdr:col>71</xdr:col>
      <xdr:colOff>177800</xdr:colOff>
      <xdr:row>58</xdr:row>
      <xdr:rowOff>104757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974353"/>
          <a:ext cx="889000" cy="7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131142</xdr:rowOff>
    </xdr:from>
    <xdr:to>
      <xdr:col>85</xdr:col>
      <xdr:colOff>177800</xdr:colOff>
      <xdr:row>58</xdr:row>
      <xdr:rowOff>61292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9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48461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2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47082</xdr:rowOff>
    </xdr:from>
    <xdr:to>
      <xdr:col>81</xdr:col>
      <xdr:colOff>101600</xdr:colOff>
      <xdr:row>58</xdr:row>
      <xdr:rowOff>148682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99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139809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08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65041</xdr:rowOff>
    </xdr:from>
    <xdr:to>
      <xdr:col>76</xdr:col>
      <xdr:colOff>165100</xdr:colOff>
      <xdr:row>58</xdr:row>
      <xdr:rowOff>166641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0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157768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0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53957</xdr:rowOff>
    </xdr:from>
    <xdr:to>
      <xdr:col>72</xdr:col>
      <xdr:colOff>38100</xdr:colOff>
      <xdr:row>58</xdr:row>
      <xdr:rowOff>155557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9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146684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9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150903</xdr:rowOff>
    </xdr:from>
    <xdr:to>
      <xdr:col>67</xdr:col>
      <xdr:colOff>101600</xdr:colOff>
      <xdr:row>58</xdr:row>
      <xdr:rowOff>81053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72180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69794</xdr:rowOff>
    </xdr:from>
    <xdr:to>
      <xdr:col>85</xdr:col>
      <xdr:colOff>127000</xdr:colOff>
      <xdr:row>96</xdr:row>
      <xdr:rowOff>80063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528994"/>
          <a:ext cx="83820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69794</xdr:rowOff>
    </xdr:from>
    <xdr:to>
      <xdr:col>81</xdr:col>
      <xdr:colOff>50800</xdr:colOff>
      <xdr:row>96</xdr:row>
      <xdr:rowOff>72423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52899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72423</xdr:rowOff>
    </xdr:from>
    <xdr:to>
      <xdr:col>76</xdr:col>
      <xdr:colOff>114300</xdr:colOff>
      <xdr:row>96</xdr:row>
      <xdr:rowOff>73041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531623"/>
          <a:ext cx="8890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73041</xdr:rowOff>
    </xdr:from>
    <xdr:to>
      <xdr:col>71</xdr:col>
      <xdr:colOff>177800</xdr:colOff>
      <xdr:row>96</xdr:row>
      <xdr:rowOff>88722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532241"/>
          <a:ext cx="889000" cy="1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29263</xdr:rowOff>
    </xdr:from>
    <xdr:to>
      <xdr:col>85</xdr:col>
      <xdr:colOff>177800</xdr:colOff>
      <xdr:row>96</xdr:row>
      <xdr:rowOff>130863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4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7690</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46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18994</xdr:rowOff>
    </xdr:from>
    <xdr:to>
      <xdr:col>81</xdr:col>
      <xdr:colOff>101600</xdr:colOff>
      <xdr:row>96</xdr:row>
      <xdr:rowOff>120594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4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21623</xdr:rowOff>
    </xdr:from>
    <xdr:to>
      <xdr:col>76</xdr:col>
      <xdr:colOff>165100</xdr:colOff>
      <xdr:row>96</xdr:row>
      <xdr:rowOff>123223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48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114350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22241</xdr:rowOff>
    </xdr:from>
    <xdr:to>
      <xdr:col>72</xdr:col>
      <xdr:colOff>38100</xdr:colOff>
      <xdr:row>96</xdr:row>
      <xdr:rowOff>123841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4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114968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7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37922</xdr:rowOff>
    </xdr:from>
    <xdr:to>
      <xdr:col>67</xdr:col>
      <xdr:colOff>101600</xdr:colOff>
      <xdr:row>96</xdr:row>
      <xdr:rowOff>139522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4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130649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】H30.1.1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8,236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8,147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8,000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R3.1.1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7,912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7,802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7,694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7,591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7,534</a:t>
          </a:r>
          <a:r>
            <a:rPr kumimoji="1" lang="ja-JP" altLang="en-US" sz="1300">
              <a:latin typeface="ＭＳ Ｐゴシック" panose="020B0600070205080204" pitchFamily="50" charset="-128"/>
              <a:ea typeface="ＭＳ Ｐゴシック" panose="020B0600070205080204" pitchFamily="50" charset="-128"/>
            </a:rPr>
            <a:t>人</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801,242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R4:1,548,511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R5:1,537,088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1,381,504</a:t>
          </a:r>
          <a:r>
            <a:rPr kumimoji="1" lang="ja-JP" altLang="en-US" sz="1300">
              <a:latin typeface="ＭＳ Ｐゴシック" panose="020B0600070205080204" pitchFamily="50" charset="-128"/>
              <a:ea typeface="ＭＳ Ｐゴシック" panose="020B0600070205080204" pitchFamily="50" charset="-128"/>
            </a:rPr>
            <a:t>千円と、</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においては図書館建設工事、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においてはサテライトオフィスの建設、</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においては自動運転に係る事業により、高い水準となっている。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】R3:1,193,712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R4:1,120,457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1,314,661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1,213,236</a:t>
          </a:r>
          <a:r>
            <a:rPr kumimoji="1" lang="ja-JP" altLang="en-US" sz="1300">
              <a:latin typeface="ＭＳ Ｐゴシック" panose="020B0600070205080204" pitchFamily="50" charset="-128"/>
              <a:ea typeface="ＭＳ Ｐゴシック" panose="020B0600070205080204" pitchFamily="50" charset="-128"/>
            </a:rPr>
            <a:t>千円と、</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で発生した落雷による火災でグループホームこいての再建に係る経費が皆減したため、前年度よりも減少となった。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501,222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R4:488,428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R5:379,267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293,957</a:t>
          </a:r>
          <a:r>
            <a:rPr kumimoji="1" lang="ja-JP" altLang="en-US" sz="1300">
              <a:latin typeface="ＭＳ Ｐゴシック" panose="020B0600070205080204" pitchFamily="50" charset="-128"/>
              <a:ea typeface="ＭＳ Ｐゴシック" panose="020B0600070205080204" pitchFamily="50" charset="-128"/>
            </a:rPr>
            <a:t>千円と</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以降より新型コロナウイルスワクチン接種事業により増加していた水準が、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においては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以前の水準に近くなっている。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労働費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類似団体を大きく上回る水準である要因として、労働金庫預託金</a:t>
          </a:r>
          <a:r>
            <a:rPr kumimoji="1" lang="en-US" altLang="ja-JP" sz="1300">
              <a:latin typeface="ＭＳ Ｐゴシック" panose="020B0600070205080204" pitchFamily="50" charset="-128"/>
              <a:ea typeface="ＭＳ Ｐゴシック" panose="020B0600070205080204" pitchFamily="50" charset="-128"/>
            </a:rPr>
            <a:t>10,000</a:t>
          </a:r>
          <a:r>
            <a:rPr kumimoji="1" lang="ja-JP" altLang="en-US" sz="1300">
              <a:latin typeface="ＭＳ Ｐゴシック" panose="020B0600070205080204" pitchFamily="50" charset="-128"/>
              <a:ea typeface="ＭＳ Ｐゴシック" panose="020B0600070205080204" pitchFamily="50" charset="-128"/>
            </a:rPr>
            <a:t>千円が人口規模に対して大きいことが考えられる。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財政調整基金</a:t>
          </a:r>
          <a:r>
            <a:rPr kumimoji="1" lang="en-US" altLang="ja-JP" sz="1100">
              <a:latin typeface="ＭＳ ゴシック" pitchFamily="49" charset="-128"/>
              <a:ea typeface="ＭＳ ゴシック" pitchFamily="49" charset="-128"/>
            </a:rPr>
            <a:t>】R1</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322,400</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322,407</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392,507</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R4</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615,507</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630,507</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R6</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857,517</a:t>
          </a:r>
          <a:r>
            <a:rPr kumimoji="1" lang="ja-JP" altLang="en-US" sz="1100">
              <a:latin typeface="ＭＳ ゴシック" pitchFamily="49" charset="-128"/>
              <a:ea typeface="ＭＳ ゴシック" pitchFamily="49" charset="-128"/>
            </a:rPr>
            <a:t>千円</a:t>
          </a:r>
        </a:p>
        <a:p>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以降は財政調整基金の取り崩しを行うことなく運営ができている。</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a:t>
          </a:r>
          <a:r>
            <a:rPr kumimoji="1" lang="en-US" altLang="ja-JP" sz="1100">
              <a:latin typeface="ＭＳ ゴシック" pitchFamily="49" charset="-128"/>
              <a:ea typeface="ＭＳ ゴシック" pitchFamily="49" charset="-128"/>
            </a:rPr>
            <a:t>】R1</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61,835</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39,748</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541,285</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R4</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5,054</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40,232</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R6</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134,937</a:t>
          </a:r>
          <a:r>
            <a:rPr kumimoji="1" lang="ja-JP" altLang="en-US" sz="1100">
              <a:latin typeface="ＭＳ ゴシック" pitchFamily="49" charset="-128"/>
              <a:ea typeface="ＭＳ ゴシック" pitchFamily="49" charset="-128"/>
            </a:rPr>
            <a:t>千円</a:t>
          </a:r>
        </a:p>
        <a:p>
          <a:r>
            <a:rPr kumimoji="1" lang="en-US" altLang="ja-JP" sz="1100">
              <a:latin typeface="ＭＳ ゴシック" pitchFamily="49" charset="-128"/>
              <a:ea typeface="ＭＳ ゴシック" pitchFamily="49" charset="-128"/>
            </a:rPr>
            <a:t>R3</a:t>
          </a:r>
          <a:r>
            <a:rPr kumimoji="1" lang="ja-JP" altLang="en-US" sz="1100">
              <a:latin typeface="ＭＳ ゴシック" pitchFamily="49" charset="-128"/>
              <a:ea typeface="ＭＳ ゴシック" pitchFamily="49" charset="-128"/>
            </a:rPr>
            <a:t>において新型ウイルスワクチン接種事業の財源として競輪事業特別会計から</a:t>
          </a:r>
          <a:r>
            <a:rPr kumimoji="1" lang="en-US" altLang="ja-JP" sz="1100">
              <a:latin typeface="ＭＳ ゴシック" pitchFamily="49" charset="-128"/>
              <a:ea typeface="ＭＳ ゴシック" pitchFamily="49" charset="-128"/>
            </a:rPr>
            <a:t>200,000</a:t>
          </a:r>
          <a:r>
            <a:rPr kumimoji="1" lang="ja-JP" altLang="en-US" sz="1100">
              <a:latin typeface="ＭＳ ゴシック" pitchFamily="49" charset="-128"/>
              <a:ea typeface="ＭＳ ゴシック" pitchFamily="49" charset="-128"/>
            </a:rPr>
            <a:t>千円を繰り入れたが、結果として国費で措置されたことで大幅増となり、</a:t>
          </a:r>
          <a:r>
            <a:rPr kumimoji="1" lang="en-US" altLang="ja-JP" sz="1100">
              <a:latin typeface="ＭＳ ゴシック" pitchFamily="49" charset="-128"/>
              <a:ea typeface="ＭＳ ゴシック" pitchFamily="49" charset="-128"/>
            </a:rPr>
            <a:t>R4</a:t>
          </a:r>
          <a:r>
            <a:rPr kumimoji="1" lang="ja-JP" altLang="en-US" sz="1100">
              <a:latin typeface="ＭＳ ゴシック" pitchFamily="49" charset="-128"/>
              <a:ea typeface="ＭＳ ゴシック" pitchFamily="49" charset="-128"/>
            </a:rPr>
            <a:t>においては多額の繰越明許費により大幅減となった。その影響で</a:t>
          </a:r>
          <a:r>
            <a:rPr kumimoji="1" lang="en-US" altLang="ja-JP" sz="1100">
              <a:latin typeface="ＭＳ ゴシック" pitchFamily="49" charset="-128"/>
              <a:ea typeface="ＭＳ ゴシック" pitchFamily="49" charset="-128"/>
            </a:rPr>
            <a:t>R5</a:t>
          </a:r>
          <a:r>
            <a:rPr kumimoji="1" lang="ja-JP" altLang="en-US" sz="1100">
              <a:latin typeface="ＭＳ ゴシック" pitchFamily="49" charset="-128"/>
              <a:ea typeface="ＭＳ ゴシック" pitchFamily="49" charset="-128"/>
            </a:rPr>
            <a:t>の収支はマイナスとなっている。</a:t>
          </a:r>
          <a:r>
            <a:rPr kumimoji="1" lang="en-US" altLang="ja-JP" sz="1100">
              <a:latin typeface="ＭＳ ゴシック" pitchFamily="49" charset="-128"/>
              <a:ea typeface="ＭＳ ゴシック" pitchFamily="49" charset="-128"/>
            </a:rPr>
            <a:t>R6</a:t>
          </a:r>
          <a:r>
            <a:rPr kumimoji="1" lang="ja-JP" altLang="en-US" sz="1100">
              <a:latin typeface="ＭＳ ゴシック" pitchFamily="49" charset="-128"/>
              <a:ea typeface="ＭＳ ゴシック" pitchFamily="49" charset="-128"/>
            </a:rPr>
            <a:t>においては財政調整基金に</a:t>
          </a:r>
          <a:r>
            <a:rPr kumimoji="1" lang="en-US" altLang="ja-JP" sz="1100">
              <a:latin typeface="ＭＳ ゴシック" pitchFamily="49" charset="-128"/>
              <a:ea typeface="ＭＳ ゴシック" pitchFamily="49" charset="-128"/>
            </a:rPr>
            <a:t>227,010</a:t>
          </a:r>
          <a:r>
            <a:rPr kumimoji="1" lang="ja-JP" altLang="en-US" sz="1100">
              <a:latin typeface="ＭＳ ゴシック" pitchFamily="49" charset="-128"/>
              <a:ea typeface="ＭＳ ゴシック" pitchFamily="49" charset="-128"/>
            </a:rPr>
            <a:t>千円を積み立てたことにより、前年度よりも</a:t>
          </a:r>
          <a:r>
            <a:rPr kumimoji="1" lang="en-US" altLang="ja-JP" sz="1100">
              <a:latin typeface="ＭＳ ゴシック" pitchFamily="49" charset="-128"/>
              <a:ea typeface="ＭＳ ゴシック" pitchFamily="49" charset="-128"/>
            </a:rPr>
            <a:t>6.09</a:t>
          </a:r>
          <a:r>
            <a:rPr kumimoji="1" lang="ja-JP" altLang="en-US" sz="1100">
              <a:latin typeface="ＭＳ ゴシック" pitchFamily="49" charset="-128"/>
              <a:ea typeface="ＭＳ ゴシック" pitchFamily="49" charset="-128"/>
            </a:rPr>
            <a:t>ポイント増となった。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新潟県弥彦村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年度について、令和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年度と同様にすべての会計で赤字は生じていない。今後も健全な財政運営に努め、維持・向上を図っていく。</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年度においては、新型コロナウイルスワクチン接種事業の財源として競輪事業特別会計から</a:t>
          </a:r>
          <a:r>
            <a:rPr kumimoji="1" lang="en-US" altLang="ja-JP" sz="1200">
              <a:latin typeface="ＭＳ ゴシック" pitchFamily="49" charset="-128"/>
              <a:ea typeface="ＭＳ ゴシック" pitchFamily="49" charset="-128"/>
            </a:rPr>
            <a:t>200,000</a:t>
          </a:r>
          <a:r>
            <a:rPr kumimoji="1" lang="ja-JP" altLang="en-US" sz="1200">
              <a:latin typeface="ＭＳ ゴシック" pitchFamily="49" charset="-128"/>
              <a:ea typeface="ＭＳ ゴシック" pitchFamily="49" charset="-128"/>
            </a:rPr>
            <a:t>千円を繰り入れ、結果として国費措置されたことが大幅増の要因として考えられる。令和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年度と比べ実質収支は減となったが、法人村民税収入の大幅増加により高い割合となっている。</a:t>
          </a:r>
          <a:r>
            <a:rPr kumimoji="1" lang="en-US" altLang="ja-JP" sz="1200">
              <a:latin typeface="ＭＳ ゴシック" pitchFamily="49" charset="-128"/>
              <a:ea typeface="ＭＳ ゴシック" pitchFamily="49" charset="-128"/>
            </a:rPr>
            <a:t>R5</a:t>
          </a:r>
          <a:r>
            <a:rPr kumimoji="1" lang="ja-JP" altLang="en-US" sz="1200">
              <a:latin typeface="ＭＳ ゴシック" pitchFamily="49" charset="-128"/>
              <a:ea typeface="ＭＳ ゴシック" pitchFamily="49" charset="-128"/>
            </a:rPr>
            <a:t>年度においては前年度と比べ大幅に繰越明許費が下がり、比較的高い割合となっている。</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においては普通交付税の追加交付があったものの前年度よりもやや低い割合となっている。引き続き無駄を省いた有効な財源活用及び歳入の確保を行っていく。</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介護保険特別会計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実質収支額　</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44,310</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R3:46,895</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R4</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92,870</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R5:103,154</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⇒R6:98,180</a:t>
          </a:r>
          <a:r>
            <a:rPr kumimoji="1" lang="ja-JP" altLang="en-US" sz="1200">
              <a:latin typeface="ＭＳ ゴシック" pitchFamily="49" charset="-128"/>
              <a:ea typeface="ＭＳ ゴシック" pitchFamily="49" charset="-128"/>
            </a:rPr>
            <a:t>千円</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R2</a:t>
          </a:r>
          <a:r>
            <a:rPr kumimoji="1" lang="ja-JP" altLang="en-US" sz="1200">
              <a:latin typeface="ＭＳ ゴシック" pitchFamily="49" charset="-128"/>
              <a:ea typeface="ＭＳ ゴシック" pitchFamily="49" charset="-128"/>
            </a:rPr>
            <a:t>においては基金へ</a:t>
          </a:r>
          <a:r>
            <a:rPr kumimoji="1" lang="en-US" altLang="ja-JP" sz="1200">
              <a:latin typeface="ＭＳ ゴシック" pitchFamily="49" charset="-128"/>
              <a:ea typeface="ＭＳ ゴシック" pitchFamily="49" charset="-128"/>
            </a:rPr>
            <a:t>43,000</a:t>
          </a:r>
          <a:r>
            <a:rPr kumimoji="1" lang="ja-JP" altLang="en-US" sz="1200">
              <a:latin typeface="ＭＳ ゴシック" pitchFamily="49" charset="-128"/>
              <a:ea typeface="ＭＳ ゴシック" pitchFamily="49" charset="-128"/>
            </a:rPr>
            <a:t>千円の積立を実施している。</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下水道事業会計</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資金剰余額　</a:t>
          </a:r>
          <a:r>
            <a:rPr kumimoji="1" lang="en-US" altLang="ja-JP" sz="1200">
              <a:latin typeface="ＭＳ ゴシック" pitchFamily="49" charset="-128"/>
              <a:ea typeface="ＭＳ ゴシック" pitchFamily="49" charset="-128"/>
            </a:rPr>
            <a:t>H30:1,651</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R1</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14,257</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R2:44,310</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21,292</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R4:24,480</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R5:15,514</a:t>
          </a:r>
          <a:r>
            <a:rPr kumimoji="1" lang="ja-JP" altLang="en-US" sz="1200">
              <a:latin typeface="ＭＳ ゴシック" pitchFamily="49" charset="-128"/>
              <a:ea typeface="ＭＳ ゴシック" pitchFamily="49" charset="-128"/>
            </a:rPr>
            <a:t>千円</a:t>
          </a:r>
        </a:p>
        <a:p>
          <a:r>
            <a:rPr kumimoji="1" lang="en-US" altLang="ja-JP" sz="1200">
              <a:latin typeface="ＭＳ ゴシック" pitchFamily="49" charset="-128"/>
              <a:ea typeface="ＭＳ ゴシック" pitchFamily="49" charset="-128"/>
            </a:rPr>
            <a:t>⇒R6:0</a:t>
          </a:r>
          <a:r>
            <a:rPr kumimoji="1" lang="ja-JP" altLang="en-US" sz="1200">
              <a:latin typeface="ＭＳ ゴシック" pitchFamily="49" charset="-128"/>
              <a:ea typeface="ＭＳ ゴシック" pitchFamily="49" charset="-128"/>
            </a:rPr>
            <a:t>円　今後、一般会計からの繰入金は減少していく見込み。</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競輪事業特別会計</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においては特別大きな支出はなかったが、寬仁親王牌の開催やインターネット投票の好調により売上は前年度比</a:t>
          </a:r>
          <a:r>
            <a:rPr kumimoji="1" lang="en-US" altLang="ja-JP" sz="1200">
              <a:latin typeface="ＭＳ ゴシック" pitchFamily="49" charset="-128"/>
              <a:ea typeface="ＭＳ ゴシック" pitchFamily="49" charset="-128"/>
            </a:rPr>
            <a:t>103.9</a:t>
          </a:r>
          <a:r>
            <a:rPr kumimoji="1" lang="ja-JP" altLang="en-US" sz="1200">
              <a:latin typeface="ＭＳ ゴシック" pitchFamily="49" charset="-128"/>
              <a:ea typeface="ＭＳ ゴシック" pitchFamily="49" charset="-128"/>
            </a:rPr>
            <a:t>％となった。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5689829</v>
      </c>
      <c r="BO4" s="436"/>
      <c r="BP4" s="436"/>
      <c r="BQ4" s="436"/>
      <c r="BR4" s="436"/>
      <c r="BS4" s="436"/>
      <c r="BT4" s="436"/>
      <c r="BU4" s="437"/>
      <c r="BV4" s="435">
        <v>6014038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10.6</v>
      </c>
      <c r="CU4" s="576"/>
      <c r="CV4" s="576"/>
      <c r="CW4" s="576"/>
      <c r="CX4" s="576"/>
      <c r="CY4" s="576"/>
      <c r="CZ4" s="576"/>
      <c r="DA4" s="577"/>
      <c r="DB4" s="575">
        <v>13.9</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5348735</v>
      </c>
      <c r="BO5" s="407"/>
      <c r="BP5" s="407"/>
      <c r="BQ5" s="407"/>
      <c r="BR5" s="407"/>
      <c r="BS5" s="407"/>
      <c r="BT5" s="407"/>
      <c r="BU5" s="408"/>
      <c r="BV5" s="406">
        <v>5579423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80.099999999999994</v>
      </c>
      <c r="CU5" s="404"/>
      <c r="CV5" s="404"/>
      <c r="CW5" s="404"/>
      <c r="CX5" s="404"/>
      <c r="CY5" s="404"/>
      <c r="CZ5" s="404"/>
      <c r="DA5" s="405"/>
      <c r="DB5" s="403">
        <v>78.2</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341094</v>
      </c>
      <c r="BO6" s="407"/>
      <c r="BP6" s="407"/>
      <c r="BQ6" s="407"/>
      <c r="BR6" s="407"/>
      <c r="BS6" s="407"/>
      <c r="BT6" s="407"/>
      <c r="BU6" s="408"/>
      <c r="BV6" s="406">
        <v>434615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80.3</v>
      </c>
      <c r="CU6" s="550"/>
      <c r="CV6" s="550"/>
      <c r="CW6" s="550"/>
      <c r="CX6" s="550"/>
      <c r="CY6" s="550"/>
      <c r="CZ6" s="550"/>
      <c r="DA6" s="551"/>
      <c r="DB6" s="549">
        <v>78.599999999999994</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35860</v>
      </c>
      <c r="BO7" s="407"/>
      <c r="BP7" s="407"/>
      <c r="BQ7" s="407"/>
      <c r="BR7" s="407"/>
      <c r="BS7" s="407"/>
      <c r="BT7" s="407"/>
      <c r="BU7" s="408"/>
      <c r="BV7" s="406">
        <v>37308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2881000</v>
      </c>
      <c r="CU7" s="407"/>
      <c r="CV7" s="407"/>
      <c r="CW7" s="407"/>
      <c r="CX7" s="407"/>
      <c r="CY7" s="407"/>
      <c r="CZ7" s="407"/>
      <c r="DA7" s="408"/>
      <c r="DB7" s="406">
        <v>2855295</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305234</v>
      </c>
      <c r="BO8" s="407"/>
      <c r="BP8" s="407"/>
      <c r="BQ8" s="407"/>
      <c r="BR8" s="407"/>
      <c r="BS8" s="407"/>
      <c r="BT8" s="407"/>
      <c r="BU8" s="408"/>
      <c r="BV8" s="406">
        <v>397307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7705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-92073</v>
      </c>
      <c r="BO9" s="407"/>
      <c r="BP9" s="407"/>
      <c r="BQ9" s="407"/>
      <c r="BR9" s="407"/>
      <c r="BS9" s="407"/>
      <c r="BT9" s="407"/>
      <c r="BU9" s="408"/>
      <c r="BV9" s="406">
        <v>-55232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9.5</v>
      </c>
      <c r="CU9" s="404"/>
      <c r="CV9" s="404"/>
      <c r="CW9" s="404"/>
      <c r="CX9" s="404"/>
      <c r="CY9" s="404"/>
      <c r="CZ9" s="404"/>
      <c r="DA9" s="405"/>
      <c r="DB9" s="403">
        <v>9.5</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8209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227010</v>
      </c>
      <c r="BO10" s="407"/>
      <c r="BP10" s="407"/>
      <c r="BQ10" s="407"/>
      <c r="BR10" s="407"/>
      <c r="BS10" s="407"/>
      <c r="BT10" s="407"/>
      <c r="BU10" s="408"/>
      <c r="BV10" s="406">
        <v>15000</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5">
      <c r="A12" s="163"/>
      <c r="B12" s="512" t="s">
        <v>122</v>
      </c>
      <c r="C12" s="513"/>
      <c r="D12" s="513"/>
      <c r="E12" s="513"/>
      <c r="F12" s="513"/>
      <c r="G12" s="513"/>
      <c r="H12" s="513"/>
      <c r="I12" s="513"/>
      <c r="J12" s="513"/>
      <c r="K12" s="514"/>
      <c r="L12" s="521" t="s">
        <v>123</v>
      </c>
      <c r="M12" s="522"/>
      <c r="N12" s="522"/>
      <c r="O12" s="522"/>
      <c r="P12" s="522"/>
      <c r="Q12" s="523"/>
      <c r="R12" s="524">
        <v>7534</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8"/>
      <c r="M13" s="490" t="s">
        <v>130</v>
      </c>
      <c r="N13" s="491"/>
      <c r="O13" s="491"/>
      <c r="P13" s="491"/>
      <c r="Q13" s="492"/>
      <c r="R13" s="493">
        <v>7477</v>
      </c>
      <c r="S13" s="494"/>
      <c r="T13" s="494"/>
      <c r="U13" s="494"/>
      <c r="V13" s="495"/>
      <c r="W13" s="496" t="s">
        <v>131</v>
      </c>
      <c r="X13" s="392"/>
      <c r="Y13" s="392"/>
      <c r="Z13" s="392"/>
      <c r="AA13" s="392"/>
      <c r="AB13" s="393"/>
      <c r="AC13" s="359">
        <v>293</v>
      </c>
      <c r="AD13" s="360"/>
      <c r="AE13" s="360"/>
      <c r="AF13" s="360"/>
      <c r="AG13" s="361"/>
      <c r="AH13" s="359">
        <v>336</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134937</v>
      </c>
      <c r="BO13" s="407"/>
      <c r="BP13" s="407"/>
      <c r="BQ13" s="407"/>
      <c r="BR13" s="407"/>
      <c r="BS13" s="407"/>
      <c r="BT13" s="407"/>
      <c r="BU13" s="408"/>
      <c r="BV13" s="406">
        <v>-40232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12.7</v>
      </c>
      <c r="CU13" s="404"/>
      <c r="CV13" s="404"/>
      <c r="CW13" s="404"/>
      <c r="CX13" s="404"/>
      <c r="CY13" s="404"/>
      <c r="CZ13" s="404"/>
      <c r="DA13" s="405"/>
      <c r="DB13" s="403">
        <v>12.9</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7591</v>
      </c>
      <c r="S14" s="494"/>
      <c r="T14" s="494"/>
      <c r="U14" s="494"/>
      <c r="V14" s="495"/>
      <c r="W14" s="497"/>
      <c r="X14" s="395"/>
      <c r="Y14" s="395"/>
      <c r="Z14" s="395"/>
      <c r="AA14" s="395"/>
      <c r="AB14" s="396"/>
      <c r="AC14" s="486">
        <v>7.2</v>
      </c>
      <c r="AD14" s="487"/>
      <c r="AE14" s="487"/>
      <c r="AF14" s="487"/>
      <c r="AG14" s="488"/>
      <c r="AH14" s="486">
        <v>7.7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34.1</v>
      </c>
      <c r="CU14" s="504"/>
      <c r="CV14" s="504"/>
      <c r="CW14" s="504"/>
      <c r="CX14" s="504"/>
      <c r="CY14" s="504"/>
      <c r="CZ14" s="504"/>
      <c r="DA14" s="505"/>
      <c r="DB14" s="503">
        <v>51.3</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8"/>
      <c r="M15" s="490" t="s">
        <v>130</v>
      </c>
      <c r="N15" s="491"/>
      <c r="O15" s="491"/>
      <c r="P15" s="491"/>
      <c r="Q15" s="492"/>
      <c r="R15" s="493">
        <v>7550</v>
      </c>
      <c r="S15" s="494"/>
      <c r="T15" s="494"/>
      <c r="U15" s="494"/>
      <c r="V15" s="495"/>
      <c r="W15" s="496" t="s">
        <v>137</v>
      </c>
      <c r="X15" s="392"/>
      <c r="Y15" s="392"/>
      <c r="Z15" s="392"/>
      <c r="AA15" s="392"/>
      <c r="AB15" s="393"/>
      <c r="AC15" s="359">
        <v>1451</v>
      </c>
      <c r="AD15" s="360"/>
      <c r="AE15" s="360"/>
      <c r="AF15" s="360"/>
      <c r="AG15" s="361"/>
      <c r="AH15" s="359">
        <v>1535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932311</v>
      </c>
      <c r="BO15" s="436"/>
      <c r="BP15" s="436"/>
      <c r="BQ15" s="436"/>
      <c r="BR15" s="436"/>
      <c r="BS15" s="436"/>
      <c r="BT15" s="436"/>
      <c r="BU15" s="437"/>
      <c r="BV15" s="435">
        <v>1037821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35.6</v>
      </c>
      <c r="AD16" s="487"/>
      <c r="AE16" s="487"/>
      <c r="AF16" s="487"/>
      <c r="AG16" s="488"/>
      <c r="AH16" s="486">
        <v>35.299999999999997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2642335</v>
      </c>
      <c r="BO16" s="407"/>
      <c r="BP16" s="407"/>
      <c r="BQ16" s="407"/>
      <c r="BR16" s="407"/>
      <c r="BS16" s="407"/>
      <c r="BT16" s="407"/>
      <c r="BU16" s="408"/>
      <c r="BV16" s="406">
        <v>2574072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2330</v>
      </c>
      <c r="AD17" s="360"/>
      <c r="AE17" s="360"/>
      <c r="AF17" s="360"/>
      <c r="AG17" s="361"/>
      <c r="AH17" s="359">
        <v>2483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1163131</v>
      </c>
      <c r="BO17" s="407"/>
      <c r="BP17" s="407"/>
      <c r="BQ17" s="407"/>
      <c r="BR17" s="407"/>
      <c r="BS17" s="407"/>
      <c r="BT17" s="407"/>
      <c r="BU17" s="408"/>
      <c r="BV17" s="406">
        <v>1303021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25.17</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2346342</v>
      </c>
      <c r="BO18" s="407"/>
      <c r="BP18" s="407"/>
      <c r="BQ18" s="407"/>
      <c r="BR18" s="407"/>
      <c r="BS18" s="407"/>
      <c r="BT18" s="407"/>
      <c r="BU18" s="408"/>
      <c r="BV18" s="406">
        <v>2155976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306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3749456</v>
      </c>
      <c r="BO19" s="407"/>
      <c r="BP19" s="407"/>
      <c r="BQ19" s="407"/>
      <c r="BR19" s="407"/>
      <c r="BS19" s="407"/>
      <c r="BT19" s="407"/>
      <c r="BU19" s="408"/>
      <c r="BV19" s="406">
        <v>3892868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2605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3016755</v>
      </c>
      <c r="BO22" s="436"/>
      <c r="BP22" s="436"/>
      <c r="BQ22" s="436"/>
      <c r="BR22" s="436"/>
      <c r="BS22" s="436"/>
      <c r="BT22" s="436"/>
      <c r="BU22" s="437"/>
      <c r="BV22" s="435">
        <v>3084005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260135</v>
      </c>
      <c r="BO23" s="407"/>
      <c r="BP23" s="407"/>
      <c r="BQ23" s="407"/>
      <c r="BR23" s="407"/>
      <c r="BS23" s="407"/>
      <c r="BT23" s="407"/>
      <c r="BU23" s="408"/>
      <c r="BV23" s="406">
        <v>345127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6500</v>
      </c>
      <c r="R24" s="360"/>
      <c r="S24" s="360"/>
      <c r="T24" s="360"/>
      <c r="U24" s="360"/>
      <c r="V24" s="361"/>
      <c r="W24" s="449"/>
      <c r="X24" s="386"/>
      <c r="Y24" s="387"/>
      <c r="Z24" s="362" t="s">
        <v>162</v>
      </c>
      <c r="AA24" s="363"/>
      <c r="AB24" s="363"/>
      <c r="AC24" s="363"/>
      <c r="AD24" s="363"/>
      <c r="AE24" s="363"/>
      <c r="AF24" s="363"/>
      <c r="AG24" s="364"/>
      <c r="AH24" s="359">
        <v>93</v>
      </c>
      <c r="AI24" s="360"/>
      <c r="AJ24" s="360"/>
      <c r="AK24" s="360"/>
      <c r="AL24" s="361"/>
      <c r="AM24" s="359">
        <v>268677</v>
      </c>
      <c r="AN24" s="360"/>
      <c r="AO24" s="360"/>
      <c r="AP24" s="360"/>
      <c r="AQ24" s="360"/>
      <c r="AR24" s="361"/>
      <c r="AS24" s="359">
        <v>2889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1778218</v>
      </c>
      <c r="BO24" s="407"/>
      <c r="BP24" s="407"/>
      <c r="BQ24" s="407"/>
      <c r="BR24" s="407"/>
      <c r="BS24" s="407"/>
      <c r="BT24" s="407"/>
      <c r="BU24" s="408"/>
      <c r="BV24" s="406">
        <v>1688530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1</v>
      </c>
      <c r="M25" s="360"/>
      <c r="N25" s="360"/>
      <c r="O25" s="360"/>
      <c r="P25" s="361"/>
      <c r="Q25" s="359">
        <v>5800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138820</v>
      </c>
      <c r="BO25" s="436"/>
      <c r="BP25" s="436"/>
      <c r="BQ25" s="436"/>
      <c r="BR25" s="436"/>
      <c r="BS25" s="436"/>
      <c r="BT25" s="436"/>
      <c r="BU25" s="437"/>
      <c r="BV25" s="435">
        <v>172934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4980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29377</v>
      </c>
      <c r="BO27" s="441"/>
      <c r="BP27" s="441"/>
      <c r="BQ27" s="441"/>
      <c r="BR27" s="441"/>
      <c r="BS27" s="441"/>
      <c r="BT27" s="441"/>
      <c r="BU27" s="442"/>
      <c r="BV27" s="440">
        <v>29377</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2310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857517</v>
      </c>
      <c r="BO28" s="436"/>
      <c r="BP28" s="436"/>
      <c r="BQ28" s="436"/>
      <c r="BR28" s="436"/>
      <c r="BS28" s="436"/>
      <c r="BT28" s="436"/>
      <c r="BU28" s="437"/>
      <c r="BV28" s="435">
        <v>630507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8</v>
      </c>
      <c r="M29" s="360"/>
      <c r="N29" s="360"/>
      <c r="O29" s="360"/>
      <c r="P29" s="361"/>
      <c r="Q29" s="359">
        <v>2090</v>
      </c>
      <c r="R29" s="360"/>
      <c r="S29" s="360"/>
      <c r="T29" s="360"/>
      <c r="U29" s="360"/>
      <c r="V29" s="361"/>
      <c r="W29" s="450"/>
      <c r="X29" s="451"/>
      <c r="Y29" s="452"/>
      <c r="Z29" s="362" t="s">
        <v>177</v>
      </c>
      <c r="AA29" s="363"/>
      <c r="AB29" s="363"/>
      <c r="AC29" s="363"/>
      <c r="AD29" s="363"/>
      <c r="AE29" s="363"/>
      <c r="AF29" s="363"/>
      <c r="AG29" s="364"/>
      <c r="AH29" s="359">
        <v>93</v>
      </c>
      <c r="AI29" s="360"/>
      <c r="AJ29" s="360"/>
      <c r="AK29" s="360"/>
      <c r="AL29" s="361"/>
      <c r="AM29" s="359">
        <v>268677</v>
      </c>
      <c r="AN29" s="360"/>
      <c r="AO29" s="360"/>
      <c r="AP29" s="360"/>
      <c r="AQ29" s="360"/>
      <c r="AR29" s="361"/>
      <c r="AS29" s="359">
        <v>2889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13742</v>
      </c>
      <c r="BO29" s="407"/>
      <c r="BP29" s="407"/>
      <c r="BQ29" s="407"/>
      <c r="BR29" s="407"/>
      <c r="BS29" s="407"/>
      <c r="BT29" s="407"/>
      <c r="BU29" s="408"/>
      <c r="BV29" s="406">
        <v>13642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405290</v>
      </c>
      <c r="BO30" s="441"/>
      <c r="BP30" s="441"/>
      <c r="BQ30" s="441"/>
      <c r="BR30" s="441"/>
      <c r="BS30" s="441"/>
      <c r="BT30" s="441"/>
      <c r="BU30" s="442"/>
      <c r="BV30" s="440">
        <v>328117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特定環境保全公共下水道事業会計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温泉事業特別会計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新潟県市町村総合事務組合（一般会計）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特例民法法人　弥彦サイクリングパーク</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新潟県市町村総合事務組合（職員退職手当支給事業特別会計）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県央土地開発公社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新潟県市町村総合事務組合（消防団員等公務災害補償事業特別会計）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競輪事業特別会計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新潟県市町村総合事務組合（消防賞じゅつ金等支給事業特別会計）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新潟県市町村総合事務組合（非常勤職員公務災害補償等特別会計）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新潟県市町村総合事務組合（交通災害共済事業特別会計）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燕・弥彦総合事務組合（一般会計）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燕・弥彦総合事務組合（水道事業会計）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西蒲原福祉事務組合（一般会計）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西蒲原福祉事務組合（西蒲原地区休日夜間急患センター事業特別会計）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mlYQBrtrFABZLSB0eAWZuULblBlGBmgDTmJPlqWGip9Xbt76Ha33gpiNsKMomO+5WjIAbRYnH/c8vr+v5xEs+Q==" saltValue="OViGfcN/9106LnEZ/8DJ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5">
      <c r="A34" s="22"/>
      <c r="B34" s="31"/>
      <c r="C34" s="1136" t="s">
        <v>532</v>
      </c>
      <c r="D34" s="1136"/>
      <c r="E34" s="1137"/>
      <c r="F34" s="32">
        <v>0.68</v>
      </c>
      <c r="G34" s="33">
        <v>0.35</v>
      </c>
      <c r="H34" s="33">
        <v>0.53</v>
      </c>
      <c r="I34" s="33">
        <v>4.29</v>
      </c>
      <c r="J34" s="34">
        <v>12.4</v>
      </c>
      <c r="K34" s="22"/>
      <c r="L34" s="22"/>
      <c r="M34" s="22"/>
      <c r="N34" s="22"/>
      <c r="O34" s="22"/>
      <c r="P34" s="22"/>
    </row>
    <row r="35" spans="1:16" ht="39" customHeight="1" x14ac:dyDescent="0.25">
      <c r="A35" s="22"/>
      <c r="B35" s="35"/>
      <c r="C35" s="1132" t="s">
        <v>533</v>
      </c>
      <c r="D35" s="1132"/>
      <c r="E35" s="1133"/>
      <c r="F35" s="36">
        <v>7.57</v>
      </c>
      <c r="G35" s="37">
        <v>23.69</v>
      </c>
      <c r="H35" s="37">
        <v>16.260000000000002</v>
      </c>
      <c r="I35" s="37">
        <v>13.91</v>
      </c>
      <c r="J35" s="38">
        <v>10.59</v>
      </c>
      <c r="K35" s="22"/>
      <c r="L35" s="22"/>
      <c r="M35" s="22"/>
      <c r="N35" s="22"/>
      <c r="O35" s="22"/>
      <c r="P35" s="22"/>
    </row>
    <row r="36" spans="1:16" ht="39" customHeight="1" x14ac:dyDescent="0.25">
      <c r="A36" s="22"/>
      <c r="B36" s="35"/>
      <c r="C36" s="1132" t="s">
        <v>534</v>
      </c>
      <c r="D36" s="1132"/>
      <c r="E36" s="1133"/>
      <c r="F36" s="36">
        <v>1.68</v>
      </c>
      <c r="G36" s="37">
        <v>1.65</v>
      </c>
      <c r="H36" s="37">
        <v>3.33</v>
      </c>
      <c r="I36" s="37">
        <v>3.61</v>
      </c>
      <c r="J36" s="38">
        <v>3.4</v>
      </c>
      <c r="K36" s="22"/>
      <c r="L36" s="22"/>
      <c r="M36" s="22"/>
      <c r="N36" s="22"/>
      <c r="O36" s="22"/>
      <c r="P36" s="22"/>
    </row>
    <row r="37" spans="1:16" ht="39" customHeight="1" x14ac:dyDescent="0.25">
      <c r="A37" s="22"/>
      <c r="B37" s="35"/>
      <c r="C37" s="1132" t="s">
        <v>535</v>
      </c>
      <c r="D37" s="1132"/>
      <c r="E37" s="1133"/>
      <c r="F37" s="36">
        <v>1.64</v>
      </c>
      <c r="G37" s="37">
        <v>1.45</v>
      </c>
      <c r="H37" s="37">
        <v>2.2599999999999998</v>
      </c>
      <c r="I37" s="37">
        <v>2.33</v>
      </c>
      <c r="J37" s="38">
        <v>2.46</v>
      </c>
      <c r="K37" s="22"/>
      <c r="L37" s="22"/>
      <c r="M37" s="22"/>
      <c r="N37" s="22"/>
      <c r="O37" s="22"/>
      <c r="P37" s="22"/>
    </row>
    <row r="38" spans="1:16" ht="39" customHeight="1" x14ac:dyDescent="0.25">
      <c r="A38" s="22"/>
      <c r="B38" s="35"/>
      <c r="C38" s="1132" t="s">
        <v>536</v>
      </c>
      <c r="D38" s="1132"/>
      <c r="E38" s="1133"/>
      <c r="F38" s="36">
        <v>0.19</v>
      </c>
      <c r="G38" s="37">
        <v>0.19</v>
      </c>
      <c r="H38" s="37">
        <v>0.46</v>
      </c>
      <c r="I38" s="37">
        <v>0.65</v>
      </c>
      <c r="J38" s="38">
        <v>0.52</v>
      </c>
      <c r="K38" s="22"/>
      <c r="L38" s="22"/>
      <c r="M38" s="22"/>
      <c r="N38" s="22"/>
      <c r="O38" s="22"/>
      <c r="P38" s="22"/>
    </row>
    <row r="39" spans="1:16" ht="39" customHeight="1" x14ac:dyDescent="0.25">
      <c r="A39" s="22"/>
      <c r="B39" s="35"/>
      <c r="C39" s="1132" t="s">
        <v>537</v>
      </c>
      <c r="D39" s="1132"/>
      <c r="E39" s="1133"/>
      <c r="F39" s="36">
        <v>0.04</v>
      </c>
      <c r="G39" s="37">
        <v>0.04</v>
      </c>
      <c r="H39" s="37">
        <v>0.03</v>
      </c>
      <c r="I39" s="37">
        <v>0.08</v>
      </c>
      <c r="J39" s="38">
        <v>0.11</v>
      </c>
      <c r="K39" s="22"/>
      <c r="L39" s="22"/>
      <c r="M39" s="22"/>
      <c r="N39" s="22"/>
      <c r="O39" s="22"/>
      <c r="P39" s="22"/>
    </row>
    <row r="40" spans="1:16" ht="39" customHeight="1" x14ac:dyDescent="0.25">
      <c r="A40" s="22"/>
      <c r="B40" s="35"/>
      <c r="C40" s="1132" t="s">
        <v>538</v>
      </c>
      <c r="D40" s="1132"/>
      <c r="E40" s="1133"/>
      <c r="F40" s="36">
        <v>0.25</v>
      </c>
      <c r="G40" s="37">
        <v>0.75</v>
      </c>
      <c r="H40" s="37">
        <v>0.87</v>
      </c>
      <c r="I40" s="37">
        <v>0.54</v>
      </c>
      <c r="J40" s="38">
        <v>0</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3">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RUrcYYyuWzUMjFXxE8X4wW2nCmXmH/V7+6VV5wnoMOl+eyXEP78lnmuev00uJCDLosIDFojtm4aLLKMABxBxSw==" saltValue="XcxeY5CTdPWr0FwBui/9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387</v>
      </c>
      <c r="L45" s="58">
        <v>403</v>
      </c>
      <c r="M45" s="58">
        <v>398</v>
      </c>
      <c r="N45" s="58">
        <v>396</v>
      </c>
      <c r="O45" s="59">
        <v>380</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5">
      <c r="A48" s="46"/>
      <c r="B48" s="1163"/>
      <c r="C48" s="1164"/>
      <c r="D48" s="60"/>
      <c r="E48" s="1140" t="s">
        <v>13</v>
      </c>
      <c r="F48" s="1140"/>
      <c r="G48" s="1140"/>
      <c r="H48" s="1140"/>
      <c r="I48" s="1140"/>
      <c r="J48" s="1141"/>
      <c r="K48" s="61">
        <v>205</v>
      </c>
      <c r="L48" s="62">
        <v>212</v>
      </c>
      <c r="M48" s="62">
        <v>212</v>
      </c>
      <c r="N48" s="62">
        <v>204</v>
      </c>
      <c r="O48" s="63">
        <v>201</v>
      </c>
      <c r="P48" s="46"/>
      <c r="Q48" s="46"/>
      <c r="R48" s="46"/>
      <c r="S48" s="46"/>
      <c r="T48" s="46"/>
      <c r="U48" s="46"/>
    </row>
    <row r="49" spans="1:21" ht="30.75" customHeight="1" x14ac:dyDescent="0.25">
      <c r="A49" s="46"/>
      <c r="B49" s="1163"/>
      <c r="C49" s="1164"/>
      <c r="D49" s="60"/>
      <c r="E49" s="1140" t="s">
        <v>14</v>
      </c>
      <c r="F49" s="1140"/>
      <c r="G49" s="1140"/>
      <c r="H49" s="1140"/>
      <c r="I49" s="1140"/>
      <c r="J49" s="1141"/>
      <c r="K49" s="61">
        <v>36</v>
      </c>
      <c r="L49" s="62">
        <v>33</v>
      </c>
      <c r="M49" s="62">
        <v>34</v>
      </c>
      <c r="N49" s="62">
        <v>26</v>
      </c>
      <c r="O49" s="63">
        <v>15</v>
      </c>
      <c r="P49" s="46"/>
      <c r="Q49" s="46"/>
      <c r="R49" s="46"/>
      <c r="S49" s="46"/>
      <c r="T49" s="46"/>
      <c r="U49" s="46"/>
    </row>
    <row r="50" spans="1:21" ht="30.75" customHeight="1" x14ac:dyDescent="0.25">
      <c r="A50" s="46"/>
      <c r="B50" s="1163"/>
      <c r="C50" s="1164"/>
      <c r="D50" s="60"/>
      <c r="E50" s="1140" t="s">
        <v>15</v>
      </c>
      <c r="F50" s="1140"/>
      <c r="G50" s="1140"/>
      <c r="H50" s="1140"/>
      <c r="I50" s="1140"/>
      <c r="J50" s="1141"/>
      <c r="K50" s="61">
        <v>15</v>
      </c>
      <c r="L50" s="62">
        <v>19</v>
      </c>
      <c r="M50" s="62">
        <v>13</v>
      </c>
      <c r="N50" s="62">
        <v>41</v>
      </c>
      <c r="O50" s="63">
        <v>62</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336</v>
      </c>
      <c r="L52" s="62">
        <v>337</v>
      </c>
      <c r="M52" s="62">
        <v>337</v>
      </c>
      <c r="N52" s="62">
        <v>343</v>
      </c>
      <c r="O52" s="63">
        <v>335</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307</v>
      </c>
      <c r="L53" s="67">
        <v>330</v>
      </c>
      <c r="M53" s="67">
        <v>320</v>
      </c>
      <c r="N53" s="67">
        <v>324</v>
      </c>
      <c r="O53" s="68">
        <v>323</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Bo87gD+JUZPb3yiR+YXkBkmBwFmYBGn/vl1qQWMi0Ej6hOnqtzmpi1TwdF6uJUVIU6ODj948RMkk9It8AwhZg==" saltValue="h+ABgQPzjoWTU9uxA1Uw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526</v>
      </c>
      <c r="J40" s="101" t="s">
        <v>527</v>
      </c>
      <c r="K40" s="101" t="s">
        <v>528</v>
      </c>
      <c r="L40" s="101" t="s">
        <v>529</v>
      </c>
      <c r="M40" s="102" t="s">
        <v>530</v>
      </c>
    </row>
    <row r="41" spans="2:13" ht="27.75" customHeight="1" x14ac:dyDescent="0.25">
      <c r="B41" s="1181" t="s">
        <v>30</v>
      </c>
      <c r="C41" s="1182"/>
      <c r="D41" s="103"/>
      <c r="E41" s="1183" t="s">
        <v>31</v>
      </c>
      <c r="F41" s="1183"/>
      <c r="G41" s="1183"/>
      <c r="H41" s="1184"/>
      <c r="I41" s="330">
        <v>3046</v>
      </c>
      <c r="J41" s="331">
        <v>3159</v>
      </c>
      <c r="K41" s="331">
        <v>3154</v>
      </c>
      <c r="L41" s="331">
        <v>3084</v>
      </c>
      <c r="M41" s="332">
        <v>3017</v>
      </c>
    </row>
    <row r="42" spans="2:13" ht="27.75" customHeight="1" x14ac:dyDescent="0.25">
      <c r="B42" s="1171"/>
      <c r="C42" s="1172"/>
      <c r="D42" s="104"/>
      <c r="E42" s="1175" t="s">
        <v>32</v>
      </c>
      <c r="F42" s="1175"/>
      <c r="G42" s="1175"/>
      <c r="H42" s="1176"/>
      <c r="I42" s="333">
        <v>111</v>
      </c>
      <c r="J42" s="334">
        <v>93</v>
      </c>
      <c r="K42" s="334">
        <v>120</v>
      </c>
      <c r="L42" s="334">
        <v>173</v>
      </c>
      <c r="M42" s="335">
        <v>139</v>
      </c>
    </row>
    <row r="43" spans="2:13" ht="27.75" customHeight="1" x14ac:dyDescent="0.25">
      <c r="B43" s="1171"/>
      <c r="C43" s="1172"/>
      <c r="D43" s="104"/>
      <c r="E43" s="1175" t="s">
        <v>33</v>
      </c>
      <c r="F43" s="1175"/>
      <c r="G43" s="1175"/>
      <c r="H43" s="1176"/>
      <c r="I43" s="333">
        <v>1692</v>
      </c>
      <c r="J43" s="334">
        <v>1628</v>
      </c>
      <c r="K43" s="334">
        <v>1656</v>
      </c>
      <c r="L43" s="334">
        <v>1660</v>
      </c>
      <c r="M43" s="335">
        <v>1673</v>
      </c>
    </row>
    <row r="44" spans="2:13" ht="27.75" customHeight="1" x14ac:dyDescent="0.25">
      <c r="B44" s="1171"/>
      <c r="C44" s="1172"/>
      <c r="D44" s="104"/>
      <c r="E44" s="1175" t="s">
        <v>34</v>
      </c>
      <c r="F44" s="1175"/>
      <c r="G44" s="1175"/>
      <c r="H44" s="1176"/>
      <c r="I44" s="333">
        <v>177</v>
      </c>
      <c r="J44" s="334">
        <v>145</v>
      </c>
      <c r="K44" s="334">
        <v>115</v>
      </c>
      <c r="L44" s="334">
        <v>177</v>
      </c>
      <c r="M44" s="335">
        <v>210</v>
      </c>
    </row>
    <row r="45" spans="2:13" ht="27.75" customHeight="1" x14ac:dyDescent="0.25">
      <c r="B45" s="1171"/>
      <c r="C45" s="1172"/>
      <c r="D45" s="104"/>
      <c r="E45" s="1175" t="s">
        <v>35</v>
      </c>
      <c r="F45" s="1175"/>
      <c r="G45" s="1175"/>
      <c r="H45" s="1176"/>
      <c r="I45" s="333">
        <v>658</v>
      </c>
      <c r="J45" s="334">
        <v>632</v>
      </c>
      <c r="K45" s="334">
        <v>656</v>
      </c>
      <c r="L45" s="334">
        <v>667</v>
      </c>
      <c r="M45" s="335">
        <v>583</v>
      </c>
    </row>
    <row r="46" spans="2:13" ht="27.75" customHeight="1" x14ac:dyDescent="0.25">
      <c r="B46" s="1171"/>
      <c r="C46" s="1172"/>
      <c r="D46" s="105"/>
      <c r="E46" s="1175" t="s">
        <v>36</v>
      </c>
      <c r="F46" s="1175"/>
      <c r="G46" s="1175"/>
      <c r="H46" s="1176"/>
      <c r="I46" s="333" t="s">
        <v>487</v>
      </c>
      <c r="J46" s="334" t="s">
        <v>487</v>
      </c>
      <c r="K46" s="334" t="s">
        <v>487</v>
      </c>
      <c r="L46" s="334" t="s">
        <v>487</v>
      </c>
      <c r="M46" s="335" t="s">
        <v>487</v>
      </c>
    </row>
    <row r="47" spans="2:13" ht="27.75" customHeight="1" x14ac:dyDescent="0.25">
      <c r="B47" s="1171"/>
      <c r="C47" s="1172"/>
      <c r="D47" s="106"/>
      <c r="E47" s="1185" t="s">
        <v>37</v>
      </c>
      <c r="F47" s="1186"/>
      <c r="G47" s="1186"/>
      <c r="H47" s="1187"/>
      <c r="I47" s="333" t="s">
        <v>487</v>
      </c>
      <c r="J47" s="334" t="s">
        <v>487</v>
      </c>
      <c r="K47" s="334" t="s">
        <v>487</v>
      </c>
      <c r="L47" s="334" t="s">
        <v>487</v>
      </c>
      <c r="M47" s="335" t="s">
        <v>487</v>
      </c>
    </row>
    <row r="48" spans="2:13" ht="27.75" customHeight="1" x14ac:dyDescent="0.25">
      <c r="B48" s="1171"/>
      <c r="C48" s="1172"/>
      <c r="D48" s="104"/>
      <c r="E48" s="1175" t="s">
        <v>38</v>
      </c>
      <c r="F48" s="1175"/>
      <c r="G48" s="1175"/>
      <c r="H48" s="1176"/>
      <c r="I48" s="333" t="s">
        <v>487</v>
      </c>
      <c r="J48" s="334" t="s">
        <v>487</v>
      </c>
      <c r="K48" s="334" t="s">
        <v>487</v>
      </c>
      <c r="L48" s="334" t="s">
        <v>487</v>
      </c>
      <c r="M48" s="335" t="s">
        <v>487</v>
      </c>
    </row>
    <row r="49" spans="2:13" ht="27.75" customHeight="1" x14ac:dyDescent="0.25">
      <c r="B49" s="1173"/>
      <c r="C49" s="1174"/>
      <c r="D49" s="104"/>
      <c r="E49" s="1175" t="s">
        <v>39</v>
      </c>
      <c r="F49" s="1175"/>
      <c r="G49" s="1175"/>
      <c r="H49" s="1176"/>
      <c r="I49" s="333" t="s">
        <v>487</v>
      </c>
      <c r="J49" s="334" t="s">
        <v>487</v>
      </c>
      <c r="K49" s="334" t="s">
        <v>487</v>
      </c>
      <c r="L49" s="334" t="s">
        <v>487</v>
      </c>
      <c r="M49" s="335" t="s">
        <v>487</v>
      </c>
    </row>
    <row r="50" spans="2:13" ht="27.75" customHeight="1" x14ac:dyDescent="0.25">
      <c r="B50" s="1169" t="s">
        <v>40</v>
      </c>
      <c r="C50" s="1170"/>
      <c r="D50" s="107"/>
      <c r="E50" s="1175" t="s">
        <v>41</v>
      </c>
      <c r="F50" s="1175"/>
      <c r="G50" s="1175"/>
      <c r="H50" s="1176"/>
      <c r="I50" s="333">
        <v>537</v>
      </c>
      <c r="J50" s="334">
        <v>665</v>
      </c>
      <c r="K50" s="334">
        <v>902</v>
      </c>
      <c r="L50" s="334">
        <v>972</v>
      </c>
      <c r="M50" s="335">
        <v>1277</v>
      </c>
    </row>
    <row r="51" spans="2:13" ht="27.75" customHeight="1" x14ac:dyDescent="0.25">
      <c r="B51" s="1171"/>
      <c r="C51" s="1172"/>
      <c r="D51" s="104"/>
      <c r="E51" s="1175" t="s">
        <v>42</v>
      </c>
      <c r="F51" s="1175"/>
      <c r="G51" s="1175"/>
      <c r="H51" s="1176"/>
      <c r="I51" s="333" t="s">
        <v>487</v>
      </c>
      <c r="J51" s="334" t="s">
        <v>487</v>
      </c>
      <c r="K51" s="334" t="s">
        <v>487</v>
      </c>
      <c r="L51" s="334" t="s">
        <v>487</v>
      </c>
      <c r="M51" s="335" t="s">
        <v>487</v>
      </c>
    </row>
    <row r="52" spans="2:13" ht="27.75" customHeight="1" x14ac:dyDescent="0.25">
      <c r="B52" s="1173"/>
      <c r="C52" s="1174"/>
      <c r="D52" s="104"/>
      <c r="E52" s="1175" t="s">
        <v>43</v>
      </c>
      <c r="F52" s="1175"/>
      <c r="G52" s="1175"/>
      <c r="H52" s="1176"/>
      <c r="I52" s="333">
        <v>3852</v>
      </c>
      <c r="J52" s="334">
        <v>3736</v>
      </c>
      <c r="K52" s="334">
        <v>3589</v>
      </c>
      <c r="L52" s="334">
        <v>3486</v>
      </c>
      <c r="M52" s="335">
        <v>3466</v>
      </c>
    </row>
    <row r="53" spans="2:13" ht="27.75" customHeight="1" thickBot="1" x14ac:dyDescent="0.3">
      <c r="B53" s="1177" t="s">
        <v>19</v>
      </c>
      <c r="C53" s="1178"/>
      <c r="D53" s="108"/>
      <c r="E53" s="1179" t="s">
        <v>44</v>
      </c>
      <c r="F53" s="1179"/>
      <c r="G53" s="1179"/>
      <c r="H53" s="1180"/>
      <c r="I53" s="336">
        <v>1296</v>
      </c>
      <c r="J53" s="337">
        <v>1256</v>
      </c>
      <c r="K53" s="337">
        <v>1210</v>
      </c>
      <c r="L53" s="337">
        <v>1303</v>
      </c>
      <c r="M53" s="338">
        <v>878</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bo3ZRhJ4Am2Ex3A2+UduQuZIRHj3TN1t/cMVj783MK47prTcVTOoqDEfpmaC2VqQ+Qnm4qtZwki25fSiINbDSg==" saltValue="FObneoccdcdfZpEO65IG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528</v>
      </c>
      <c r="G54" s="117" t="s">
        <v>529</v>
      </c>
      <c r="H54" s="118" t="s">
        <v>530</v>
      </c>
    </row>
    <row r="55" spans="2:8" ht="52.5" customHeight="1" x14ac:dyDescent="0.25">
      <c r="B55" s="119"/>
      <c r="C55" s="1196" t="s">
        <v>46</v>
      </c>
      <c r="D55" s="1196"/>
      <c r="E55" s="1197"/>
      <c r="F55" s="339">
        <v>616</v>
      </c>
      <c r="G55" s="339">
        <v>631</v>
      </c>
      <c r="H55" s="340">
        <v>858</v>
      </c>
    </row>
    <row r="56" spans="2:8" ht="52.5" customHeight="1" x14ac:dyDescent="0.25">
      <c r="B56" s="120"/>
      <c r="C56" s="1198" t="s">
        <v>47</v>
      </c>
      <c r="D56" s="1198"/>
      <c r="E56" s="1199"/>
      <c r="F56" s="341">
        <v>14</v>
      </c>
      <c r="G56" s="341">
        <v>14</v>
      </c>
      <c r="H56" s="342">
        <v>14</v>
      </c>
    </row>
    <row r="57" spans="2:8" ht="53.25" customHeight="1" x14ac:dyDescent="0.25">
      <c r="B57" s="120"/>
      <c r="C57" s="1200" t="s">
        <v>48</v>
      </c>
      <c r="D57" s="1200"/>
      <c r="E57" s="1201"/>
      <c r="F57" s="343">
        <v>273</v>
      </c>
      <c r="G57" s="343">
        <v>328</v>
      </c>
      <c r="H57" s="344">
        <v>405</v>
      </c>
    </row>
    <row r="58" spans="2:8" ht="45.75" customHeight="1" x14ac:dyDescent="0.25">
      <c r="B58" s="121"/>
      <c r="C58" s="1188" t="s">
        <v>561</v>
      </c>
      <c r="D58" s="1189"/>
      <c r="E58" s="1190"/>
      <c r="F58" s="345">
        <v>238</v>
      </c>
      <c r="G58" s="345">
        <v>292</v>
      </c>
      <c r="H58" s="346">
        <v>358</v>
      </c>
    </row>
    <row r="59" spans="2:8" ht="45.75" customHeight="1" x14ac:dyDescent="0.25">
      <c r="B59" s="121"/>
      <c r="C59" s="1188" t="s">
        <v>562</v>
      </c>
      <c r="D59" s="1189"/>
      <c r="E59" s="1190"/>
      <c r="F59" s="345">
        <v>14</v>
      </c>
      <c r="G59" s="345">
        <v>16</v>
      </c>
      <c r="H59" s="346">
        <v>18</v>
      </c>
    </row>
    <row r="60" spans="2:8" ht="45.75" customHeight="1" x14ac:dyDescent="0.25">
      <c r="B60" s="121"/>
      <c r="C60" s="1188" t="s">
        <v>563</v>
      </c>
      <c r="D60" s="1189"/>
      <c r="E60" s="1190"/>
      <c r="F60" s="345">
        <v>10</v>
      </c>
      <c r="G60" s="345">
        <v>10</v>
      </c>
      <c r="H60" s="346">
        <v>10</v>
      </c>
    </row>
    <row r="61" spans="2:8" ht="45.75" customHeight="1" x14ac:dyDescent="0.25">
      <c r="B61" s="121"/>
      <c r="C61" s="1188" t="s">
        <v>564</v>
      </c>
      <c r="D61" s="1189"/>
      <c r="E61" s="1190"/>
      <c r="F61" s="345">
        <v>0</v>
      </c>
      <c r="G61" s="345">
        <v>0</v>
      </c>
      <c r="H61" s="346">
        <v>10</v>
      </c>
    </row>
    <row r="62" spans="2:8" ht="45.75" customHeight="1" thickBot="1" x14ac:dyDescent="0.3">
      <c r="B62" s="122"/>
      <c r="C62" s="1191" t="s">
        <v>565</v>
      </c>
      <c r="D62" s="1192"/>
      <c r="E62" s="1193"/>
      <c r="F62" s="347">
        <v>4</v>
      </c>
      <c r="G62" s="347">
        <v>4</v>
      </c>
      <c r="H62" s="348">
        <v>4</v>
      </c>
    </row>
    <row r="63" spans="2:8" ht="52.5" customHeight="1" thickBot="1" x14ac:dyDescent="0.3">
      <c r="B63" s="123"/>
      <c r="C63" s="1194" t="s">
        <v>49</v>
      </c>
      <c r="D63" s="1194"/>
      <c r="E63" s="1195"/>
      <c r="F63" s="349">
        <v>902</v>
      </c>
      <c r="G63" s="349">
        <v>972</v>
      </c>
      <c r="H63" s="350">
        <v>1277</v>
      </c>
    </row>
    <row r="64" spans="2:8" ht="12.75" x14ac:dyDescent="0.25"/>
  </sheetData>
  <sheetProtection algorithmName="SHA-512" hashValue="NVGl6YlcZfMMjnfVY0NOfAO/TMQ2gZ82JAI/na8MkeeqnJWxiohI68lZ1WIac5quXEBAZiaHkA+mwDC9ObFxKA==" saltValue="WsTGj7Ri8v9euhuZym+n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525</v>
      </c>
      <c r="G2" s="137"/>
      <c r="H2" s="138"/>
    </row>
    <row r="3" spans="1:8" x14ac:dyDescent="0.25">
      <c r="A3" s="134" t="s">
        <v>518</v>
      </c>
      <c r="B3" s="139"/>
      <c r="C3" s="140"/>
      <c r="D3" s="141">
        <v>72195</v>
      </c>
      <c r="E3" s="142"/>
      <c r="F3" s="143">
        <v>126525</v>
      </c>
      <c r="G3" s="144"/>
      <c r="H3" s="145"/>
    </row>
    <row r="4" spans="1:8" x14ac:dyDescent="0.25">
      <c r="A4" s="146"/>
      <c r="B4" s="147"/>
      <c r="C4" s="148"/>
      <c r="D4" s="149">
        <v>29934</v>
      </c>
      <c r="E4" s="150"/>
      <c r="F4" s="151">
        <v>67052</v>
      </c>
      <c r="G4" s="152"/>
      <c r="H4" s="153"/>
    </row>
    <row r="5" spans="1:8" x14ac:dyDescent="0.25">
      <c r="A5" s="134" t="s">
        <v>520</v>
      </c>
      <c r="B5" s="139"/>
      <c r="C5" s="140"/>
      <c r="D5" s="141">
        <v>107982</v>
      </c>
      <c r="E5" s="142"/>
      <c r="F5" s="143">
        <v>122054</v>
      </c>
      <c r="G5" s="144"/>
      <c r="H5" s="145"/>
    </row>
    <row r="6" spans="1:8" x14ac:dyDescent="0.25">
      <c r="A6" s="146"/>
      <c r="B6" s="147"/>
      <c r="C6" s="148"/>
      <c r="D6" s="149">
        <v>49351</v>
      </c>
      <c r="E6" s="150"/>
      <c r="F6" s="151">
        <v>68298</v>
      </c>
      <c r="G6" s="152"/>
      <c r="H6" s="153"/>
    </row>
    <row r="7" spans="1:8" x14ac:dyDescent="0.25">
      <c r="A7" s="134" t="s">
        <v>521</v>
      </c>
      <c r="B7" s="139"/>
      <c r="C7" s="140"/>
      <c r="D7" s="141">
        <v>78426</v>
      </c>
      <c r="E7" s="142"/>
      <c r="F7" s="143">
        <v>111644</v>
      </c>
      <c r="G7" s="144"/>
      <c r="H7" s="145"/>
    </row>
    <row r="8" spans="1:8" x14ac:dyDescent="0.25">
      <c r="A8" s="146"/>
      <c r="B8" s="147"/>
      <c r="C8" s="148"/>
      <c r="D8" s="149">
        <v>63298</v>
      </c>
      <c r="E8" s="150"/>
      <c r="F8" s="151">
        <v>66606</v>
      </c>
      <c r="G8" s="152"/>
      <c r="H8" s="153"/>
    </row>
    <row r="9" spans="1:8" x14ac:dyDescent="0.25">
      <c r="A9" s="134" t="s">
        <v>522</v>
      </c>
      <c r="B9" s="139"/>
      <c r="C9" s="140"/>
      <c r="D9" s="141">
        <v>101495</v>
      </c>
      <c r="E9" s="142"/>
      <c r="F9" s="143">
        <v>127917</v>
      </c>
      <c r="G9" s="144"/>
      <c r="H9" s="145"/>
    </row>
    <row r="10" spans="1:8" x14ac:dyDescent="0.25">
      <c r="A10" s="146"/>
      <c r="B10" s="147"/>
      <c r="C10" s="148"/>
      <c r="D10" s="149">
        <v>47808</v>
      </c>
      <c r="E10" s="150"/>
      <c r="F10" s="151">
        <v>69746</v>
      </c>
      <c r="G10" s="152"/>
      <c r="H10" s="153"/>
    </row>
    <row r="11" spans="1:8" x14ac:dyDescent="0.25">
      <c r="A11" s="134" t="s">
        <v>523</v>
      </c>
      <c r="B11" s="139"/>
      <c r="C11" s="140"/>
      <c r="D11" s="141">
        <v>59278</v>
      </c>
      <c r="E11" s="142"/>
      <c r="F11" s="143">
        <v>135931</v>
      </c>
      <c r="G11" s="144"/>
      <c r="H11" s="145"/>
    </row>
    <row r="12" spans="1:8" x14ac:dyDescent="0.25">
      <c r="A12" s="146"/>
      <c r="B12" s="147"/>
      <c r="C12" s="154"/>
      <c r="D12" s="149">
        <v>41365</v>
      </c>
      <c r="E12" s="150"/>
      <c r="F12" s="151">
        <v>75320</v>
      </c>
      <c r="G12" s="152"/>
      <c r="H12" s="153"/>
    </row>
    <row r="13" spans="1:8" x14ac:dyDescent="0.25">
      <c r="A13" s="134"/>
      <c r="B13" s="139"/>
      <c r="C13" s="140"/>
      <c r="D13" s="141">
        <v>83875</v>
      </c>
      <c r="E13" s="142"/>
      <c r="F13" s="143">
        <v>124814</v>
      </c>
      <c r="G13" s="155"/>
      <c r="H13" s="145"/>
    </row>
    <row r="14" spans="1:8" x14ac:dyDescent="0.25">
      <c r="A14" s="146"/>
      <c r="B14" s="147"/>
      <c r="C14" s="148"/>
      <c r="D14" s="149">
        <v>46351</v>
      </c>
      <c r="E14" s="150"/>
      <c r="F14" s="151">
        <v>69404</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7.57</v>
      </c>
      <c r="C19" s="156">
        <f>ROUND(VALUE(SUBSTITUTE(実質収支比率等に係る経年分析!G$48,"▲","-")),2)</f>
        <v>23.7</v>
      </c>
      <c r="D19" s="156">
        <f>ROUND(VALUE(SUBSTITUTE(実質収支比率等に係る経年分析!H$48,"▲","-")),2)</f>
        <v>16.27</v>
      </c>
      <c r="E19" s="156">
        <f>ROUND(VALUE(SUBSTITUTE(実質収支比率等に係る経年分析!I$48,"▲","-")),2)</f>
        <v>13.91</v>
      </c>
      <c r="F19" s="156">
        <f>ROUND(VALUE(SUBSTITUTE(実質収支比率等に係る経年分析!J$48,"▲","-")),2)</f>
        <v>10.59</v>
      </c>
    </row>
    <row r="20" spans="1:11" x14ac:dyDescent="0.25">
      <c r="A20" s="156" t="s">
        <v>53</v>
      </c>
      <c r="B20" s="156">
        <f>ROUND(VALUE(SUBSTITUTE(実質収支比率等に係る経年分析!F$47,"▲","-")),2)</f>
        <v>12.25</v>
      </c>
      <c r="C20" s="156">
        <f>ROUND(VALUE(SUBSTITUTE(実質収支比率等に係る経年分析!G$47,"▲","-")),2)</f>
        <v>13.87</v>
      </c>
      <c r="D20" s="156">
        <f>ROUND(VALUE(SUBSTITUTE(実質収支比率等に係る経年分析!H$47,"▲","-")),2)</f>
        <v>22.13</v>
      </c>
      <c r="E20" s="156">
        <f>ROUND(VALUE(SUBSTITUTE(実質収支比率等に係る経年分析!I$47,"▲","-")),2)</f>
        <v>22.08</v>
      </c>
      <c r="F20" s="156">
        <f>ROUND(VALUE(SUBSTITUTE(実質収支比率等に係る経年分析!J$47,"▲","-")),2)</f>
        <v>29.76</v>
      </c>
    </row>
    <row r="21" spans="1:11" x14ac:dyDescent="0.25">
      <c r="A21" s="156" t="s">
        <v>54</v>
      </c>
      <c r="B21" s="156">
        <f>IF(ISNUMBER(VALUE(SUBSTITUTE(実質収支比率等に係る経年分析!F$49,"▲","-"))),ROUND(VALUE(SUBSTITUTE(実質収支比率等に係る経年分析!F$49,"▲","-")),2),NA())</f>
        <v>1.51</v>
      </c>
      <c r="C21" s="156">
        <f>IF(ISNUMBER(VALUE(SUBSTITUTE(実質収支比率等に係る経年分析!G$49,"▲","-"))),ROUND(VALUE(SUBSTITUTE(実質収支比率等に係る経年分析!G$49,"▲","-")),2),NA())</f>
        <v>19.13</v>
      </c>
      <c r="D21" s="156">
        <f>IF(ISNUMBER(VALUE(SUBSTITUTE(実質収支比率等に係る経年分析!H$49,"▲","-"))),ROUND(VALUE(SUBSTITUTE(実質収支比率等に係る経年分析!H$49,"▲","-")),2),NA())</f>
        <v>0.18</v>
      </c>
      <c r="E21" s="156">
        <f>IF(ISNUMBER(VALUE(SUBSTITUTE(実質収支比率等に係る経年分析!I$49,"▲","-"))),ROUND(VALUE(SUBSTITUTE(実質収支比率等に係る経年分析!I$49,"▲","-")),2),NA())</f>
        <v>-1.41</v>
      </c>
      <c r="F21" s="156">
        <f>IF(ISNUMBER(VALUE(SUBSTITUTE(実質収支比率等に係る経年分析!J$49,"▲","-"))),ROUND(VALUE(SUBSTITUTE(実質収支比率等に係る経年分析!J$49,"▲","-")),2),NA())</f>
        <v>4.68</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特定環境保全公共下水道事業会計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0.87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5">
      <c r="A32" s="157" t="str">
        <f>IF(連結実質赤字比率に係る赤字・黒字の構成分析!C$38="",NA(),連結実質赤字比率に係る赤字・黒字の構成分析!C$38)</f>
        <v>温泉事業特別会計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0.52</v>
      </c>
    </row>
    <row r="33" spans="1:16" x14ac:dyDescent="0.2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2.2599999999999998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2.33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2.46</v>
      </c>
    </row>
    <row r="34" spans="1:16" x14ac:dyDescent="0.2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3.33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3.4</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7.57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23.69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16.260000000000002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10.59</v>
      </c>
    </row>
    <row r="36" spans="1:16" x14ac:dyDescent="0.25">
      <c r="A36" s="157" t="str">
        <f>IF(連結実質赤字比率に係る赤字・黒字の構成分析!C$34="",NA(),連結実質赤字比率に係る赤字・黒字の構成分析!C$34)</f>
        <v>競輪事業特別会計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0.68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0.53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12.4</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336</v>
      </c>
      <c r="E42" s="158"/>
      <c r="F42" s="158"/>
      <c r="G42" s="158">
        <f>'実質公債費比率（分子）の構造'!L$52</f>
        <v>337</v>
      </c>
      <c r="H42" s="158"/>
      <c r="I42" s="158"/>
      <c r="J42" s="158">
        <f>'実質公債費比率（分子）の構造'!M$52</f>
        <v>337</v>
      </c>
      <c r="K42" s="158"/>
      <c r="L42" s="158"/>
      <c r="M42" s="158">
        <f>'実質公債費比率（分子）の構造'!N$52</f>
        <v>343</v>
      </c>
      <c r="N42" s="158"/>
      <c r="O42" s="158"/>
      <c r="P42" s="158">
        <f>'実質公債費比率（分子）の構造'!O$52</f>
        <v>335</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15</v>
      </c>
      <c r="C44" s="158"/>
      <c r="D44" s="158"/>
      <c r="E44" s="158">
        <f>'実質公債費比率（分子）の構造'!L$50</f>
        <v>19</v>
      </c>
      <c r="F44" s="158"/>
      <c r="G44" s="158"/>
      <c r="H44" s="158">
        <f>'実質公債費比率（分子）の構造'!M$50</f>
        <v>13</v>
      </c>
      <c r="I44" s="158"/>
      <c r="J44" s="158"/>
      <c r="K44" s="158">
        <f>'実質公債費比率（分子）の構造'!N$50</f>
        <v>41</v>
      </c>
      <c r="L44" s="158"/>
      <c r="M44" s="158"/>
      <c r="N44" s="158">
        <f>'実質公債費比率（分子）の構造'!O$50</f>
        <v>62</v>
      </c>
      <c r="O44" s="158"/>
      <c r="P44" s="158"/>
    </row>
    <row r="45" spans="1:16" x14ac:dyDescent="0.25">
      <c r="A45" s="158" t="s">
        <v>63</v>
      </c>
      <c r="B45" s="158">
        <f>'実質公債費比率（分子）の構造'!K$49</f>
        <v>36</v>
      </c>
      <c r="C45" s="158"/>
      <c r="D45" s="158"/>
      <c r="E45" s="158">
        <f>'実質公債費比率（分子）の構造'!L$49</f>
        <v>33</v>
      </c>
      <c r="F45" s="158"/>
      <c r="G45" s="158"/>
      <c r="H45" s="158">
        <f>'実質公債費比率（分子）の構造'!M$49</f>
        <v>34</v>
      </c>
      <c r="I45" s="158"/>
      <c r="J45" s="158"/>
      <c r="K45" s="158">
        <f>'実質公債費比率（分子）の構造'!N$49</f>
        <v>26</v>
      </c>
      <c r="L45" s="158"/>
      <c r="M45" s="158"/>
      <c r="N45" s="158">
        <f>'実質公債費比率（分子）の構造'!O$49</f>
        <v>15</v>
      </c>
      <c r="O45" s="158"/>
      <c r="P45" s="158"/>
    </row>
    <row r="46" spans="1:16" x14ac:dyDescent="0.25">
      <c r="A46" s="158" t="s">
        <v>64</v>
      </c>
      <c r="B46" s="158">
        <f>'実質公債費比率（分子）の構造'!K$48</f>
        <v>205</v>
      </c>
      <c r="C46" s="158"/>
      <c r="D46" s="158"/>
      <c r="E46" s="158">
        <f>'実質公債費比率（分子）の構造'!L$48</f>
        <v>212</v>
      </c>
      <c r="F46" s="158"/>
      <c r="G46" s="158"/>
      <c r="H46" s="158">
        <f>'実質公債費比率（分子）の構造'!M$48</f>
        <v>212</v>
      </c>
      <c r="I46" s="158"/>
      <c r="J46" s="158"/>
      <c r="K46" s="158">
        <f>'実質公債費比率（分子）の構造'!N$48</f>
        <v>204</v>
      </c>
      <c r="L46" s="158"/>
      <c r="M46" s="158"/>
      <c r="N46" s="158">
        <f>'実質公債費比率（分子）の構造'!O$48</f>
        <v>201</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387</v>
      </c>
      <c r="C49" s="158"/>
      <c r="D49" s="158"/>
      <c r="E49" s="158">
        <f>'実質公債費比率（分子）の構造'!L$45</f>
        <v>403</v>
      </c>
      <c r="F49" s="158"/>
      <c r="G49" s="158"/>
      <c r="H49" s="158">
        <f>'実質公債費比率（分子）の構造'!M$45</f>
        <v>398</v>
      </c>
      <c r="I49" s="158"/>
      <c r="J49" s="158"/>
      <c r="K49" s="158">
        <f>'実質公債費比率（分子）の構造'!N$45</f>
        <v>396</v>
      </c>
      <c r="L49" s="158"/>
      <c r="M49" s="158"/>
      <c r="N49" s="158">
        <f>'実質公債費比率（分子）の構造'!O$45</f>
        <v>380</v>
      </c>
      <c r="O49" s="158"/>
      <c r="P49" s="158"/>
    </row>
    <row r="50" spans="1:16" x14ac:dyDescent="0.25">
      <c r="A50" s="158" t="s">
        <v>67</v>
      </c>
      <c r="B50" s="158" t="e">
        <f>NA()</f>
        <v>#N/A</v>
      </c>
      <c r="C50" s="158">
        <f>IF(ISNUMBER('実質公債費比率（分子）の構造'!K$53),'実質公債費比率（分子）の構造'!K$53,NA())</f>
        <v>307</v>
      </c>
      <c r="D50" s="158" t="e">
        <f>NA()</f>
        <v>#N/A</v>
      </c>
      <c r="E50" s="158" t="e">
        <f>NA()</f>
        <v>#N/A</v>
      </c>
      <c r="F50" s="158">
        <f>IF(ISNUMBER('実質公債費比率（分子）の構造'!L$53),'実質公債費比率（分子）の構造'!L$53,NA())</f>
        <v>330</v>
      </c>
      <c r="G50" s="158" t="e">
        <f>NA()</f>
        <v>#N/A</v>
      </c>
      <c r="H50" s="158" t="e">
        <f>NA()</f>
        <v>#N/A</v>
      </c>
      <c r="I50" s="158">
        <f>IF(ISNUMBER('実質公債費比率（分子）の構造'!M$53),'実質公債費比率（分子）の構造'!M$53,NA())</f>
        <v>320</v>
      </c>
      <c r="J50" s="158" t="e">
        <f>NA()</f>
        <v>#N/A</v>
      </c>
      <c r="K50" s="158" t="e">
        <f>NA()</f>
        <v>#N/A</v>
      </c>
      <c r="L50" s="158">
        <f>IF(ISNUMBER('実質公債費比率（分子）の構造'!N$53),'実質公債費比率（分子）の構造'!N$53,NA())</f>
        <v>324</v>
      </c>
      <c r="M50" s="158" t="e">
        <f>NA()</f>
        <v>#N/A</v>
      </c>
      <c r="N50" s="158" t="e">
        <f>NA()</f>
        <v>#N/A</v>
      </c>
      <c r="O50" s="158">
        <f>IF(ISNUMBER('実質公債費比率（分子）の構造'!O$53),'実質公債費比率（分子）の構造'!O$53,NA())</f>
        <v>323</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3852</v>
      </c>
      <c r="E56" s="157"/>
      <c r="F56" s="157"/>
      <c r="G56" s="157">
        <f>'将来負担比率（分子）の構造'!J$52</f>
        <v>3736</v>
      </c>
      <c r="H56" s="157"/>
      <c r="I56" s="157"/>
      <c r="J56" s="157">
        <f>'将来負担比率（分子）の構造'!K$52</f>
        <v>3589</v>
      </c>
      <c r="K56" s="157"/>
      <c r="L56" s="157"/>
      <c r="M56" s="157">
        <f>'将来負担比率（分子）の構造'!L$52</f>
        <v>3486</v>
      </c>
      <c r="N56" s="157"/>
      <c r="O56" s="157"/>
      <c r="P56" s="157">
        <f>'将来負担比率（分子）の構造'!M$52</f>
        <v>3466</v>
      </c>
    </row>
    <row r="57" spans="1:16" x14ac:dyDescent="0.2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5">
      <c r="A58" s="157" t="s">
        <v>41</v>
      </c>
      <c r="B58" s="157"/>
      <c r="C58" s="157"/>
      <c r="D58" s="157">
        <f>'将来負担比率（分子）の構造'!I$50</f>
        <v>537</v>
      </c>
      <c r="E58" s="157"/>
      <c r="F58" s="157"/>
      <c r="G58" s="157">
        <f>'将来負担比率（分子）の構造'!J$50</f>
        <v>665</v>
      </c>
      <c r="H58" s="157"/>
      <c r="I58" s="157"/>
      <c r="J58" s="157">
        <f>'将来負担比率（分子）の構造'!K$50</f>
        <v>902</v>
      </c>
      <c r="K58" s="157"/>
      <c r="L58" s="157"/>
      <c r="M58" s="157">
        <f>'将来負担比率（分子）の構造'!L$50</f>
        <v>972</v>
      </c>
      <c r="N58" s="157"/>
      <c r="O58" s="157"/>
      <c r="P58" s="157">
        <f>'将来負担比率（分子）の構造'!M$50</f>
        <v>1277</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658</v>
      </c>
      <c r="C62" s="157"/>
      <c r="D62" s="157"/>
      <c r="E62" s="157">
        <f>'将来負担比率（分子）の構造'!J$45</f>
        <v>632</v>
      </c>
      <c r="F62" s="157"/>
      <c r="G62" s="157"/>
      <c r="H62" s="157">
        <f>'将来負担比率（分子）の構造'!K$45</f>
        <v>656</v>
      </c>
      <c r="I62" s="157"/>
      <c r="J62" s="157"/>
      <c r="K62" s="157">
        <f>'将来負担比率（分子）の構造'!L$45</f>
        <v>667</v>
      </c>
      <c r="L62" s="157"/>
      <c r="M62" s="157"/>
      <c r="N62" s="157">
        <f>'将来負担比率（分子）の構造'!M$45</f>
        <v>583</v>
      </c>
      <c r="O62" s="157"/>
      <c r="P62" s="157"/>
    </row>
    <row r="63" spans="1:16" x14ac:dyDescent="0.25">
      <c r="A63" s="157" t="s">
        <v>34</v>
      </c>
      <c r="B63" s="157">
        <f>'将来負担比率（分子）の構造'!I$44</f>
        <v>177</v>
      </c>
      <c r="C63" s="157"/>
      <c r="D63" s="157"/>
      <c r="E63" s="157">
        <f>'将来負担比率（分子）の構造'!J$44</f>
        <v>145</v>
      </c>
      <c r="F63" s="157"/>
      <c r="G63" s="157"/>
      <c r="H63" s="157">
        <f>'将来負担比率（分子）の構造'!K$44</f>
        <v>115</v>
      </c>
      <c r="I63" s="157"/>
      <c r="J63" s="157"/>
      <c r="K63" s="157">
        <f>'将来負担比率（分子）の構造'!L$44</f>
        <v>177</v>
      </c>
      <c r="L63" s="157"/>
      <c r="M63" s="157"/>
      <c r="N63" s="157">
        <f>'将来負担比率（分子）の構造'!M$44</f>
        <v>210</v>
      </c>
      <c r="O63" s="157"/>
      <c r="P63" s="157"/>
    </row>
    <row r="64" spans="1:16" x14ac:dyDescent="0.25">
      <c r="A64" s="157" t="s">
        <v>33</v>
      </c>
      <c r="B64" s="157">
        <f>'将来負担比率（分子）の構造'!I$43</f>
        <v>1692</v>
      </c>
      <c r="C64" s="157"/>
      <c r="D64" s="157"/>
      <c r="E64" s="157">
        <f>'将来負担比率（分子）の構造'!J$43</f>
        <v>1628</v>
      </c>
      <c r="F64" s="157"/>
      <c r="G64" s="157"/>
      <c r="H64" s="157">
        <f>'将来負担比率（分子）の構造'!K$43</f>
        <v>1656</v>
      </c>
      <c r="I64" s="157"/>
      <c r="J64" s="157"/>
      <c r="K64" s="157">
        <f>'将来負担比率（分子）の構造'!L$43</f>
        <v>1660</v>
      </c>
      <c r="L64" s="157"/>
      <c r="M64" s="157"/>
      <c r="N64" s="157">
        <f>'将来負担比率（分子）の構造'!M$43</f>
        <v>1673</v>
      </c>
      <c r="O64" s="157"/>
      <c r="P64" s="157"/>
    </row>
    <row r="65" spans="1:16" x14ac:dyDescent="0.25">
      <c r="A65" s="157" t="s">
        <v>32</v>
      </c>
      <c r="B65" s="157">
        <f>'将来負担比率（分子）の構造'!I$42</f>
        <v>111</v>
      </c>
      <c r="C65" s="157"/>
      <c r="D65" s="157"/>
      <c r="E65" s="157">
        <f>'将来負担比率（分子）の構造'!J$42</f>
        <v>93</v>
      </c>
      <c r="F65" s="157"/>
      <c r="G65" s="157"/>
      <c r="H65" s="157">
        <f>'将来負担比率（分子）の構造'!K$42</f>
        <v>120</v>
      </c>
      <c r="I65" s="157"/>
      <c r="J65" s="157"/>
      <c r="K65" s="157">
        <f>'将来負担比率（分子）の構造'!L$42</f>
        <v>173</v>
      </c>
      <c r="L65" s="157"/>
      <c r="M65" s="157"/>
      <c r="N65" s="157">
        <f>'将来負担比率（分子）の構造'!M$42</f>
        <v>139</v>
      </c>
      <c r="O65" s="157"/>
      <c r="P65" s="157"/>
    </row>
    <row r="66" spans="1:16" x14ac:dyDescent="0.25">
      <c r="A66" s="157" t="s">
        <v>31</v>
      </c>
      <c r="B66" s="157">
        <f>'将来負担比率（分子）の構造'!I$41</f>
        <v>3046</v>
      </c>
      <c r="C66" s="157"/>
      <c r="D66" s="157"/>
      <c r="E66" s="157">
        <f>'将来負担比率（分子）の構造'!J$41</f>
        <v>3159</v>
      </c>
      <c r="F66" s="157"/>
      <c r="G66" s="157"/>
      <c r="H66" s="157">
        <f>'将来負担比率（分子）の構造'!K$41</f>
        <v>3154</v>
      </c>
      <c r="I66" s="157"/>
      <c r="J66" s="157"/>
      <c r="K66" s="157">
        <f>'将来負担比率（分子）の構造'!L$41</f>
        <v>3084</v>
      </c>
      <c r="L66" s="157"/>
      <c r="M66" s="157"/>
      <c r="N66" s="157">
        <f>'将来負担比率（分子）の構造'!M$41</f>
        <v>3017</v>
      </c>
      <c r="O66" s="157"/>
      <c r="P66" s="157"/>
    </row>
    <row r="67" spans="1:16" x14ac:dyDescent="0.25">
      <c r="A67" s="157" t="s">
        <v>71</v>
      </c>
      <c r="B67" s="157" t="e">
        <f>NA()</f>
        <v>#N/A</v>
      </c>
      <c r="C67" s="157">
        <f>IF(ISNUMBER('将来負担比率（分子）の構造'!I$53), IF('将来負担比率（分子）の構造'!I$53 &lt; 0, 0, '将来負担比率（分子）の構造'!I$53), NA())</f>
        <v>1296</v>
      </c>
      <c r="D67" s="157" t="e">
        <f>NA()</f>
        <v>#N/A</v>
      </c>
      <c r="E67" s="157" t="e">
        <f>NA()</f>
        <v>#N/A</v>
      </c>
      <c r="F67" s="157">
        <f>IF(ISNUMBER('将来負担比率（分子）の構造'!J$53), IF('将来負担比率（分子）の構造'!J$53 &lt; 0, 0, '将来負担比率（分子）の構造'!J$53), NA())</f>
        <v>1256</v>
      </c>
      <c r="G67" s="157" t="e">
        <f>NA()</f>
        <v>#N/A</v>
      </c>
      <c r="H67" s="157" t="e">
        <f>NA()</f>
        <v>#N/A</v>
      </c>
      <c r="I67" s="157">
        <f>IF(ISNUMBER('将来負担比率（分子）の構造'!K$53), IF('将来負担比率（分子）の構造'!K$53 &lt; 0, 0, '将来負担比率（分子）の構造'!K$53), NA())</f>
        <v>1210</v>
      </c>
      <c r="J67" s="157" t="e">
        <f>NA()</f>
        <v>#N/A</v>
      </c>
      <c r="K67" s="157" t="e">
        <f>NA()</f>
        <v>#N/A</v>
      </c>
      <c r="L67" s="157">
        <f>IF(ISNUMBER('将来負担比率（分子）の構造'!L$53), IF('将来負担比率（分子）の構造'!L$53 &lt; 0, 0, '将来負担比率（分子）の構造'!L$53), NA())</f>
        <v>1303</v>
      </c>
      <c r="M67" s="157" t="e">
        <f>NA()</f>
        <v>#N/A</v>
      </c>
      <c r="N67" s="157" t="e">
        <f>NA()</f>
        <v>#N/A</v>
      </c>
      <c r="O67" s="157">
        <f>IF(ISNUMBER('将来負担比率（分子）の構造'!M$53), IF('将来負担比率（分子）の構造'!M$53 &lt; 0, 0, '将来負担比率（分子）の構造'!M$53), NA())</f>
        <v>878</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616</v>
      </c>
      <c r="C72" s="161">
        <f>基金残高に係る経年分析!G55</f>
        <v>631</v>
      </c>
      <c r="D72" s="161">
        <f>基金残高に係る経年分析!H55</f>
        <v>858</v>
      </c>
    </row>
    <row r="73" spans="1:16" x14ac:dyDescent="0.25">
      <c r="A73" s="160" t="s">
        <v>74</v>
      </c>
      <c r="B73" s="161">
        <f>基金残高に係る経年分析!F56</f>
        <v>14</v>
      </c>
      <c r="C73" s="161">
        <f>基金残高に係る経年分析!G56</f>
        <v>14</v>
      </c>
      <c r="D73" s="161">
        <f>基金残高に係る経年分析!H56</f>
        <v>14</v>
      </c>
    </row>
    <row r="74" spans="1:16" x14ac:dyDescent="0.25">
      <c r="A74" s="160" t="s">
        <v>75</v>
      </c>
      <c r="B74" s="161">
        <f>基金残高に係る経年分析!F57</f>
        <v>273</v>
      </c>
      <c r="C74" s="161">
        <f>基金残高に係る経年分析!G57</f>
        <v>328</v>
      </c>
      <c r="D74" s="161">
        <f>基金残高に係る経年分析!H57</f>
        <v>405</v>
      </c>
    </row>
  </sheetData>
  <sheetProtection algorithmName="SHA-512" hashValue="q2mK2kaw6XtGrmB6INQC/Zq2Ctv+hGkhZzW5h2xPuHTuuBlG/A+aUZSJZoPw4MDxyW3wZrsehCOw4Qp0UM/itw==" saltValue="e4FYve6qR0BAUA65i7qUL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883356</v>
      </c>
      <c r="S5" s="664"/>
      <c r="T5" s="664"/>
      <c r="U5" s="664"/>
      <c r="V5" s="664"/>
      <c r="W5" s="664"/>
      <c r="X5" s="664"/>
      <c r="Y5" s="689"/>
      <c r="Z5" s="702">
        <v>15.5</v>
      </c>
      <c r="AA5" s="702"/>
      <c r="AB5" s="702"/>
      <c r="AC5" s="702"/>
      <c r="AD5" s="703">
        <v>883356</v>
      </c>
      <c r="AE5" s="703"/>
      <c r="AF5" s="703"/>
      <c r="AG5" s="703"/>
      <c r="AH5" s="703"/>
      <c r="AI5" s="703"/>
      <c r="AJ5" s="703"/>
      <c r="AK5" s="703"/>
      <c r="AL5" s="690">
        <v>30.2</v>
      </c>
      <c r="AM5" s="672"/>
      <c r="AN5" s="672"/>
      <c r="AO5" s="691"/>
      <c r="AP5" s="666" t="s">
        <v>216</v>
      </c>
      <c r="AQ5" s="667"/>
      <c r="AR5" s="667"/>
      <c r="AS5" s="667"/>
      <c r="AT5" s="667"/>
      <c r="AU5" s="667"/>
      <c r="AV5" s="667"/>
      <c r="AW5" s="667"/>
      <c r="AX5" s="667"/>
      <c r="AY5" s="667"/>
      <c r="AZ5" s="667"/>
      <c r="BA5" s="667"/>
      <c r="BB5" s="667"/>
      <c r="BC5" s="667"/>
      <c r="BD5" s="667"/>
      <c r="BE5" s="667"/>
      <c r="BF5" s="668"/>
      <c r="BG5" s="608">
        <v>875430</v>
      </c>
      <c r="BH5" s="609"/>
      <c r="BI5" s="609"/>
      <c r="BJ5" s="609"/>
      <c r="BK5" s="609"/>
      <c r="BL5" s="609"/>
      <c r="BM5" s="609"/>
      <c r="BN5" s="610"/>
      <c r="BO5" s="646">
        <v>99.1</v>
      </c>
      <c r="BP5" s="646"/>
      <c r="BQ5" s="646"/>
      <c r="BR5" s="646"/>
      <c r="BS5" s="647">
        <v>8941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45316</v>
      </c>
      <c r="S6" s="609"/>
      <c r="T6" s="609"/>
      <c r="U6" s="609"/>
      <c r="V6" s="609"/>
      <c r="W6" s="609"/>
      <c r="X6" s="609"/>
      <c r="Y6" s="610"/>
      <c r="Z6" s="646">
        <v>0.8</v>
      </c>
      <c r="AA6" s="646"/>
      <c r="AB6" s="646"/>
      <c r="AC6" s="646"/>
      <c r="AD6" s="647">
        <v>45316</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875430</v>
      </c>
      <c r="BH6" s="609"/>
      <c r="BI6" s="609"/>
      <c r="BJ6" s="609"/>
      <c r="BK6" s="609"/>
      <c r="BL6" s="609"/>
      <c r="BM6" s="609"/>
      <c r="BN6" s="610"/>
      <c r="BO6" s="646">
        <v>99.1</v>
      </c>
      <c r="BP6" s="646"/>
      <c r="BQ6" s="646"/>
      <c r="BR6" s="646"/>
      <c r="BS6" s="647">
        <v>8941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70096</v>
      </c>
      <c r="CS6" s="609"/>
      <c r="CT6" s="609"/>
      <c r="CU6" s="609"/>
      <c r="CV6" s="609"/>
      <c r="CW6" s="609"/>
      <c r="CX6" s="609"/>
      <c r="CY6" s="610"/>
      <c r="CZ6" s="690">
        <v>1.3</v>
      </c>
      <c r="DA6" s="672"/>
      <c r="DB6" s="672"/>
      <c r="DC6" s="692"/>
      <c r="DD6" s="614">
        <v>295</v>
      </c>
      <c r="DE6" s="609"/>
      <c r="DF6" s="609"/>
      <c r="DG6" s="609"/>
      <c r="DH6" s="609"/>
      <c r="DI6" s="609"/>
      <c r="DJ6" s="609"/>
      <c r="DK6" s="609"/>
      <c r="DL6" s="609"/>
      <c r="DM6" s="609"/>
      <c r="DN6" s="609"/>
      <c r="DO6" s="609"/>
      <c r="DP6" s="610"/>
      <c r="DQ6" s="614">
        <v>70096</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319</v>
      </c>
      <c r="S7" s="609"/>
      <c r="T7" s="609"/>
      <c r="U7" s="609"/>
      <c r="V7" s="609"/>
      <c r="W7" s="609"/>
      <c r="X7" s="609"/>
      <c r="Y7" s="610"/>
      <c r="Z7" s="646">
        <v>0</v>
      </c>
      <c r="AA7" s="646"/>
      <c r="AB7" s="646"/>
      <c r="AC7" s="646"/>
      <c r="AD7" s="647">
        <v>319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336232</v>
      </c>
      <c r="BH7" s="609"/>
      <c r="BI7" s="609"/>
      <c r="BJ7" s="609"/>
      <c r="BK7" s="609"/>
      <c r="BL7" s="609"/>
      <c r="BM7" s="609"/>
      <c r="BN7" s="610"/>
      <c r="BO7" s="646">
        <v>38.1</v>
      </c>
      <c r="BP7" s="646"/>
      <c r="BQ7" s="646"/>
      <c r="BR7" s="646"/>
      <c r="BS7" s="647">
        <v>8941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1381504</v>
      </c>
      <c r="CS7" s="609"/>
      <c r="CT7" s="609"/>
      <c r="CU7" s="609"/>
      <c r="CV7" s="609"/>
      <c r="CW7" s="609"/>
      <c r="CX7" s="609"/>
      <c r="CY7" s="610"/>
      <c r="CZ7" s="646">
        <v>25.8</v>
      </c>
      <c r="DA7" s="646"/>
      <c r="DB7" s="646"/>
      <c r="DC7" s="646"/>
      <c r="DD7" s="614">
        <v>3621</v>
      </c>
      <c r="DE7" s="609"/>
      <c r="DF7" s="609"/>
      <c r="DG7" s="609"/>
      <c r="DH7" s="609"/>
      <c r="DI7" s="609"/>
      <c r="DJ7" s="609"/>
      <c r="DK7" s="609"/>
      <c r="DL7" s="609"/>
      <c r="DM7" s="609"/>
      <c r="DN7" s="609"/>
      <c r="DO7" s="609"/>
      <c r="DP7" s="610"/>
      <c r="DQ7" s="614">
        <v>385784</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6972</v>
      </c>
      <c r="S8" s="609"/>
      <c r="T8" s="609"/>
      <c r="U8" s="609"/>
      <c r="V8" s="609"/>
      <c r="W8" s="609"/>
      <c r="X8" s="609"/>
      <c r="Y8" s="610"/>
      <c r="Z8" s="646">
        <v>0.1</v>
      </c>
      <c r="AA8" s="646"/>
      <c r="AB8" s="646"/>
      <c r="AC8" s="646"/>
      <c r="AD8" s="647">
        <v>6972</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12509</v>
      </c>
      <c r="BH8" s="609"/>
      <c r="BI8" s="609"/>
      <c r="BJ8" s="609"/>
      <c r="BK8" s="609"/>
      <c r="BL8" s="609"/>
      <c r="BM8" s="609"/>
      <c r="BN8" s="610"/>
      <c r="BO8" s="646">
        <v>1.4</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1213236</v>
      </c>
      <c r="CS8" s="609"/>
      <c r="CT8" s="609"/>
      <c r="CU8" s="609"/>
      <c r="CV8" s="609"/>
      <c r="CW8" s="609"/>
      <c r="CX8" s="609"/>
      <c r="CY8" s="610"/>
      <c r="CZ8" s="646">
        <v>22.7</v>
      </c>
      <c r="DA8" s="646"/>
      <c r="DB8" s="646"/>
      <c r="DC8" s="646"/>
      <c r="DD8" s="614">
        <v>7127</v>
      </c>
      <c r="DE8" s="609"/>
      <c r="DF8" s="609"/>
      <c r="DG8" s="609"/>
      <c r="DH8" s="609"/>
      <c r="DI8" s="609"/>
      <c r="DJ8" s="609"/>
      <c r="DK8" s="609"/>
      <c r="DL8" s="609"/>
      <c r="DM8" s="609"/>
      <c r="DN8" s="609"/>
      <c r="DO8" s="609"/>
      <c r="DP8" s="610"/>
      <c r="DQ8" s="614">
        <v>891674</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8652</v>
      </c>
      <c r="S9" s="609"/>
      <c r="T9" s="609"/>
      <c r="U9" s="609"/>
      <c r="V9" s="609"/>
      <c r="W9" s="609"/>
      <c r="X9" s="609"/>
      <c r="Y9" s="610"/>
      <c r="Z9" s="646">
        <v>0.2</v>
      </c>
      <c r="AA9" s="646"/>
      <c r="AB9" s="646"/>
      <c r="AC9" s="646"/>
      <c r="AD9" s="647">
        <v>8652</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276944</v>
      </c>
      <c r="BH9" s="609"/>
      <c r="BI9" s="609"/>
      <c r="BJ9" s="609"/>
      <c r="BK9" s="609"/>
      <c r="BL9" s="609"/>
      <c r="BM9" s="609"/>
      <c r="BN9" s="610"/>
      <c r="BO9" s="646">
        <v>31.4</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293957</v>
      </c>
      <c r="CS9" s="609"/>
      <c r="CT9" s="609"/>
      <c r="CU9" s="609"/>
      <c r="CV9" s="609"/>
      <c r="CW9" s="609"/>
      <c r="CX9" s="609"/>
      <c r="CY9" s="610"/>
      <c r="CZ9" s="646">
        <v>5.5</v>
      </c>
      <c r="DA9" s="646"/>
      <c r="DB9" s="646"/>
      <c r="DC9" s="646"/>
      <c r="DD9" s="614" t="s">
        <v>121</v>
      </c>
      <c r="DE9" s="609"/>
      <c r="DF9" s="609"/>
      <c r="DG9" s="609"/>
      <c r="DH9" s="609"/>
      <c r="DI9" s="609"/>
      <c r="DJ9" s="609"/>
      <c r="DK9" s="609"/>
      <c r="DL9" s="609"/>
      <c r="DM9" s="609"/>
      <c r="DN9" s="609"/>
      <c r="DO9" s="609"/>
      <c r="DP9" s="610"/>
      <c r="DQ9" s="614">
        <v>267725</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18229</v>
      </c>
      <c r="BH10" s="609"/>
      <c r="BI10" s="609"/>
      <c r="BJ10" s="609"/>
      <c r="BK10" s="609"/>
      <c r="BL10" s="609"/>
      <c r="BM10" s="609"/>
      <c r="BN10" s="610"/>
      <c r="BO10" s="646">
        <v>2.1</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10609</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v>609</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200322</v>
      </c>
      <c r="S11" s="609"/>
      <c r="T11" s="609"/>
      <c r="U11" s="609"/>
      <c r="V11" s="609"/>
      <c r="W11" s="609"/>
      <c r="X11" s="609"/>
      <c r="Y11" s="610"/>
      <c r="Z11" s="611">
        <v>3.5</v>
      </c>
      <c r="AA11" s="612"/>
      <c r="AB11" s="612"/>
      <c r="AC11" s="613"/>
      <c r="AD11" s="614">
        <v>200322</v>
      </c>
      <c r="AE11" s="609"/>
      <c r="AF11" s="609"/>
      <c r="AG11" s="609"/>
      <c r="AH11" s="609"/>
      <c r="AI11" s="609"/>
      <c r="AJ11" s="609"/>
      <c r="AK11" s="610"/>
      <c r="AL11" s="611">
        <v>6.9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28550</v>
      </c>
      <c r="BH11" s="609"/>
      <c r="BI11" s="609"/>
      <c r="BJ11" s="609"/>
      <c r="BK11" s="609"/>
      <c r="BL11" s="609"/>
      <c r="BM11" s="609"/>
      <c r="BN11" s="610"/>
      <c r="BO11" s="646">
        <v>3.2</v>
      </c>
      <c r="BP11" s="646"/>
      <c r="BQ11" s="646"/>
      <c r="BR11" s="646"/>
      <c r="BS11" s="647">
        <v>8941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180302</v>
      </c>
      <c r="CS11" s="609"/>
      <c r="CT11" s="609"/>
      <c r="CU11" s="609"/>
      <c r="CV11" s="609"/>
      <c r="CW11" s="609"/>
      <c r="CX11" s="609"/>
      <c r="CY11" s="610"/>
      <c r="CZ11" s="646">
        <v>3.4</v>
      </c>
      <c r="DA11" s="646"/>
      <c r="DB11" s="646"/>
      <c r="DC11" s="646"/>
      <c r="DD11" s="614">
        <v>4405</v>
      </c>
      <c r="DE11" s="609"/>
      <c r="DF11" s="609"/>
      <c r="DG11" s="609"/>
      <c r="DH11" s="609"/>
      <c r="DI11" s="609"/>
      <c r="DJ11" s="609"/>
      <c r="DK11" s="609"/>
      <c r="DL11" s="609"/>
      <c r="DM11" s="609"/>
      <c r="DN11" s="609"/>
      <c r="DO11" s="609"/>
      <c r="DP11" s="610"/>
      <c r="DQ11" s="614">
        <v>116806</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462777</v>
      </c>
      <c r="BH12" s="609"/>
      <c r="BI12" s="609"/>
      <c r="BJ12" s="609"/>
      <c r="BK12" s="609"/>
      <c r="BL12" s="609"/>
      <c r="BM12" s="609"/>
      <c r="BN12" s="610"/>
      <c r="BO12" s="646">
        <v>52.4</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230271</v>
      </c>
      <c r="CS12" s="609"/>
      <c r="CT12" s="609"/>
      <c r="CU12" s="609"/>
      <c r="CV12" s="609"/>
      <c r="CW12" s="609"/>
      <c r="CX12" s="609"/>
      <c r="CY12" s="610"/>
      <c r="CZ12" s="646">
        <v>4.3</v>
      </c>
      <c r="DA12" s="646"/>
      <c r="DB12" s="646"/>
      <c r="DC12" s="646"/>
      <c r="DD12" s="614">
        <v>9539</v>
      </c>
      <c r="DE12" s="609"/>
      <c r="DF12" s="609"/>
      <c r="DG12" s="609"/>
      <c r="DH12" s="609"/>
      <c r="DI12" s="609"/>
      <c r="DJ12" s="609"/>
      <c r="DK12" s="609"/>
      <c r="DL12" s="609"/>
      <c r="DM12" s="609"/>
      <c r="DN12" s="609"/>
      <c r="DO12" s="609"/>
      <c r="DP12" s="610"/>
      <c r="DQ12" s="614">
        <v>111209</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v>3</v>
      </c>
      <c r="S13" s="609"/>
      <c r="T13" s="609"/>
      <c r="U13" s="609"/>
      <c r="V13" s="609"/>
      <c r="W13" s="609"/>
      <c r="X13" s="609"/>
      <c r="Y13" s="610"/>
      <c r="Z13" s="646">
        <v>0</v>
      </c>
      <c r="AA13" s="646"/>
      <c r="AB13" s="646"/>
      <c r="AC13" s="646"/>
      <c r="AD13" s="647">
        <v>3</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462776</v>
      </c>
      <c r="BH13" s="609"/>
      <c r="BI13" s="609"/>
      <c r="BJ13" s="609"/>
      <c r="BK13" s="609"/>
      <c r="BL13" s="609"/>
      <c r="BM13" s="609"/>
      <c r="BN13" s="610"/>
      <c r="BO13" s="646">
        <v>52.4</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653845</v>
      </c>
      <c r="CS13" s="609"/>
      <c r="CT13" s="609"/>
      <c r="CU13" s="609"/>
      <c r="CV13" s="609"/>
      <c r="CW13" s="609"/>
      <c r="CX13" s="609"/>
      <c r="CY13" s="610"/>
      <c r="CZ13" s="646">
        <v>12.2</v>
      </c>
      <c r="DA13" s="646"/>
      <c r="DB13" s="646"/>
      <c r="DC13" s="646"/>
      <c r="DD13" s="614">
        <v>225226</v>
      </c>
      <c r="DE13" s="609"/>
      <c r="DF13" s="609"/>
      <c r="DG13" s="609"/>
      <c r="DH13" s="609"/>
      <c r="DI13" s="609"/>
      <c r="DJ13" s="609"/>
      <c r="DK13" s="609"/>
      <c r="DL13" s="609"/>
      <c r="DM13" s="609"/>
      <c r="DN13" s="609"/>
      <c r="DO13" s="609"/>
      <c r="DP13" s="610"/>
      <c r="DQ13" s="614">
        <v>477674</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31833</v>
      </c>
      <c r="BH14" s="609"/>
      <c r="BI14" s="609"/>
      <c r="BJ14" s="609"/>
      <c r="BK14" s="609"/>
      <c r="BL14" s="609"/>
      <c r="BM14" s="609"/>
      <c r="BN14" s="610"/>
      <c r="BO14" s="646">
        <v>3.6</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335495</v>
      </c>
      <c r="CS14" s="609"/>
      <c r="CT14" s="609"/>
      <c r="CU14" s="609"/>
      <c r="CV14" s="609"/>
      <c r="CW14" s="609"/>
      <c r="CX14" s="609"/>
      <c r="CY14" s="610"/>
      <c r="CZ14" s="646">
        <v>6.3</v>
      </c>
      <c r="DA14" s="646"/>
      <c r="DB14" s="646"/>
      <c r="DC14" s="646"/>
      <c r="DD14" s="614">
        <v>27342</v>
      </c>
      <c r="DE14" s="609"/>
      <c r="DF14" s="609"/>
      <c r="DG14" s="609"/>
      <c r="DH14" s="609"/>
      <c r="DI14" s="609"/>
      <c r="DJ14" s="609"/>
      <c r="DK14" s="609"/>
      <c r="DL14" s="609"/>
      <c r="DM14" s="609"/>
      <c r="DN14" s="609"/>
      <c r="DO14" s="609"/>
      <c r="DP14" s="610"/>
      <c r="DQ14" s="614">
        <v>315074</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5009</v>
      </c>
      <c r="S15" s="609"/>
      <c r="T15" s="609"/>
      <c r="U15" s="609"/>
      <c r="V15" s="609"/>
      <c r="W15" s="609"/>
      <c r="X15" s="609"/>
      <c r="Y15" s="610"/>
      <c r="Z15" s="646">
        <v>0.1</v>
      </c>
      <c r="AA15" s="646"/>
      <c r="AB15" s="646"/>
      <c r="AC15" s="646"/>
      <c r="AD15" s="647">
        <v>5009</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44588</v>
      </c>
      <c r="BH15" s="609"/>
      <c r="BI15" s="609"/>
      <c r="BJ15" s="609"/>
      <c r="BK15" s="609"/>
      <c r="BL15" s="609"/>
      <c r="BM15" s="609"/>
      <c r="BN15" s="610"/>
      <c r="BO15" s="646">
        <v>5</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599442</v>
      </c>
      <c r="CS15" s="609"/>
      <c r="CT15" s="609"/>
      <c r="CU15" s="609"/>
      <c r="CV15" s="609"/>
      <c r="CW15" s="609"/>
      <c r="CX15" s="609"/>
      <c r="CY15" s="610"/>
      <c r="CZ15" s="646">
        <v>11.2</v>
      </c>
      <c r="DA15" s="646"/>
      <c r="DB15" s="646"/>
      <c r="DC15" s="646"/>
      <c r="DD15" s="614">
        <v>169042</v>
      </c>
      <c r="DE15" s="609"/>
      <c r="DF15" s="609"/>
      <c r="DG15" s="609"/>
      <c r="DH15" s="609"/>
      <c r="DI15" s="609"/>
      <c r="DJ15" s="609"/>
      <c r="DK15" s="609"/>
      <c r="DL15" s="609"/>
      <c r="DM15" s="609"/>
      <c r="DN15" s="609"/>
      <c r="DO15" s="609"/>
      <c r="DP15" s="610"/>
      <c r="DQ15" s="614">
        <v>416825</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17777</v>
      </c>
      <c r="S16" s="609"/>
      <c r="T16" s="609"/>
      <c r="U16" s="609"/>
      <c r="V16" s="609"/>
      <c r="W16" s="609"/>
      <c r="X16" s="609"/>
      <c r="Y16" s="610"/>
      <c r="Z16" s="646">
        <v>0.3</v>
      </c>
      <c r="AA16" s="646"/>
      <c r="AB16" s="646"/>
      <c r="AC16" s="646"/>
      <c r="AD16" s="647">
        <v>17777</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39919</v>
      </c>
      <c r="S17" s="609"/>
      <c r="T17" s="609"/>
      <c r="U17" s="609"/>
      <c r="V17" s="609"/>
      <c r="W17" s="609"/>
      <c r="X17" s="609"/>
      <c r="Y17" s="610"/>
      <c r="Z17" s="646">
        <v>0.7</v>
      </c>
      <c r="AA17" s="646"/>
      <c r="AB17" s="646"/>
      <c r="AC17" s="646"/>
      <c r="AD17" s="647">
        <v>39919</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379978</v>
      </c>
      <c r="CS17" s="609"/>
      <c r="CT17" s="609"/>
      <c r="CU17" s="609"/>
      <c r="CV17" s="609"/>
      <c r="CW17" s="609"/>
      <c r="CX17" s="609"/>
      <c r="CY17" s="610"/>
      <c r="CZ17" s="646">
        <v>7.1</v>
      </c>
      <c r="DA17" s="646"/>
      <c r="DB17" s="646"/>
      <c r="DC17" s="646"/>
      <c r="DD17" s="614" t="s">
        <v>121</v>
      </c>
      <c r="DE17" s="609"/>
      <c r="DF17" s="609"/>
      <c r="DG17" s="609"/>
      <c r="DH17" s="609"/>
      <c r="DI17" s="609"/>
      <c r="DJ17" s="609"/>
      <c r="DK17" s="609"/>
      <c r="DL17" s="609"/>
      <c r="DM17" s="609"/>
      <c r="DN17" s="609"/>
      <c r="DO17" s="609"/>
      <c r="DP17" s="610"/>
      <c r="DQ17" s="614">
        <v>354886</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6410</v>
      </c>
      <c r="S18" s="609"/>
      <c r="T18" s="609"/>
      <c r="U18" s="609"/>
      <c r="V18" s="609"/>
      <c r="W18" s="609"/>
      <c r="X18" s="609"/>
      <c r="Y18" s="610"/>
      <c r="Z18" s="646">
        <v>0.1</v>
      </c>
      <c r="AA18" s="646"/>
      <c r="AB18" s="646"/>
      <c r="AC18" s="646"/>
      <c r="AD18" s="647">
        <v>6410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33509</v>
      </c>
      <c r="S19" s="609"/>
      <c r="T19" s="609"/>
      <c r="U19" s="609"/>
      <c r="V19" s="609"/>
      <c r="W19" s="609"/>
      <c r="X19" s="609"/>
      <c r="Y19" s="610"/>
      <c r="Z19" s="646">
        <v>0.6</v>
      </c>
      <c r="AA19" s="646"/>
      <c r="AB19" s="646"/>
      <c r="AC19" s="646"/>
      <c r="AD19" s="647">
        <v>33509</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7926</v>
      </c>
      <c r="BH19" s="609"/>
      <c r="BI19" s="609"/>
      <c r="BJ19" s="609"/>
      <c r="BK19" s="609"/>
      <c r="BL19" s="609"/>
      <c r="BM19" s="609"/>
      <c r="BN19" s="610"/>
      <c r="BO19" s="646">
        <v>0.9</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5">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7926</v>
      </c>
      <c r="BH20" s="609"/>
      <c r="BI20" s="609"/>
      <c r="BJ20" s="609"/>
      <c r="BK20" s="609"/>
      <c r="BL20" s="609"/>
      <c r="BM20" s="609"/>
      <c r="BN20" s="610"/>
      <c r="BO20" s="646">
        <v>0.9</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5348735</v>
      </c>
      <c r="CS20" s="609"/>
      <c r="CT20" s="609"/>
      <c r="CU20" s="609"/>
      <c r="CV20" s="609"/>
      <c r="CW20" s="609"/>
      <c r="CX20" s="609"/>
      <c r="CY20" s="610"/>
      <c r="CZ20" s="646">
        <v>100</v>
      </c>
      <c r="DA20" s="646"/>
      <c r="DB20" s="646"/>
      <c r="DC20" s="646"/>
      <c r="DD20" s="614">
        <v>446597</v>
      </c>
      <c r="DE20" s="609"/>
      <c r="DF20" s="609"/>
      <c r="DG20" s="609"/>
      <c r="DH20" s="609"/>
      <c r="DI20" s="609"/>
      <c r="DJ20" s="609"/>
      <c r="DK20" s="609"/>
      <c r="DL20" s="609"/>
      <c r="DM20" s="609"/>
      <c r="DN20" s="609"/>
      <c r="DO20" s="609"/>
      <c r="DP20" s="610"/>
      <c r="DQ20" s="614">
        <v>3408362</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1763239</v>
      </c>
      <c r="S21" s="609"/>
      <c r="T21" s="609"/>
      <c r="U21" s="609"/>
      <c r="V21" s="609"/>
      <c r="W21" s="609"/>
      <c r="X21" s="609"/>
      <c r="Y21" s="610"/>
      <c r="Z21" s="646">
        <v>31</v>
      </c>
      <c r="AA21" s="646"/>
      <c r="AB21" s="646"/>
      <c r="AC21" s="646"/>
      <c r="AD21" s="647">
        <v>1709729</v>
      </c>
      <c r="AE21" s="647"/>
      <c r="AF21" s="647"/>
      <c r="AG21" s="647"/>
      <c r="AH21" s="647"/>
      <c r="AI21" s="647"/>
      <c r="AJ21" s="647"/>
      <c r="AK21" s="647"/>
      <c r="AL21" s="611">
        <v>58.5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7926</v>
      </c>
      <c r="BH21" s="609"/>
      <c r="BI21" s="609"/>
      <c r="BJ21" s="609"/>
      <c r="BK21" s="609"/>
      <c r="BL21" s="609"/>
      <c r="BM21" s="609"/>
      <c r="BN21" s="610"/>
      <c r="BO21" s="646">
        <v>0.9</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1709729</v>
      </c>
      <c r="S22" s="609"/>
      <c r="T22" s="609"/>
      <c r="U22" s="609"/>
      <c r="V22" s="609"/>
      <c r="W22" s="609"/>
      <c r="X22" s="609"/>
      <c r="Y22" s="610"/>
      <c r="Z22" s="646">
        <v>30</v>
      </c>
      <c r="AA22" s="646"/>
      <c r="AB22" s="646"/>
      <c r="AC22" s="646"/>
      <c r="AD22" s="647">
        <v>1709729</v>
      </c>
      <c r="AE22" s="647"/>
      <c r="AF22" s="647"/>
      <c r="AG22" s="647"/>
      <c r="AH22" s="647"/>
      <c r="AI22" s="647"/>
      <c r="AJ22" s="647"/>
      <c r="AK22" s="647"/>
      <c r="AL22" s="611">
        <v>58.5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53504</v>
      </c>
      <c r="S23" s="609"/>
      <c r="T23" s="609"/>
      <c r="U23" s="609"/>
      <c r="V23" s="609"/>
      <c r="W23" s="609"/>
      <c r="X23" s="609"/>
      <c r="Y23" s="610"/>
      <c r="Z23" s="646">
        <v>0.9</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v>6</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1865693</v>
      </c>
      <c r="CS24" s="664"/>
      <c r="CT24" s="664"/>
      <c r="CU24" s="664"/>
      <c r="CV24" s="664"/>
      <c r="CW24" s="664"/>
      <c r="CX24" s="664"/>
      <c r="CY24" s="689"/>
      <c r="CZ24" s="690">
        <v>34.9</v>
      </c>
      <c r="DA24" s="672"/>
      <c r="DB24" s="672"/>
      <c r="DC24" s="692"/>
      <c r="DD24" s="688">
        <v>1138603</v>
      </c>
      <c r="DE24" s="664"/>
      <c r="DF24" s="664"/>
      <c r="DG24" s="664"/>
      <c r="DH24" s="664"/>
      <c r="DI24" s="664"/>
      <c r="DJ24" s="664"/>
      <c r="DK24" s="689"/>
      <c r="DL24" s="688">
        <v>847191</v>
      </c>
      <c r="DM24" s="664"/>
      <c r="DN24" s="664"/>
      <c r="DO24" s="664"/>
      <c r="DP24" s="664"/>
      <c r="DQ24" s="664"/>
      <c r="DR24" s="664"/>
      <c r="DS24" s="664"/>
      <c r="DT24" s="664"/>
      <c r="DU24" s="664"/>
      <c r="DV24" s="689"/>
      <c r="DW24" s="690">
        <v>28.9</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2970884</v>
      </c>
      <c r="S25" s="609"/>
      <c r="T25" s="609"/>
      <c r="U25" s="609"/>
      <c r="V25" s="609"/>
      <c r="W25" s="609"/>
      <c r="X25" s="609"/>
      <c r="Y25" s="610"/>
      <c r="Z25" s="646">
        <v>52.2</v>
      </c>
      <c r="AA25" s="646"/>
      <c r="AB25" s="646"/>
      <c r="AC25" s="646"/>
      <c r="AD25" s="647">
        <v>2917374</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1027152</v>
      </c>
      <c r="CS25" s="621"/>
      <c r="CT25" s="621"/>
      <c r="CU25" s="621"/>
      <c r="CV25" s="621"/>
      <c r="CW25" s="621"/>
      <c r="CX25" s="621"/>
      <c r="CY25" s="622"/>
      <c r="CZ25" s="611">
        <v>19.2</v>
      </c>
      <c r="DA25" s="623"/>
      <c r="DB25" s="623"/>
      <c r="DC25" s="624"/>
      <c r="DD25" s="614">
        <v>566315</v>
      </c>
      <c r="DE25" s="621"/>
      <c r="DF25" s="621"/>
      <c r="DG25" s="621"/>
      <c r="DH25" s="621"/>
      <c r="DI25" s="621"/>
      <c r="DJ25" s="621"/>
      <c r="DK25" s="622"/>
      <c r="DL25" s="614">
        <v>372196</v>
      </c>
      <c r="DM25" s="621"/>
      <c r="DN25" s="621"/>
      <c r="DO25" s="621"/>
      <c r="DP25" s="621"/>
      <c r="DQ25" s="621"/>
      <c r="DR25" s="621"/>
      <c r="DS25" s="621"/>
      <c r="DT25" s="621"/>
      <c r="DU25" s="621"/>
      <c r="DV25" s="622"/>
      <c r="DW25" s="611">
        <v>12.7</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530</v>
      </c>
      <c r="S26" s="609"/>
      <c r="T26" s="609"/>
      <c r="U26" s="609"/>
      <c r="V26" s="609"/>
      <c r="W26" s="609"/>
      <c r="X26" s="609"/>
      <c r="Y26" s="610"/>
      <c r="Z26" s="646">
        <v>0</v>
      </c>
      <c r="AA26" s="646"/>
      <c r="AB26" s="646"/>
      <c r="AC26" s="646"/>
      <c r="AD26" s="647">
        <v>530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511275</v>
      </c>
      <c r="CS26" s="609"/>
      <c r="CT26" s="609"/>
      <c r="CU26" s="609"/>
      <c r="CV26" s="609"/>
      <c r="CW26" s="609"/>
      <c r="CX26" s="609"/>
      <c r="CY26" s="610"/>
      <c r="CZ26" s="611">
        <v>9.6</v>
      </c>
      <c r="DA26" s="623"/>
      <c r="DB26" s="623"/>
      <c r="DC26" s="624"/>
      <c r="DD26" s="614">
        <v>77812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3713</v>
      </c>
      <c r="S27" s="609"/>
      <c r="T27" s="609"/>
      <c r="U27" s="609"/>
      <c r="V27" s="609"/>
      <c r="W27" s="609"/>
      <c r="X27" s="609"/>
      <c r="Y27" s="610"/>
      <c r="Z27" s="646">
        <v>0.1</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883356</v>
      </c>
      <c r="BH27" s="609"/>
      <c r="BI27" s="609"/>
      <c r="BJ27" s="609"/>
      <c r="BK27" s="609"/>
      <c r="BL27" s="609"/>
      <c r="BM27" s="609"/>
      <c r="BN27" s="610"/>
      <c r="BO27" s="646">
        <v>100</v>
      </c>
      <c r="BP27" s="646"/>
      <c r="BQ27" s="646"/>
      <c r="BR27" s="646"/>
      <c r="BS27" s="647">
        <v>8941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458563</v>
      </c>
      <c r="CS27" s="621"/>
      <c r="CT27" s="621"/>
      <c r="CU27" s="621"/>
      <c r="CV27" s="621"/>
      <c r="CW27" s="621"/>
      <c r="CX27" s="621"/>
      <c r="CY27" s="622"/>
      <c r="CZ27" s="611">
        <v>8.6</v>
      </c>
      <c r="DA27" s="623"/>
      <c r="DB27" s="623"/>
      <c r="DC27" s="624"/>
      <c r="DD27" s="614">
        <v>217402</v>
      </c>
      <c r="DE27" s="621"/>
      <c r="DF27" s="621"/>
      <c r="DG27" s="621"/>
      <c r="DH27" s="621"/>
      <c r="DI27" s="621"/>
      <c r="DJ27" s="621"/>
      <c r="DK27" s="622"/>
      <c r="DL27" s="614">
        <v>120109</v>
      </c>
      <c r="DM27" s="621"/>
      <c r="DN27" s="621"/>
      <c r="DO27" s="621"/>
      <c r="DP27" s="621"/>
      <c r="DQ27" s="621"/>
      <c r="DR27" s="621"/>
      <c r="DS27" s="621"/>
      <c r="DT27" s="621"/>
      <c r="DU27" s="621"/>
      <c r="DV27" s="622"/>
      <c r="DW27" s="611">
        <v>4.0999999999999996</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15597</v>
      </c>
      <c r="S28" s="609"/>
      <c r="T28" s="609"/>
      <c r="U28" s="609"/>
      <c r="V28" s="609"/>
      <c r="W28" s="609"/>
      <c r="X28" s="609"/>
      <c r="Y28" s="610"/>
      <c r="Z28" s="646">
        <v>0.3</v>
      </c>
      <c r="AA28" s="646"/>
      <c r="AB28" s="646"/>
      <c r="AC28" s="646"/>
      <c r="AD28" s="647">
        <v>2300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379978</v>
      </c>
      <c r="CS28" s="609"/>
      <c r="CT28" s="609"/>
      <c r="CU28" s="609"/>
      <c r="CV28" s="609"/>
      <c r="CW28" s="609"/>
      <c r="CX28" s="609"/>
      <c r="CY28" s="610"/>
      <c r="CZ28" s="611">
        <v>7.1</v>
      </c>
      <c r="DA28" s="623"/>
      <c r="DB28" s="623"/>
      <c r="DC28" s="624"/>
      <c r="DD28" s="614">
        <v>354886</v>
      </c>
      <c r="DE28" s="609"/>
      <c r="DF28" s="609"/>
      <c r="DG28" s="609"/>
      <c r="DH28" s="609"/>
      <c r="DI28" s="609"/>
      <c r="DJ28" s="609"/>
      <c r="DK28" s="610"/>
      <c r="DL28" s="614">
        <v>354886</v>
      </c>
      <c r="DM28" s="609"/>
      <c r="DN28" s="609"/>
      <c r="DO28" s="609"/>
      <c r="DP28" s="609"/>
      <c r="DQ28" s="609"/>
      <c r="DR28" s="609"/>
      <c r="DS28" s="609"/>
      <c r="DT28" s="609"/>
      <c r="DU28" s="609"/>
      <c r="DV28" s="610"/>
      <c r="DW28" s="611">
        <v>12.1</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5046</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379978</v>
      </c>
      <c r="CS29" s="621"/>
      <c r="CT29" s="621"/>
      <c r="CU29" s="621"/>
      <c r="CV29" s="621"/>
      <c r="CW29" s="621"/>
      <c r="CX29" s="621"/>
      <c r="CY29" s="622"/>
      <c r="CZ29" s="611">
        <v>7.1</v>
      </c>
      <c r="DA29" s="623"/>
      <c r="DB29" s="623"/>
      <c r="DC29" s="624"/>
      <c r="DD29" s="614">
        <v>354886</v>
      </c>
      <c r="DE29" s="621"/>
      <c r="DF29" s="621"/>
      <c r="DG29" s="621"/>
      <c r="DH29" s="621"/>
      <c r="DI29" s="621"/>
      <c r="DJ29" s="621"/>
      <c r="DK29" s="622"/>
      <c r="DL29" s="614">
        <v>354886</v>
      </c>
      <c r="DM29" s="621"/>
      <c r="DN29" s="621"/>
      <c r="DO29" s="621"/>
      <c r="DP29" s="621"/>
      <c r="DQ29" s="621"/>
      <c r="DR29" s="621"/>
      <c r="DS29" s="621"/>
      <c r="DT29" s="621"/>
      <c r="DU29" s="621"/>
      <c r="DV29" s="622"/>
      <c r="DW29" s="611">
        <v>12.1</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625729</v>
      </c>
      <c r="S30" s="609"/>
      <c r="T30" s="609"/>
      <c r="U30" s="609"/>
      <c r="V30" s="609"/>
      <c r="W30" s="609"/>
      <c r="X30" s="609"/>
      <c r="Y30" s="610"/>
      <c r="Z30" s="646">
        <v>11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370690</v>
      </c>
      <c r="CS30" s="609"/>
      <c r="CT30" s="609"/>
      <c r="CU30" s="609"/>
      <c r="CV30" s="609"/>
      <c r="CW30" s="609"/>
      <c r="CX30" s="609"/>
      <c r="CY30" s="610"/>
      <c r="CZ30" s="611">
        <v>6.9</v>
      </c>
      <c r="DA30" s="623"/>
      <c r="DB30" s="623"/>
      <c r="DC30" s="624"/>
      <c r="DD30" s="614">
        <v>345598</v>
      </c>
      <c r="DE30" s="609"/>
      <c r="DF30" s="609"/>
      <c r="DG30" s="609"/>
      <c r="DH30" s="609"/>
      <c r="DI30" s="609"/>
      <c r="DJ30" s="609"/>
      <c r="DK30" s="610"/>
      <c r="DL30" s="614">
        <v>345598</v>
      </c>
      <c r="DM30" s="609"/>
      <c r="DN30" s="609"/>
      <c r="DO30" s="609"/>
      <c r="DP30" s="609"/>
      <c r="DQ30" s="609"/>
      <c r="DR30" s="609"/>
      <c r="DS30" s="609"/>
      <c r="DT30" s="609"/>
      <c r="DU30" s="609"/>
      <c r="DV30" s="610"/>
      <c r="DW30" s="611">
        <v>11.8</v>
      </c>
      <c r="DX30" s="623"/>
      <c r="DY30" s="623"/>
      <c r="DZ30" s="623"/>
      <c r="EA30" s="623"/>
      <c r="EB30" s="623"/>
      <c r="EC30" s="635"/>
    </row>
    <row r="31" spans="2:133" ht="11.25" customHeight="1" x14ac:dyDescent="0.2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98.8</v>
      </c>
      <c r="BH31" s="671"/>
      <c r="BI31" s="671"/>
      <c r="BJ31" s="671"/>
      <c r="BK31" s="671"/>
      <c r="BL31" s="671"/>
      <c r="BM31" s="672">
        <v>90.2</v>
      </c>
      <c r="BN31" s="671"/>
      <c r="BO31" s="671"/>
      <c r="BP31" s="671"/>
      <c r="BQ31" s="673"/>
      <c r="BR31" s="670">
        <v>98.6</v>
      </c>
      <c r="BS31" s="671"/>
      <c r="BT31" s="671"/>
      <c r="BU31" s="671"/>
      <c r="BV31" s="671"/>
      <c r="BW31" s="671"/>
      <c r="BX31" s="672">
        <v>90.2</v>
      </c>
      <c r="BY31" s="671"/>
      <c r="BZ31" s="671"/>
      <c r="CA31" s="671"/>
      <c r="CB31" s="673"/>
      <c r="CD31" s="629"/>
      <c r="CE31" s="630"/>
      <c r="CF31" s="605" t="s">
        <v>300</v>
      </c>
      <c r="CG31" s="606"/>
      <c r="CH31" s="606"/>
      <c r="CI31" s="606"/>
      <c r="CJ31" s="606"/>
      <c r="CK31" s="606"/>
      <c r="CL31" s="606"/>
      <c r="CM31" s="606"/>
      <c r="CN31" s="606"/>
      <c r="CO31" s="606"/>
      <c r="CP31" s="606"/>
      <c r="CQ31" s="607"/>
      <c r="CR31" s="608">
        <v>9288</v>
      </c>
      <c r="CS31" s="621"/>
      <c r="CT31" s="621"/>
      <c r="CU31" s="621"/>
      <c r="CV31" s="621"/>
      <c r="CW31" s="621"/>
      <c r="CX31" s="621"/>
      <c r="CY31" s="622"/>
      <c r="CZ31" s="611">
        <v>0.2</v>
      </c>
      <c r="DA31" s="623"/>
      <c r="DB31" s="623"/>
      <c r="DC31" s="624"/>
      <c r="DD31" s="614">
        <v>9288</v>
      </c>
      <c r="DE31" s="621"/>
      <c r="DF31" s="621"/>
      <c r="DG31" s="621"/>
      <c r="DH31" s="621"/>
      <c r="DI31" s="621"/>
      <c r="DJ31" s="621"/>
      <c r="DK31" s="622"/>
      <c r="DL31" s="614">
        <v>9288</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208427</v>
      </c>
      <c r="S32" s="609"/>
      <c r="T32" s="609"/>
      <c r="U32" s="609"/>
      <c r="V32" s="609"/>
      <c r="W32" s="609"/>
      <c r="X32" s="609"/>
      <c r="Y32" s="610"/>
      <c r="Z32" s="646">
        <v>3.7</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99.6</v>
      </c>
      <c r="BH32" s="621"/>
      <c r="BI32" s="621"/>
      <c r="BJ32" s="621"/>
      <c r="BK32" s="621"/>
      <c r="BL32" s="621"/>
      <c r="BM32" s="612">
        <v>98.8</v>
      </c>
      <c r="BN32" s="621"/>
      <c r="BO32" s="621"/>
      <c r="BP32" s="621"/>
      <c r="BQ32" s="644"/>
      <c r="BR32" s="674">
        <v>99.6</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41647</v>
      </c>
      <c r="S33" s="609"/>
      <c r="T33" s="609"/>
      <c r="U33" s="609"/>
      <c r="V33" s="609"/>
      <c r="W33" s="609"/>
      <c r="X33" s="609"/>
      <c r="Y33" s="610"/>
      <c r="Z33" s="646">
        <v>0.7</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98.1</v>
      </c>
      <c r="BH33" s="593"/>
      <c r="BI33" s="593"/>
      <c r="BJ33" s="593"/>
      <c r="BK33" s="593"/>
      <c r="BL33" s="593"/>
      <c r="BM33" s="639">
        <v>84.1</v>
      </c>
      <c r="BN33" s="593"/>
      <c r="BO33" s="593"/>
      <c r="BP33" s="593"/>
      <c r="BQ33" s="656"/>
      <c r="BR33" s="669">
        <v>97.6</v>
      </c>
      <c r="BS33" s="593"/>
      <c r="BT33" s="593"/>
      <c r="BU33" s="593"/>
      <c r="BV33" s="593"/>
      <c r="BW33" s="593"/>
      <c r="BX33" s="639">
        <v>83.6</v>
      </c>
      <c r="BY33" s="593"/>
      <c r="BZ33" s="593"/>
      <c r="CA33" s="593"/>
      <c r="CB33" s="656"/>
      <c r="CD33" s="605" t="s">
        <v>307</v>
      </c>
      <c r="CE33" s="606"/>
      <c r="CF33" s="606"/>
      <c r="CG33" s="606"/>
      <c r="CH33" s="606"/>
      <c r="CI33" s="606"/>
      <c r="CJ33" s="606"/>
      <c r="CK33" s="606"/>
      <c r="CL33" s="606"/>
      <c r="CM33" s="606"/>
      <c r="CN33" s="606"/>
      <c r="CO33" s="606"/>
      <c r="CP33" s="606"/>
      <c r="CQ33" s="607"/>
      <c r="CR33" s="608">
        <v>3036445</v>
      </c>
      <c r="CS33" s="621"/>
      <c r="CT33" s="621"/>
      <c r="CU33" s="621"/>
      <c r="CV33" s="621"/>
      <c r="CW33" s="621"/>
      <c r="CX33" s="621"/>
      <c r="CY33" s="622"/>
      <c r="CZ33" s="611">
        <v>56.8</v>
      </c>
      <c r="DA33" s="623"/>
      <c r="DB33" s="623"/>
      <c r="DC33" s="624"/>
      <c r="DD33" s="614">
        <v>2152382</v>
      </c>
      <c r="DE33" s="621"/>
      <c r="DF33" s="621"/>
      <c r="DG33" s="621"/>
      <c r="DH33" s="621"/>
      <c r="DI33" s="621"/>
      <c r="DJ33" s="621"/>
      <c r="DK33" s="622"/>
      <c r="DL33" s="614">
        <v>1499151</v>
      </c>
      <c r="DM33" s="621"/>
      <c r="DN33" s="621"/>
      <c r="DO33" s="621"/>
      <c r="DP33" s="621"/>
      <c r="DQ33" s="621"/>
      <c r="DR33" s="621"/>
      <c r="DS33" s="621"/>
      <c r="DT33" s="621"/>
      <c r="DU33" s="621"/>
      <c r="DV33" s="622"/>
      <c r="DW33" s="611">
        <v>51.2</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639973</v>
      </c>
      <c r="S34" s="609"/>
      <c r="T34" s="609"/>
      <c r="U34" s="609"/>
      <c r="V34" s="609"/>
      <c r="W34" s="609"/>
      <c r="X34" s="609"/>
      <c r="Y34" s="610"/>
      <c r="Z34" s="646">
        <v>11.2</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1301015</v>
      </c>
      <c r="CS34" s="609"/>
      <c r="CT34" s="609"/>
      <c r="CU34" s="609"/>
      <c r="CV34" s="609"/>
      <c r="CW34" s="609"/>
      <c r="CX34" s="609"/>
      <c r="CY34" s="610"/>
      <c r="CZ34" s="611">
        <v>24.3</v>
      </c>
      <c r="DA34" s="623"/>
      <c r="DB34" s="623"/>
      <c r="DC34" s="624"/>
      <c r="DD34" s="614">
        <v>672021</v>
      </c>
      <c r="DE34" s="609"/>
      <c r="DF34" s="609"/>
      <c r="DG34" s="609"/>
      <c r="DH34" s="609"/>
      <c r="DI34" s="609"/>
      <c r="DJ34" s="609"/>
      <c r="DK34" s="610"/>
      <c r="DL34" s="614">
        <v>555612</v>
      </c>
      <c r="DM34" s="609"/>
      <c r="DN34" s="609"/>
      <c r="DO34" s="609"/>
      <c r="DP34" s="609"/>
      <c r="DQ34" s="609"/>
      <c r="DR34" s="609"/>
      <c r="DS34" s="609"/>
      <c r="DT34" s="609"/>
      <c r="DU34" s="609"/>
      <c r="DV34" s="610"/>
      <c r="DW34" s="611">
        <v>19</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250995</v>
      </c>
      <c r="S35" s="609"/>
      <c r="T35" s="609"/>
      <c r="U35" s="609"/>
      <c r="V35" s="609"/>
      <c r="W35" s="609"/>
      <c r="X35" s="609"/>
      <c r="Y35" s="610"/>
      <c r="Z35" s="646">
        <v>4.4000000000000004</v>
      </c>
      <c r="AA35" s="646"/>
      <c r="AB35" s="646"/>
      <c r="AC35" s="646"/>
      <c r="AD35" s="647" t="s">
        <v>121</v>
      </c>
      <c r="AE35" s="647"/>
      <c r="AF35" s="647"/>
      <c r="AG35" s="647"/>
      <c r="AH35" s="647"/>
      <c r="AI35" s="647"/>
      <c r="AJ35" s="647"/>
      <c r="AK35" s="647"/>
      <c r="AL35" s="611" t="s">
        <v>121</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124239</v>
      </c>
      <c r="CS35" s="621"/>
      <c r="CT35" s="621"/>
      <c r="CU35" s="621"/>
      <c r="CV35" s="621"/>
      <c r="CW35" s="621"/>
      <c r="CX35" s="621"/>
      <c r="CY35" s="622"/>
      <c r="CZ35" s="611">
        <v>2.2999999999999998</v>
      </c>
      <c r="DA35" s="623"/>
      <c r="DB35" s="623"/>
      <c r="DC35" s="624"/>
      <c r="DD35" s="614">
        <v>105997</v>
      </c>
      <c r="DE35" s="621"/>
      <c r="DF35" s="621"/>
      <c r="DG35" s="621"/>
      <c r="DH35" s="621"/>
      <c r="DI35" s="621"/>
      <c r="DJ35" s="621"/>
      <c r="DK35" s="622"/>
      <c r="DL35" s="614">
        <v>102376</v>
      </c>
      <c r="DM35" s="621"/>
      <c r="DN35" s="621"/>
      <c r="DO35" s="621"/>
      <c r="DP35" s="621"/>
      <c r="DQ35" s="621"/>
      <c r="DR35" s="621"/>
      <c r="DS35" s="621"/>
      <c r="DT35" s="621"/>
      <c r="DU35" s="621"/>
      <c r="DV35" s="622"/>
      <c r="DW35" s="611">
        <v>3.5</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434615</v>
      </c>
      <c r="S36" s="609"/>
      <c r="T36" s="609"/>
      <c r="U36" s="609"/>
      <c r="V36" s="609"/>
      <c r="W36" s="609"/>
      <c r="X36" s="609"/>
      <c r="Y36" s="610"/>
      <c r="Z36" s="646">
        <v>7.6</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3">
        <v>523111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70999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897762</v>
      </c>
      <c r="CS36" s="609"/>
      <c r="CT36" s="609"/>
      <c r="CU36" s="609"/>
      <c r="CV36" s="609"/>
      <c r="CW36" s="609"/>
      <c r="CX36" s="609"/>
      <c r="CY36" s="610"/>
      <c r="CZ36" s="611">
        <v>16.8</v>
      </c>
      <c r="DA36" s="623"/>
      <c r="DB36" s="623"/>
      <c r="DC36" s="624"/>
      <c r="DD36" s="614">
        <v>840959</v>
      </c>
      <c r="DE36" s="609"/>
      <c r="DF36" s="609"/>
      <c r="DG36" s="609"/>
      <c r="DH36" s="609"/>
      <c r="DI36" s="609"/>
      <c r="DJ36" s="609"/>
      <c r="DK36" s="610"/>
      <c r="DL36" s="614">
        <v>612236</v>
      </c>
      <c r="DM36" s="609"/>
      <c r="DN36" s="609"/>
      <c r="DO36" s="609"/>
      <c r="DP36" s="609"/>
      <c r="DQ36" s="609"/>
      <c r="DR36" s="609"/>
      <c r="DS36" s="609"/>
      <c r="DT36" s="609"/>
      <c r="DU36" s="609"/>
      <c r="DV36" s="610"/>
      <c r="DW36" s="611">
        <v>20.9</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189233</v>
      </c>
      <c r="S37" s="609"/>
      <c r="T37" s="609"/>
      <c r="U37" s="609"/>
      <c r="V37" s="609"/>
      <c r="W37" s="609"/>
      <c r="X37" s="609"/>
      <c r="Y37" s="610"/>
      <c r="Z37" s="646">
        <v>3.3</v>
      </c>
      <c r="AA37" s="646"/>
      <c r="AB37" s="646"/>
      <c r="AC37" s="646"/>
      <c r="AD37" s="647">
        <v>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245000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67819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385079</v>
      </c>
      <c r="CS37" s="621"/>
      <c r="CT37" s="621"/>
      <c r="CU37" s="621"/>
      <c r="CV37" s="621"/>
      <c r="CW37" s="621"/>
      <c r="CX37" s="621"/>
      <c r="CY37" s="622"/>
      <c r="CZ37" s="611">
        <v>7.2</v>
      </c>
      <c r="DA37" s="623"/>
      <c r="DB37" s="623"/>
      <c r="DC37" s="624"/>
      <c r="DD37" s="614">
        <v>385079</v>
      </c>
      <c r="DE37" s="621"/>
      <c r="DF37" s="621"/>
      <c r="DG37" s="621"/>
      <c r="DH37" s="621"/>
      <c r="DI37" s="621"/>
      <c r="DJ37" s="621"/>
      <c r="DK37" s="622"/>
      <c r="DL37" s="614">
        <v>300179</v>
      </c>
      <c r="DM37" s="621"/>
      <c r="DN37" s="621"/>
      <c r="DO37" s="621"/>
      <c r="DP37" s="621"/>
      <c r="DQ37" s="621"/>
      <c r="DR37" s="621"/>
      <c r="DS37" s="621"/>
      <c r="DT37" s="621"/>
      <c r="DU37" s="621"/>
      <c r="DV37" s="622"/>
      <c r="DW37" s="611">
        <v>10.3</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303440</v>
      </c>
      <c r="S38" s="609"/>
      <c r="T38" s="609"/>
      <c r="U38" s="609"/>
      <c r="V38" s="609"/>
      <c r="W38" s="609"/>
      <c r="X38" s="609"/>
      <c r="Y38" s="610"/>
      <c r="Z38" s="646">
        <v>5.3</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896</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278111</v>
      </c>
      <c r="CS38" s="609"/>
      <c r="CT38" s="609"/>
      <c r="CU38" s="609"/>
      <c r="CV38" s="609"/>
      <c r="CW38" s="609"/>
      <c r="CX38" s="609"/>
      <c r="CY38" s="610"/>
      <c r="CZ38" s="611">
        <v>5.2</v>
      </c>
      <c r="DA38" s="623"/>
      <c r="DB38" s="623"/>
      <c r="DC38" s="624"/>
      <c r="DD38" s="614">
        <v>230907</v>
      </c>
      <c r="DE38" s="609"/>
      <c r="DF38" s="609"/>
      <c r="DG38" s="609"/>
      <c r="DH38" s="609"/>
      <c r="DI38" s="609"/>
      <c r="DJ38" s="609"/>
      <c r="DK38" s="610"/>
      <c r="DL38" s="614">
        <v>227727</v>
      </c>
      <c r="DM38" s="609"/>
      <c r="DN38" s="609"/>
      <c r="DO38" s="609"/>
      <c r="DP38" s="609"/>
      <c r="DQ38" s="609"/>
      <c r="DR38" s="609"/>
      <c r="DS38" s="609"/>
      <c r="DT38" s="609"/>
      <c r="DU38" s="609"/>
      <c r="DV38" s="610"/>
      <c r="DW38" s="611">
        <v>7.8</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1328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305278</v>
      </c>
      <c r="CS39" s="621"/>
      <c r="CT39" s="621"/>
      <c r="CU39" s="621"/>
      <c r="CV39" s="621"/>
      <c r="CW39" s="621"/>
      <c r="CX39" s="621"/>
      <c r="CY39" s="622"/>
      <c r="CZ39" s="611">
        <v>5.7</v>
      </c>
      <c r="DA39" s="623"/>
      <c r="DB39" s="623"/>
      <c r="DC39" s="624"/>
      <c r="DD39" s="614">
        <v>301298</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8140</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130040</v>
      </c>
      <c r="CS40" s="609"/>
      <c r="CT40" s="609"/>
      <c r="CU40" s="609"/>
      <c r="CV40" s="609"/>
      <c r="CW40" s="609"/>
      <c r="CX40" s="609"/>
      <c r="CY40" s="610"/>
      <c r="CZ40" s="611">
        <v>2.4</v>
      </c>
      <c r="DA40" s="623"/>
      <c r="DB40" s="623"/>
      <c r="DC40" s="624"/>
      <c r="DD40" s="614">
        <v>1200</v>
      </c>
      <c r="DE40" s="609"/>
      <c r="DF40" s="609"/>
      <c r="DG40" s="609"/>
      <c r="DH40" s="609"/>
      <c r="DI40" s="609"/>
      <c r="DJ40" s="609"/>
      <c r="DK40" s="610"/>
      <c r="DL40" s="614">
        <v>1200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5689829</v>
      </c>
      <c r="S41" s="633"/>
      <c r="T41" s="633"/>
      <c r="U41" s="633"/>
      <c r="V41" s="633"/>
      <c r="W41" s="633"/>
      <c r="X41" s="633"/>
      <c r="Y41" s="636"/>
      <c r="Z41" s="637">
        <v>100</v>
      </c>
      <c r="AA41" s="637"/>
      <c r="AB41" s="637"/>
      <c r="AC41" s="637"/>
      <c r="AD41" s="638">
        <v>2920205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58924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219187</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446597</v>
      </c>
      <c r="CS42" s="621"/>
      <c r="CT42" s="621"/>
      <c r="CU42" s="621"/>
      <c r="CV42" s="621"/>
      <c r="CW42" s="621"/>
      <c r="CX42" s="621"/>
      <c r="CY42" s="622"/>
      <c r="CZ42" s="611">
        <v>8.3000000000000007</v>
      </c>
      <c r="DA42" s="623"/>
      <c r="DB42" s="623"/>
      <c r="DC42" s="624"/>
      <c r="DD42" s="614">
        <v>117377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342</v>
      </c>
      <c r="CD43" s="605" t="s">
        <v>343</v>
      </c>
      <c r="CE43" s="606"/>
      <c r="CF43" s="606"/>
      <c r="CG43" s="606"/>
      <c r="CH43" s="606"/>
      <c r="CI43" s="606"/>
      <c r="CJ43" s="606"/>
      <c r="CK43" s="606"/>
      <c r="CL43" s="606"/>
      <c r="CM43" s="606"/>
      <c r="CN43" s="606"/>
      <c r="CO43" s="606"/>
      <c r="CP43" s="606"/>
      <c r="CQ43" s="607"/>
      <c r="CR43" s="608">
        <v>5699</v>
      </c>
      <c r="CS43" s="621"/>
      <c r="CT43" s="621"/>
      <c r="CU43" s="621"/>
      <c r="CV43" s="621"/>
      <c r="CW43" s="621"/>
      <c r="CX43" s="621"/>
      <c r="CY43" s="622"/>
      <c r="CZ43" s="611">
        <v>0.1</v>
      </c>
      <c r="DA43" s="623"/>
      <c r="DB43" s="623"/>
      <c r="DC43" s="624"/>
      <c r="DD43" s="614">
        <v>5699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446597</v>
      </c>
      <c r="CS44" s="609"/>
      <c r="CT44" s="609"/>
      <c r="CU44" s="609"/>
      <c r="CV44" s="609"/>
      <c r="CW44" s="609"/>
      <c r="CX44" s="609"/>
      <c r="CY44" s="610"/>
      <c r="CZ44" s="611">
        <v>8.3000000000000007</v>
      </c>
      <c r="DA44" s="612"/>
      <c r="DB44" s="612"/>
      <c r="DC44" s="613"/>
      <c r="DD44" s="614">
        <v>117377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131830</v>
      </c>
      <c r="CS45" s="621"/>
      <c r="CT45" s="621"/>
      <c r="CU45" s="621"/>
      <c r="CV45" s="621"/>
      <c r="CW45" s="621"/>
      <c r="CX45" s="621"/>
      <c r="CY45" s="622"/>
      <c r="CZ45" s="611">
        <v>2.5</v>
      </c>
      <c r="DA45" s="623"/>
      <c r="DB45" s="623"/>
      <c r="DC45" s="624"/>
      <c r="DD45" s="614">
        <v>19223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348</v>
      </c>
      <c r="CG46" s="606"/>
      <c r="CH46" s="606"/>
      <c r="CI46" s="606"/>
      <c r="CJ46" s="606"/>
      <c r="CK46" s="606"/>
      <c r="CL46" s="606"/>
      <c r="CM46" s="606"/>
      <c r="CN46" s="606"/>
      <c r="CO46" s="606"/>
      <c r="CP46" s="606"/>
      <c r="CQ46" s="607"/>
      <c r="CR46" s="608">
        <v>311644</v>
      </c>
      <c r="CS46" s="609"/>
      <c r="CT46" s="609"/>
      <c r="CU46" s="609"/>
      <c r="CV46" s="609"/>
      <c r="CW46" s="609"/>
      <c r="CX46" s="609"/>
      <c r="CY46" s="610"/>
      <c r="CZ46" s="611">
        <v>5.8</v>
      </c>
      <c r="DA46" s="612"/>
      <c r="DB46" s="612"/>
      <c r="DC46" s="613"/>
      <c r="DD46" s="614">
        <v>96531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351</v>
      </c>
      <c r="CE49" s="590"/>
      <c r="CF49" s="590"/>
      <c r="CG49" s="590"/>
      <c r="CH49" s="590"/>
      <c r="CI49" s="590"/>
      <c r="CJ49" s="590"/>
      <c r="CK49" s="590"/>
      <c r="CL49" s="590"/>
      <c r="CM49" s="590"/>
      <c r="CN49" s="590"/>
      <c r="CO49" s="590"/>
      <c r="CP49" s="590"/>
      <c r="CQ49" s="591"/>
      <c r="CR49" s="592">
        <v>5348735</v>
      </c>
      <c r="CS49" s="593"/>
      <c r="CT49" s="593"/>
      <c r="CU49" s="593"/>
      <c r="CV49" s="593"/>
      <c r="CW49" s="593"/>
      <c r="CX49" s="593"/>
      <c r="CY49" s="594"/>
      <c r="CZ49" s="595">
        <v>100</v>
      </c>
      <c r="DA49" s="596"/>
      <c r="DB49" s="596"/>
      <c r="DC49" s="597"/>
      <c r="DD49" s="598">
        <v>3408362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qLRVWHYBmJ0pahB6hM7n8dk0vgpfDje6eIigSMqGn7prVqNcfqyl/NIgl8On0H0EYzetpgoI4gMrNA5uP3zw==" saltValue="5sUL5tOPedppZmrp8HVh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5">
      <c r="A7" s="219">
        <v>1</v>
      </c>
      <c r="B7" s="1034" t="s">
        <v>374</v>
      </c>
      <c r="C7" s="1035"/>
      <c r="D7" s="1035"/>
      <c r="E7" s="1035"/>
      <c r="F7" s="1035"/>
      <c r="G7" s="1035"/>
      <c r="H7" s="1035"/>
      <c r="I7" s="1035"/>
      <c r="J7" s="1035"/>
      <c r="K7" s="1035"/>
      <c r="L7" s="1035"/>
      <c r="M7" s="1035"/>
      <c r="N7" s="1035"/>
      <c r="O7" s="1035"/>
      <c r="P7" s="1036"/>
      <c r="Q7" s="1089">
        <v>5693</v>
      </c>
      <c r="R7" s="1090"/>
      <c r="S7" s="1090"/>
      <c r="T7" s="1090"/>
      <c r="U7" s="1090"/>
      <c r="V7" s="1090">
        <v>5352</v>
      </c>
      <c r="W7" s="1090"/>
      <c r="X7" s="1090"/>
      <c r="Y7" s="1090"/>
      <c r="Z7" s="1090"/>
      <c r="AA7" s="1090">
        <v>341</v>
      </c>
      <c r="AB7" s="1090"/>
      <c r="AC7" s="1090"/>
      <c r="AD7" s="1090"/>
      <c r="AE7" s="1091"/>
      <c r="AF7" s="1092">
        <v>305</v>
      </c>
      <c r="AG7" s="1093"/>
      <c r="AH7" s="1093"/>
      <c r="AI7" s="1093"/>
      <c r="AJ7" s="1094"/>
      <c r="AK7" s="1095">
        <v>251</v>
      </c>
      <c r="AL7" s="1096"/>
      <c r="AM7" s="1096"/>
      <c r="AN7" s="1096"/>
      <c r="AO7" s="1096"/>
      <c r="AP7" s="1096">
        <v>3017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559</v>
      </c>
      <c r="BT7" s="1087"/>
      <c r="BU7" s="1087"/>
      <c r="BV7" s="1087"/>
      <c r="BW7" s="1087"/>
      <c r="BX7" s="1087"/>
      <c r="BY7" s="1087"/>
      <c r="BZ7" s="1087"/>
      <c r="CA7" s="1087"/>
      <c r="CB7" s="1087"/>
      <c r="CC7" s="1087"/>
      <c r="CD7" s="1087"/>
      <c r="CE7" s="1087"/>
      <c r="CF7" s="1087"/>
      <c r="CG7" s="1099"/>
      <c r="CH7" s="1083">
        <v>-17</v>
      </c>
      <c r="CI7" s="1084"/>
      <c r="CJ7" s="1084"/>
      <c r="CK7" s="1084"/>
      <c r="CL7" s="1085"/>
      <c r="CM7" s="1083">
        <v>429</v>
      </c>
      <c r="CN7" s="1084"/>
      <c r="CO7" s="1084"/>
      <c r="CP7" s="1084"/>
      <c r="CQ7" s="1085"/>
      <c r="CR7" s="1083">
        <v>11</v>
      </c>
      <c r="CS7" s="1084"/>
      <c r="CT7" s="1084"/>
      <c r="CU7" s="1084"/>
      <c r="CV7" s="1085"/>
      <c r="CW7" s="1083">
        <v>14</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17"/>
    </row>
    <row r="8" spans="1:131" s="218" customFormat="1" ht="26.25" customHeight="1" x14ac:dyDescent="0.2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560</v>
      </c>
      <c r="BT8" s="980"/>
      <c r="BU8" s="980"/>
      <c r="BV8" s="980"/>
      <c r="BW8" s="980"/>
      <c r="BX8" s="980"/>
      <c r="BY8" s="980"/>
      <c r="BZ8" s="980"/>
      <c r="CA8" s="980"/>
      <c r="CB8" s="980"/>
      <c r="CC8" s="980"/>
      <c r="CD8" s="980"/>
      <c r="CE8" s="980"/>
      <c r="CF8" s="980"/>
      <c r="CG8" s="1001"/>
      <c r="CH8" s="976">
        <v>-5</v>
      </c>
      <c r="CI8" s="977"/>
      <c r="CJ8" s="977"/>
      <c r="CK8" s="977"/>
      <c r="CL8" s="978"/>
      <c r="CM8" s="976">
        <v>1102</v>
      </c>
      <c r="CN8" s="977"/>
      <c r="CO8" s="977"/>
      <c r="CP8" s="977"/>
      <c r="CQ8" s="978"/>
      <c r="CR8" s="976">
        <v>0</v>
      </c>
      <c r="CS8" s="977"/>
      <c r="CT8" s="977"/>
      <c r="CU8" s="977"/>
      <c r="CV8" s="978"/>
      <c r="CW8" s="976" t="s">
        <v>546</v>
      </c>
      <c r="CX8" s="977"/>
      <c r="CY8" s="977"/>
      <c r="CZ8" s="977"/>
      <c r="DA8" s="978"/>
      <c r="DB8" s="976" t="s">
        <v>546</v>
      </c>
      <c r="DC8" s="977"/>
      <c r="DD8" s="977"/>
      <c r="DE8" s="977"/>
      <c r="DF8" s="978"/>
      <c r="DG8" s="976" t="s">
        <v>546</v>
      </c>
      <c r="DH8" s="977"/>
      <c r="DI8" s="977"/>
      <c r="DJ8" s="977"/>
      <c r="DK8" s="978"/>
      <c r="DL8" s="976" t="s">
        <v>546</v>
      </c>
      <c r="DM8" s="977"/>
      <c r="DN8" s="977"/>
      <c r="DO8" s="977"/>
      <c r="DP8" s="978"/>
      <c r="DQ8" s="976" t="s">
        <v>546</v>
      </c>
      <c r="DR8" s="977"/>
      <c r="DS8" s="977"/>
      <c r="DT8" s="977"/>
      <c r="DU8" s="978"/>
      <c r="DV8" s="979"/>
      <c r="DW8" s="980"/>
      <c r="DX8" s="980"/>
      <c r="DY8" s="980"/>
      <c r="DZ8" s="981"/>
      <c r="EA8" s="217"/>
    </row>
    <row r="9" spans="1:131" s="218" customFormat="1" ht="26.25" customHeight="1" x14ac:dyDescent="0.2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3">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3">
      <c r="A23" s="223" t="s">
        <v>376</v>
      </c>
      <c r="B23" s="924" t="s">
        <v>377</v>
      </c>
      <c r="C23" s="925"/>
      <c r="D23" s="925"/>
      <c r="E23" s="925"/>
      <c r="F23" s="925"/>
      <c r="G23" s="925"/>
      <c r="H23" s="925"/>
      <c r="I23" s="925"/>
      <c r="J23" s="925"/>
      <c r="K23" s="925"/>
      <c r="L23" s="925"/>
      <c r="M23" s="925"/>
      <c r="N23" s="925"/>
      <c r="O23" s="925"/>
      <c r="P23" s="935"/>
      <c r="Q23" s="1054">
        <v>5690</v>
      </c>
      <c r="R23" s="1048"/>
      <c r="S23" s="1048"/>
      <c r="T23" s="1048"/>
      <c r="U23" s="1048"/>
      <c r="V23" s="1048">
        <v>5349</v>
      </c>
      <c r="W23" s="1048"/>
      <c r="X23" s="1048"/>
      <c r="Y23" s="1048"/>
      <c r="Z23" s="1048"/>
      <c r="AA23" s="1048">
        <v>341</v>
      </c>
      <c r="AB23" s="1048"/>
      <c r="AC23" s="1048"/>
      <c r="AD23" s="1048"/>
      <c r="AE23" s="1055"/>
      <c r="AF23" s="1056">
        <v>305</v>
      </c>
      <c r="AG23" s="1048"/>
      <c r="AH23" s="1048"/>
      <c r="AI23" s="1048"/>
      <c r="AJ23" s="1057"/>
      <c r="AK23" s="1058"/>
      <c r="AL23" s="1059"/>
      <c r="AM23" s="1059"/>
      <c r="AN23" s="1059"/>
      <c r="AO23" s="1059"/>
      <c r="AP23" s="1048">
        <v>3017</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3">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5">
        <v>1</v>
      </c>
      <c r="B28" s="1034" t="s">
        <v>388</v>
      </c>
      <c r="C28" s="1035"/>
      <c r="D28" s="1035"/>
      <c r="E28" s="1035"/>
      <c r="F28" s="1035"/>
      <c r="G28" s="1035"/>
      <c r="H28" s="1035"/>
      <c r="I28" s="1035"/>
      <c r="J28" s="1035"/>
      <c r="K28" s="1035"/>
      <c r="L28" s="1035"/>
      <c r="M28" s="1035"/>
      <c r="N28" s="1035"/>
      <c r="O28" s="1035"/>
      <c r="P28" s="1036"/>
      <c r="Q28" s="1037">
        <v>745</v>
      </c>
      <c r="R28" s="1038"/>
      <c r="S28" s="1038"/>
      <c r="T28" s="1038"/>
      <c r="U28" s="1038"/>
      <c r="V28" s="1038">
        <v>674</v>
      </c>
      <c r="W28" s="1038"/>
      <c r="X28" s="1038"/>
      <c r="Y28" s="1038"/>
      <c r="Z28" s="1038"/>
      <c r="AA28" s="1038">
        <v>71</v>
      </c>
      <c r="AB28" s="1038"/>
      <c r="AC28" s="1038"/>
      <c r="AD28" s="1038"/>
      <c r="AE28" s="1039"/>
      <c r="AF28" s="1040">
        <v>71</v>
      </c>
      <c r="AG28" s="1038"/>
      <c r="AH28" s="1038"/>
      <c r="AI28" s="1038"/>
      <c r="AJ28" s="1041"/>
      <c r="AK28" s="1029">
        <v>47</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5">
        <v>2</v>
      </c>
      <c r="B29" s="1017" t="s">
        <v>389</v>
      </c>
      <c r="C29" s="1018"/>
      <c r="D29" s="1018"/>
      <c r="E29" s="1018"/>
      <c r="F29" s="1018"/>
      <c r="G29" s="1018"/>
      <c r="H29" s="1018"/>
      <c r="I29" s="1018"/>
      <c r="J29" s="1018"/>
      <c r="K29" s="1018"/>
      <c r="L29" s="1018"/>
      <c r="M29" s="1018"/>
      <c r="N29" s="1018"/>
      <c r="O29" s="1018"/>
      <c r="P29" s="1019"/>
      <c r="Q29" s="1025">
        <v>952</v>
      </c>
      <c r="R29" s="1026"/>
      <c r="S29" s="1026"/>
      <c r="T29" s="1026"/>
      <c r="U29" s="1026"/>
      <c r="V29" s="1026">
        <v>854</v>
      </c>
      <c r="W29" s="1026"/>
      <c r="X29" s="1026"/>
      <c r="Y29" s="1026"/>
      <c r="Z29" s="1026"/>
      <c r="AA29" s="1026">
        <v>98</v>
      </c>
      <c r="AB29" s="1026"/>
      <c r="AC29" s="1026"/>
      <c r="AD29" s="1026"/>
      <c r="AE29" s="1027"/>
      <c r="AF29" s="1022">
        <v>98</v>
      </c>
      <c r="AG29" s="1023"/>
      <c r="AH29" s="1023"/>
      <c r="AI29" s="1023"/>
      <c r="AJ29" s="1024"/>
      <c r="AK29" s="967">
        <v>119</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5">
        <v>3</v>
      </c>
      <c r="B30" s="1017" t="s">
        <v>390</v>
      </c>
      <c r="C30" s="1018"/>
      <c r="D30" s="1018"/>
      <c r="E30" s="1018"/>
      <c r="F30" s="1018"/>
      <c r="G30" s="1018"/>
      <c r="H30" s="1018"/>
      <c r="I30" s="1018"/>
      <c r="J30" s="1018"/>
      <c r="K30" s="1018"/>
      <c r="L30" s="1018"/>
      <c r="M30" s="1018"/>
      <c r="N30" s="1018"/>
      <c r="O30" s="1018"/>
      <c r="P30" s="1019"/>
      <c r="Q30" s="1025">
        <v>111</v>
      </c>
      <c r="R30" s="1026"/>
      <c r="S30" s="1026"/>
      <c r="T30" s="1026"/>
      <c r="U30" s="1026"/>
      <c r="V30" s="1026">
        <v>108</v>
      </c>
      <c r="W30" s="1026"/>
      <c r="X30" s="1026"/>
      <c r="Y30" s="1026"/>
      <c r="Z30" s="1026"/>
      <c r="AA30" s="1026">
        <v>3</v>
      </c>
      <c r="AB30" s="1026"/>
      <c r="AC30" s="1026"/>
      <c r="AD30" s="1026"/>
      <c r="AE30" s="1027"/>
      <c r="AF30" s="1022">
        <v>3</v>
      </c>
      <c r="AG30" s="1023"/>
      <c r="AH30" s="1023"/>
      <c r="AI30" s="1023"/>
      <c r="AJ30" s="1024"/>
      <c r="AK30" s="967">
        <v>25</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5">
        <v>4</v>
      </c>
      <c r="B31" s="1017" t="s">
        <v>391</v>
      </c>
      <c r="C31" s="1018"/>
      <c r="D31" s="1018"/>
      <c r="E31" s="1018"/>
      <c r="F31" s="1018"/>
      <c r="G31" s="1018"/>
      <c r="H31" s="1018"/>
      <c r="I31" s="1018"/>
      <c r="J31" s="1018"/>
      <c r="K31" s="1018"/>
      <c r="L31" s="1018"/>
      <c r="M31" s="1018"/>
      <c r="N31" s="1018"/>
      <c r="O31" s="1018"/>
      <c r="P31" s="1019"/>
      <c r="Q31" s="1025">
        <v>28335</v>
      </c>
      <c r="R31" s="1026"/>
      <c r="S31" s="1026"/>
      <c r="T31" s="1026"/>
      <c r="U31" s="1026"/>
      <c r="V31" s="1026">
        <v>27977</v>
      </c>
      <c r="W31" s="1026"/>
      <c r="X31" s="1026"/>
      <c r="Y31" s="1026"/>
      <c r="Z31" s="1026"/>
      <c r="AA31" s="1026">
        <v>357</v>
      </c>
      <c r="AB31" s="1026"/>
      <c r="AC31" s="1026"/>
      <c r="AD31" s="1026"/>
      <c r="AE31" s="1027"/>
      <c r="AF31" s="1022">
        <v>357</v>
      </c>
      <c r="AG31" s="1023"/>
      <c r="AH31" s="1023"/>
      <c r="AI31" s="1023"/>
      <c r="AJ31" s="1024"/>
      <c r="AK31" s="967" t="s">
        <v>546</v>
      </c>
      <c r="AL31" s="958"/>
      <c r="AM31" s="958"/>
      <c r="AN31" s="958"/>
      <c r="AO31" s="958"/>
      <c r="AP31" s="958" t="s">
        <v>546</v>
      </c>
      <c r="AQ31" s="958"/>
      <c r="AR31" s="958"/>
      <c r="AS31" s="958"/>
      <c r="AT31" s="958"/>
      <c r="AU31" s="958" t="s">
        <v>546</v>
      </c>
      <c r="AV31" s="958"/>
      <c r="AW31" s="958"/>
      <c r="AX31" s="958"/>
      <c r="AY31" s="958"/>
      <c r="AZ31" s="1028" t="s">
        <v>546</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5">
        <v>5</v>
      </c>
      <c r="B32" s="1017" t="s">
        <v>392</v>
      </c>
      <c r="C32" s="1018"/>
      <c r="D32" s="1018"/>
      <c r="E32" s="1018"/>
      <c r="F32" s="1018"/>
      <c r="G32" s="1018"/>
      <c r="H32" s="1018"/>
      <c r="I32" s="1018"/>
      <c r="J32" s="1018"/>
      <c r="K32" s="1018"/>
      <c r="L32" s="1018"/>
      <c r="M32" s="1018"/>
      <c r="N32" s="1018"/>
      <c r="O32" s="1018"/>
      <c r="P32" s="1019"/>
      <c r="Q32" s="1025">
        <v>468</v>
      </c>
      <c r="R32" s="1026"/>
      <c r="S32" s="1026"/>
      <c r="T32" s="1026"/>
      <c r="U32" s="1026"/>
      <c r="V32" s="1026">
        <v>445</v>
      </c>
      <c r="W32" s="1026"/>
      <c r="X32" s="1026"/>
      <c r="Y32" s="1026"/>
      <c r="Z32" s="1026"/>
      <c r="AA32" s="1026">
        <v>23</v>
      </c>
      <c r="AB32" s="1026"/>
      <c r="AC32" s="1026"/>
      <c r="AD32" s="1026"/>
      <c r="AE32" s="1027"/>
      <c r="AF32" s="1022" t="s">
        <v>121</v>
      </c>
      <c r="AG32" s="1023"/>
      <c r="AH32" s="1023"/>
      <c r="AI32" s="1023"/>
      <c r="AJ32" s="1024"/>
      <c r="AK32" s="967">
        <v>245</v>
      </c>
      <c r="AL32" s="958"/>
      <c r="AM32" s="958"/>
      <c r="AN32" s="958"/>
      <c r="AO32" s="958"/>
      <c r="AP32" s="958">
        <v>2245</v>
      </c>
      <c r="AQ32" s="958"/>
      <c r="AR32" s="958"/>
      <c r="AS32" s="958"/>
      <c r="AT32" s="958"/>
      <c r="AU32" s="958">
        <v>1673</v>
      </c>
      <c r="AV32" s="958"/>
      <c r="AW32" s="958"/>
      <c r="AX32" s="958"/>
      <c r="AY32" s="958"/>
      <c r="AZ32" s="1028" t="s">
        <v>546</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5">
        <v>6</v>
      </c>
      <c r="B33" s="1017" t="s">
        <v>394</v>
      </c>
      <c r="C33" s="1018"/>
      <c r="D33" s="1018"/>
      <c r="E33" s="1018"/>
      <c r="F33" s="1018"/>
      <c r="G33" s="1018"/>
      <c r="H33" s="1018"/>
      <c r="I33" s="1018"/>
      <c r="J33" s="1018"/>
      <c r="K33" s="1018"/>
      <c r="L33" s="1018"/>
      <c r="M33" s="1018"/>
      <c r="N33" s="1018"/>
      <c r="O33" s="1018"/>
      <c r="P33" s="1019"/>
      <c r="Q33" s="1025">
        <v>37</v>
      </c>
      <c r="R33" s="1026"/>
      <c r="S33" s="1026"/>
      <c r="T33" s="1026"/>
      <c r="U33" s="1026"/>
      <c r="V33" s="1026">
        <v>22</v>
      </c>
      <c r="W33" s="1026"/>
      <c r="X33" s="1026"/>
      <c r="Y33" s="1026"/>
      <c r="Z33" s="1026"/>
      <c r="AA33" s="1026">
        <v>15</v>
      </c>
      <c r="AB33" s="1026"/>
      <c r="AC33" s="1026"/>
      <c r="AD33" s="1026"/>
      <c r="AE33" s="1027"/>
      <c r="AF33" s="1022">
        <v>15</v>
      </c>
      <c r="AG33" s="1023"/>
      <c r="AH33" s="1023"/>
      <c r="AI33" s="1023"/>
      <c r="AJ33" s="1024"/>
      <c r="AK33" s="967" t="s">
        <v>546</v>
      </c>
      <c r="AL33" s="958"/>
      <c r="AM33" s="958"/>
      <c r="AN33" s="958"/>
      <c r="AO33" s="958"/>
      <c r="AP33" s="958">
        <v>12</v>
      </c>
      <c r="AQ33" s="958"/>
      <c r="AR33" s="958"/>
      <c r="AS33" s="958"/>
      <c r="AT33" s="958"/>
      <c r="AU33" s="958" t="s">
        <v>546</v>
      </c>
      <c r="AV33" s="958"/>
      <c r="AW33" s="958"/>
      <c r="AX33" s="958"/>
      <c r="AY33" s="958"/>
      <c r="AZ33" s="1028" t="s">
        <v>546</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3"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545</v>
      </c>
      <c r="AG63" s="946"/>
      <c r="AH63" s="946"/>
      <c r="AI63" s="946"/>
      <c r="AJ63" s="1009"/>
      <c r="AK63" s="1010"/>
      <c r="AL63" s="950"/>
      <c r="AM63" s="950"/>
      <c r="AN63" s="950"/>
      <c r="AO63" s="950"/>
      <c r="AP63" s="946">
        <v>2257</v>
      </c>
      <c r="AQ63" s="946"/>
      <c r="AR63" s="946"/>
      <c r="AS63" s="946"/>
      <c r="AT63" s="946"/>
      <c r="AU63" s="946">
        <v>1673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9">
        <v>1</v>
      </c>
      <c r="B68" s="972" t="s">
        <v>547</v>
      </c>
      <c r="C68" s="973"/>
      <c r="D68" s="973"/>
      <c r="E68" s="973"/>
      <c r="F68" s="973"/>
      <c r="G68" s="973"/>
      <c r="H68" s="973"/>
      <c r="I68" s="973"/>
      <c r="J68" s="973"/>
      <c r="K68" s="973"/>
      <c r="L68" s="973"/>
      <c r="M68" s="973"/>
      <c r="N68" s="973"/>
      <c r="O68" s="973"/>
      <c r="P68" s="974"/>
      <c r="Q68" s="975">
        <v>483</v>
      </c>
      <c r="R68" s="969"/>
      <c r="S68" s="969"/>
      <c r="T68" s="969"/>
      <c r="U68" s="969"/>
      <c r="V68" s="969">
        <v>397</v>
      </c>
      <c r="W68" s="969"/>
      <c r="X68" s="969"/>
      <c r="Y68" s="969"/>
      <c r="Z68" s="969"/>
      <c r="AA68" s="969">
        <v>87</v>
      </c>
      <c r="AB68" s="969"/>
      <c r="AC68" s="969"/>
      <c r="AD68" s="969"/>
      <c r="AE68" s="969"/>
      <c r="AF68" s="969">
        <v>87</v>
      </c>
      <c r="AG68" s="969"/>
      <c r="AH68" s="969"/>
      <c r="AI68" s="969"/>
      <c r="AJ68" s="969"/>
      <c r="AK68" s="969">
        <v>93</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1">
        <v>2</v>
      </c>
      <c r="B69" s="961" t="s">
        <v>548</v>
      </c>
      <c r="C69" s="962"/>
      <c r="D69" s="962"/>
      <c r="E69" s="962"/>
      <c r="F69" s="962"/>
      <c r="G69" s="962"/>
      <c r="H69" s="962"/>
      <c r="I69" s="962"/>
      <c r="J69" s="962"/>
      <c r="K69" s="962"/>
      <c r="L69" s="962"/>
      <c r="M69" s="962"/>
      <c r="N69" s="962"/>
      <c r="O69" s="962"/>
      <c r="P69" s="963"/>
      <c r="Q69" s="964">
        <v>5552</v>
      </c>
      <c r="R69" s="958"/>
      <c r="S69" s="958"/>
      <c r="T69" s="958"/>
      <c r="U69" s="958"/>
      <c r="V69" s="958">
        <v>4641</v>
      </c>
      <c r="W69" s="958"/>
      <c r="X69" s="958"/>
      <c r="Y69" s="958"/>
      <c r="Z69" s="958"/>
      <c r="AA69" s="958">
        <v>912</v>
      </c>
      <c r="AB69" s="958"/>
      <c r="AC69" s="958"/>
      <c r="AD69" s="958"/>
      <c r="AE69" s="958"/>
      <c r="AF69" s="958">
        <v>912</v>
      </c>
      <c r="AG69" s="958"/>
      <c r="AH69" s="958"/>
      <c r="AI69" s="958"/>
      <c r="AJ69" s="958"/>
      <c r="AK69" s="958">
        <v>0</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1">
        <v>3</v>
      </c>
      <c r="B70" s="961" t="s">
        <v>549</v>
      </c>
      <c r="C70" s="962"/>
      <c r="D70" s="962"/>
      <c r="E70" s="962"/>
      <c r="F70" s="962"/>
      <c r="G70" s="962"/>
      <c r="H70" s="962"/>
      <c r="I70" s="962"/>
      <c r="J70" s="962"/>
      <c r="K70" s="962"/>
      <c r="L70" s="962"/>
      <c r="M70" s="962"/>
      <c r="N70" s="962"/>
      <c r="O70" s="962"/>
      <c r="P70" s="963"/>
      <c r="Q70" s="964">
        <v>1491</v>
      </c>
      <c r="R70" s="958"/>
      <c r="S70" s="958"/>
      <c r="T70" s="958"/>
      <c r="U70" s="958"/>
      <c r="V70" s="958">
        <v>1487</v>
      </c>
      <c r="W70" s="958"/>
      <c r="X70" s="958"/>
      <c r="Y70" s="958"/>
      <c r="Z70" s="958"/>
      <c r="AA70" s="958">
        <v>3</v>
      </c>
      <c r="AB70" s="958"/>
      <c r="AC70" s="958"/>
      <c r="AD70" s="958"/>
      <c r="AE70" s="958"/>
      <c r="AF70" s="958">
        <v>3</v>
      </c>
      <c r="AG70" s="958"/>
      <c r="AH70" s="958"/>
      <c r="AI70" s="958"/>
      <c r="AJ70" s="958"/>
      <c r="AK70" s="958">
        <v>41</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1">
        <v>4</v>
      </c>
      <c r="B71" s="961" t="s">
        <v>550</v>
      </c>
      <c r="C71" s="962"/>
      <c r="D71" s="962"/>
      <c r="E71" s="962"/>
      <c r="F71" s="962"/>
      <c r="G71" s="962"/>
      <c r="H71" s="962"/>
      <c r="I71" s="962"/>
      <c r="J71" s="962"/>
      <c r="K71" s="962"/>
      <c r="L71" s="962"/>
      <c r="M71" s="962"/>
      <c r="N71" s="962"/>
      <c r="O71" s="962"/>
      <c r="P71" s="963"/>
      <c r="Q71" s="964">
        <v>8</v>
      </c>
      <c r="R71" s="958"/>
      <c r="S71" s="958"/>
      <c r="T71" s="958"/>
      <c r="U71" s="958"/>
      <c r="V71" s="958">
        <v>7</v>
      </c>
      <c r="W71" s="958"/>
      <c r="X71" s="958"/>
      <c r="Y71" s="958"/>
      <c r="Z71" s="958"/>
      <c r="AA71" s="958">
        <v>0</v>
      </c>
      <c r="AB71" s="958"/>
      <c r="AC71" s="958"/>
      <c r="AD71" s="958"/>
      <c r="AE71" s="958"/>
      <c r="AF71" s="958">
        <v>0</v>
      </c>
      <c r="AG71" s="958"/>
      <c r="AH71" s="958"/>
      <c r="AI71" s="958"/>
      <c r="AJ71" s="958"/>
      <c r="AK71" s="958">
        <v>5</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1">
        <v>5</v>
      </c>
      <c r="B72" s="961" t="s">
        <v>551</v>
      </c>
      <c r="C72" s="962"/>
      <c r="D72" s="962"/>
      <c r="E72" s="962"/>
      <c r="F72" s="962"/>
      <c r="G72" s="962"/>
      <c r="H72" s="962"/>
      <c r="I72" s="962"/>
      <c r="J72" s="962"/>
      <c r="K72" s="962"/>
      <c r="L72" s="962"/>
      <c r="M72" s="962"/>
      <c r="N72" s="962"/>
      <c r="O72" s="962"/>
      <c r="P72" s="963"/>
      <c r="Q72" s="964">
        <v>33</v>
      </c>
      <c r="R72" s="958"/>
      <c r="S72" s="958"/>
      <c r="T72" s="958"/>
      <c r="U72" s="958"/>
      <c r="V72" s="958">
        <v>17</v>
      </c>
      <c r="W72" s="958"/>
      <c r="X72" s="958"/>
      <c r="Y72" s="958"/>
      <c r="Z72" s="958"/>
      <c r="AA72" s="958">
        <v>17</v>
      </c>
      <c r="AB72" s="958"/>
      <c r="AC72" s="958"/>
      <c r="AD72" s="958"/>
      <c r="AE72" s="958"/>
      <c r="AF72" s="958">
        <v>17</v>
      </c>
      <c r="AG72" s="958"/>
      <c r="AH72" s="958"/>
      <c r="AI72" s="958"/>
      <c r="AJ72" s="958"/>
      <c r="AK72" s="958">
        <v>23</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1">
        <v>6</v>
      </c>
      <c r="B73" s="961" t="s">
        <v>552</v>
      </c>
      <c r="C73" s="962"/>
      <c r="D73" s="962"/>
      <c r="E73" s="962"/>
      <c r="F73" s="962"/>
      <c r="G73" s="962"/>
      <c r="H73" s="962"/>
      <c r="I73" s="962"/>
      <c r="J73" s="962"/>
      <c r="K73" s="962"/>
      <c r="L73" s="962"/>
      <c r="M73" s="962"/>
      <c r="N73" s="962"/>
      <c r="O73" s="962"/>
      <c r="P73" s="963"/>
      <c r="Q73" s="964">
        <v>772</v>
      </c>
      <c r="R73" s="958"/>
      <c r="S73" s="958"/>
      <c r="T73" s="958"/>
      <c r="U73" s="958"/>
      <c r="V73" s="958">
        <v>728</v>
      </c>
      <c r="W73" s="958"/>
      <c r="X73" s="958"/>
      <c r="Y73" s="958"/>
      <c r="Z73" s="958"/>
      <c r="AA73" s="958">
        <v>44</v>
      </c>
      <c r="AB73" s="958"/>
      <c r="AC73" s="958"/>
      <c r="AD73" s="958"/>
      <c r="AE73" s="958"/>
      <c r="AF73" s="958">
        <v>44</v>
      </c>
      <c r="AG73" s="958"/>
      <c r="AH73" s="958"/>
      <c r="AI73" s="958"/>
      <c r="AJ73" s="958"/>
      <c r="AK73" s="958">
        <v>315</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1">
        <v>7</v>
      </c>
      <c r="B74" s="961" t="s">
        <v>553</v>
      </c>
      <c r="C74" s="962"/>
      <c r="D74" s="962"/>
      <c r="E74" s="962"/>
      <c r="F74" s="962"/>
      <c r="G74" s="962"/>
      <c r="H74" s="962"/>
      <c r="I74" s="962"/>
      <c r="J74" s="962"/>
      <c r="K74" s="962"/>
      <c r="L74" s="962"/>
      <c r="M74" s="962"/>
      <c r="N74" s="962"/>
      <c r="O74" s="962"/>
      <c r="P74" s="963"/>
      <c r="Q74" s="964">
        <v>3621</v>
      </c>
      <c r="R74" s="958"/>
      <c r="S74" s="958"/>
      <c r="T74" s="958"/>
      <c r="U74" s="958"/>
      <c r="V74" s="958">
        <v>3577</v>
      </c>
      <c r="W74" s="958"/>
      <c r="X74" s="958"/>
      <c r="Y74" s="958"/>
      <c r="Z74" s="958"/>
      <c r="AA74" s="958">
        <v>44</v>
      </c>
      <c r="AB74" s="958"/>
      <c r="AC74" s="958"/>
      <c r="AD74" s="958"/>
      <c r="AE74" s="958"/>
      <c r="AF74" s="958">
        <v>9</v>
      </c>
      <c r="AG74" s="958"/>
      <c r="AH74" s="958"/>
      <c r="AI74" s="958"/>
      <c r="AJ74" s="958"/>
      <c r="AK74" s="958">
        <v>26</v>
      </c>
      <c r="AL74" s="958"/>
      <c r="AM74" s="958"/>
      <c r="AN74" s="958"/>
      <c r="AO74" s="958"/>
      <c r="AP74" s="958">
        <v>1080</v>
      </c>
      <c r="AQ74" s="958"/>
      <c r="AR74" s="958"/>
      <c r="AS74" s="958"/>
      <c r="AT74" s="958"/>
      <c r="AU74" s="958">
        <v>197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1">
        <v>8</v>
      </c>
      <c r="B75" s="961" t="s">
        <v>554</v>
      </c>
      <c r="C75" s="962"/>
      <c r="D75" s="962"/>
      <c r="E75" s="962"/>
      <c r="F75" s="962"/>
      <c r="G75" s="962"/>
      <c r="H75" s="962"/>
      <c r="I75" s="962"/>
      <c r="J75" s="962"/>
      <c r="K75" s="962"/>
      <c r="L75" s="962"/>
      <c r="M75" s="962"/>
      <c r="N75" s="962"/>
      <c r="O75" s="962"/>
      <c r="P75" s="963"/>
      <c r="Q75" s="965">
        <v>1961</v>
      </c>
      <c r="R75" s="966"/>
      <c r="S75" s="966"/>
      <c r="T75" s="966"/>
      <c r="U75" s="967"/>
      <c r="V75" s="968">
        <v>2883</v>
      </c>
      <c r="W75" s="966"/>
      <c r="X75" s="966"/>
      <c r="Y75" s="966"/>
      <c r="Z75" s="967"/>
      <c r="AA75" s="968">
        <v>-922</v>
      </c>
      <c r="AB75" s="966"/>
      <c r="AC75" s="966"/>
      <c r="AD75" s="966"/>
      <c r="AE75" s="967"/>
      <c r="AF75" s="968">
        <v>3589</v>
      </c>
      <c r="AG75" s="966"/>
      <c r="AH75" s="966"/>
      <c r="AI75" s="966"/>
      <c r="AJ75" s="967"/>
      <c r="AK75" s="968">
        <v>8</v>
      </c>
      <c r="AL75" s="966"/>
      <c r="AM75" s="966"/>
      <c r="AN75" s="966"/>
      <c r="AO75" s="967"/>
      <c r="AP75" s="968">
        <v>17936</v>
      </c>
      <c r="AQ75" s="966"/>
      <c r="AR75" s="966"/>
      <c r="AS75" s="966"/>
      <c r="AT75" s="967"/>
      <c r="AU75" s="968" t="s">
        <v>546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1">
        <v>9</v>
      </c>
      <c r="B76" s="961" t="s">
        <v>555</v>
      </c>
      <c r="C76" s="962"/>
      <c r="D76" s="962"/>
      <c r="E76" s="962"/>
      <c r="F76" s="962"/>
      <c r="G76" s="962"/>
      <c r="H76" s="962"/>
      <c r="I76" s="962"/>
      <c r="J76" s="962"/>
      <c r="K76" s="962"/>
      <c r="L76" s="962"/>
      <c r="M76" s="962"/>
      <c r="N76" s="962"/>
      <c r="O76" s="962"/>
      <c r="P76" s="963"/>
      <c r="Q76" s="965">
        <v>677</v>
      </c>
      <c r="R76" s="966"/>
      <c r="S76" s="966"/>
      <c r="T76" s="966"/>
      <c r="U76" s="967"/>
      <c r="V76" s="968">
        <v>622</v>
      </c>
      <c r="W76" s="966"/>
      <c r="X76" s="966"/>
      <c r="Y76" s="966"/>
      <c r="Z76" s="967"/>
      <c r="AA76" s="968">
        <v>54</v>
      </c>
      <c r="AB76" s="966"/>
      <c r="AC76" s="966"/>
      <c r="AD76" s="966"/>
      <c r="AE76" s="967"/>
      <c r="AF76" s="968">
        <v>54</v>
      </c>
      <c r="AG76" s="966"/>
      <c r="AH76" s="966"/>
      <c r="AI76" s="966"/>
      <c r="AJ76" s="967"/>
      <c r="AK76" s="968" t="s">
        <v>546</v>
      </c>
      <c r="AL76" s="966"/>
      <c r="AM76" s="966"/>
      <c r="AN76" s="966"/>
      <c r="AO76" s="967"/>
      <c r="AP76" s="968">
        <v>120</v>
      </c>
      <c r="AQ76" s="966"/>
      <c r="AR76" s="966"/>
      <c r="AS76" s="966"/>
      <c r="AT76" s="967"/>
      <c r="AU76" s="968">
        <v>13</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1">
        <v>10</v>
      </c>
      <c r="B77" s="961" t="s">
        <v>556</v>
      </c>
      <c r="C77" s="962"/>
      <c r="D77" s="962"/>
      <c r="E77" s="962"/>
      <c r="F77" s="962"/>
      <c r="G77" s="962"/>
      <c r="H77" s="962"/>
      <c r="I77" s="962"/>
      <c r="J77" s="962"/>
      <c r="K77" s="962"/>
      <c r="L77" s="962"/>
      <c r="M77" s="962"/>
      <c r="N77" s="962"/>
      <c r="O77" s="962"/>
      <c r="P77" s="963"/>
      <c r="Q77" s="965">
        <v>33</v>
      </c>
      <c r="R77" s="966"/>
      <c r="S77" s="966"/>
      <c r="T77" s="966"/>
      <c r="U77" s="967"/>
      <c r="V77" s="968">
        <v>31</v>
      </c>
      <c r="W77" s="966"/>
      <c r="X77" s="966"/>
      <c r="Y77" s="966"/>
      <c r="Z77" s="967"/>
      <c r="AA77" s="968">
        <v>1</v>
      </c>
      <c r="AB77" s="966"/>
      <c r="AC77" s="966"/>
      <c r="AD77" s="966"/>
      <c r="AE77" s="967"/>
      <c r="AF77" s="968">
        <v>1</v>
      </c>
      <c r="AG77" s="966"/>
      <c r="AH77" s="966"/>
      <c r="AI77" s="966"/>
      <c r="AJ77" s="967"/>
      <c r="AK77" s="968" t="s">
        <v>546</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1">
        <v>11</v>
      </c>
      <c r="B78" s="961" t="s">
        <v>557</v>
      </c>
      <c r="C78" s="962"/>
      <c r="D78" s="962"/>
      <c r="E78" s="962"/>
      <c r="F78" s="962"/>
      <c r="G78" s="962"/>
      <c r="H78" s="962"/>
      <c r="I78" s="962"/>
      <c r="J78" s="962"/>
      <c r="K78" s="962"/>
      <c r="L78" s="962"/>
      <c r="M78" s="962"/>
      <c r="N78" s="962"/>
      <c r="O78" s="962"/>
      <c r="P78" s="963"/>
      <c r="Q78" s="964">
        <v>1876</v>
      </c>
      <c r="R78" s="958"/>
      <c r="S78" s="958"/>
      <c r="T78" s="958"/>
      <c r="U78" s="958"/>
      <c r="V78" s="958">
        <v>1810</v>
      </c>
      <c r="W78" s="958"/>
      <c r="X78" s="958"/>
      <c r="Y78" s="958"/>
      <c r="Z78" s="958"/>
      <c r="AA78" s="958">
        <v>66</v>
      </c>
      <c r="AB78" s="958"/>
      <c r="AC78" s="958"/>
      <c r="AD78" s="958"/>
      <c r="AE78" s="958"/>
      <c r="AF78" s="958">
        <v>66</v>
      </c>
      <c r="AG78" s="958"/>
      <c r="AH78" s="958"/>
      <c r="AI78" s="958"/>
      <c r="AJ78" s="958"/>
      <c r="AK78" s="958" t="s">
        <v>546</v>
      </c>
      <c r="AL78" s="958"/>
      <c r="AM78" s="958"/>
      <c r="AN78" s="958"/>
      <c r="AO78" s="958"/>
      <c r="AP78" s="958" t="s">
        <v>546</v>
      </c>
      <c r="AQ78" s="958"/>
      <c r="AR78" s="958"/>
      <c r="AS78" s="958"/>
      <c r="AT78" s="958"/>
      <c r="AU78" s="958" t="s">
        <v>546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1">
        <v>12</v>
      </c>
      <c r="B79" s="961" t="s">
        <v>558</v>
      </c>
      <c r="C79" s="962"/>
      <c r="D79" s="962"/>
      <c r="E79" s="962"/>
      <c r="F79" s="962"/>
      <c r="G79" s="962"/>
      <c r="H79" s="962"/>
      <c r="I79" s="962"/>
      <c r="J79" s="962"/>
      <c r="K79" s="962"/>
      <c r="L79" s="962"/>
      <c r="M79" s="962"/>
      <c r="N79" s="962"/>
      <c r="O79" s="962"/>
      <c r="P79" s="963"/>
      <c r="Q79" s="964">
        <v>297869</v>
      </c>
      <c r="R79" s="958"/>
      <c r="S79" s="958"/>
      <c r="T79" s="958"/>
      <c r="U79" s="958"/>
      <c r="V79" s="958">
        <v>293113</v>
      </c>
      <c r="W79" s="958"/>
      <c r="X79" s="958"/>
      <c r="Y79" s="958"/>
      <c r="Z79" s="958"/>
      <c r="AA79" s="958">
        <v>4756</v>
      </c>
      <c r="AB79" s="958"/>
      <c r="AC79" s="958"/>
      <c r="AD79" s="958"/>
      <c r="AE79" s="958"/>
      <c r="AF79" s="958">
        <v>4756</v>
      </c>
      <c r="AG79" s="958"/>
      <c r="AH79" s="958"/>
      <c r="AI79" s="958"/>
      <c r="AJ79" s="958"/>
      <c r="AK79" s="958">
        <v>1710</v>
      </c>
      <c r="AL79" s="958"/>
      <c r="AM79" s="958"/>
      <c r="AN79" s="958"/>
      <c r="AO79" s="958"/>
      <c r="AP79" s="958" t="s">
        <v>546</v>
      </c>
      <c r="AQ79" s="958"/>
      <c r="AR79" s="958"/>
      <c r="AS79" s="958"/>
      <c r="AT79" s="958"/>
      <c r="AU79" s="958" t="s">
        <v>546</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3"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9538</v>
      </c>
      <c r="AG88" s="946"/>
      <c r="AH88" s="946"/>
      <c r="AI88" s="946"/>
      <c r="AJ88" s="946"/>
      <c r="AK88" s="950"/>
      <c r="AL88" s="950"/>
      <c r="AM88" s="950"/>
      <c r="AN88" s="950"/>
      <c r="AO88" s="950"/>
      <c r="AP88" s="946">
        <v>19136</v>
      </c>
      <c r="AQ88" s="946"/>
      <c r="AR88" s="946"/>
      <c r="AS88" s="946"/>
      <c r="AT88" s="946"/>
      <c r="AU88" s="946">
        <v>210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v>
      </c>
      <c r="CS102" s="940"/>
      <c r="CT102" s="940"/>
      <c r="CU102" s="940"/>
      <c r="CV102" s="941"/>
      <c r="CW102" s="939">
        <v>14</v>
      </c>
      <c r="CX102" s="940"/>
      <c r="CY102" s="940"/>
      <c r="CZ102" s="940"/>
      <c r="DA102" s="941"/>
      <c r="DB102" s="939" t="s">
        <v>546</v>
      </c>
      <c r="DC102" s="940"/>
      <c r="DD102" s="940"/>
      <c r="DE102" s="940"/>
      <c r="DF102" s="941"/>
      <c r="DG102" s="939" t="s">
        <v>546</v>
      </c>
      <c r="DH102" s="940"/>
      <c r="DI102" s="940"/>
      <c r="DJ102" s="940"/>
      <c r="DK102" s="941"/>
      <c r="DL102" s="939" t="s">
        <v>546</v>
      </c>
      <c r="DM102" s="940"/>
      <c r="DN102" s="940"/>
      <c r="DO102" s="940"/>
      <c r="DP102" s="941"/>
      <c r="DQ102" s="939" t="s">
        <v>546</v>
      </c>
      <c r="DR102" s="940"/>
      <c r="DS102" s="940"/>
      <c r="DT102" s="940"/>
      <c r="DU102" s="941"/>
      <c r="DV102" s="924"/>
      <c r="DW102" s="925"/>
      <c r="DX102" s="925"/>
      <c r="DY102" s="925"/>
      <c r="DZ102" s="92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398330</v>
      </c>
      <c r="AB110" s="876"/>
      <c r="AC110" s="876"/>
      <c r="AD110" s="876"/>
      <c r="AE110" s="877"/>
      <c r="AF110" s="878">
        <v>396493</v>
      </c>
      <c r="AG110" s="876"/>
      <c r="AH110" s="876"/>
      <c r="AI110" s="876"/>
      <c r="AJ110" s="877"/>
      <c r="AK110" s="878">
        <v>379978</v>
      </c>
      <c r="AL110" s="876"/>
      <c r="AM110" s="876"/>
      <c r="AN110" s="876"/>
      <c r="AO110" s="877"/>
      <c r="AP110" s="879">
        <v>14.8</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3154389</v>
      </c>
      <c r="BR110" s="829"/>
      <c r="BS110" s="829"/>
      <c r="BT110" s="829"/>
      <c r="BU110" s="829"/>
      <c r="BV110" s="829">
        <v>3084005</v>
      </c>
      <c r="BW110" s="829"/>
      <c r="BX110" s="829"/>
      <c r="BY110" s="829"/>
      <c r="BZ110" s="829"/>
      <c r="CA110" s="829">
        <v>3016755</v>
      </c>
      <c r="CB110" s="829"/>
      <c r="CC110" s="829"/>
      <c r="CD110" s="829"/>
      <c r="CE110" s="829"/>
      <c r="CF110" s="853">
        <v>117.3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15855</v>
      </c>
      <c r="DH110" s="829"/>
      <c r="DI110" s="829"/>
      <c r="DJ110" s="829"/>
      <c r="DK110" s="829"/>
      <c r="DL110" s="829">
        <v>10995</v>
      </c>
      <c r="DM110" s="829"/>
      <c r="DN110" s="829"/>
      <c r="DO110" s="829"/>
      <c r="DP110" s="829"/>
      <c r="DQ110" s="829">
        <v>6135</v>
      </c>
      <c r="DR110" s="829"/>
      <c r="DS110" s="829"/>
      <c r="DT110" s="829"/>
      <c r="DU110" s="829"/>
      <c r="DV110" s="830">
        <v>0.2</v>
      </c>
      <c r="DW110" s="830"/>
      <c r="DX110" s="830"/>
      <c r="DY110" s="830"/>
      <c r="DZ110" s="831"/>
    </row>
    <row r="111" spans="1:131" s="212" customFormat="1" ht="26.25" customHeight="1" x14ac:dyDescent="0.2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120211</v>
      </c>
      <c r="BR111" s="804"/>
      <c r="BS111" s="804"/>
      <c r="BT111" s="804"/>
      <c r="BU111" s="804"/>
      <c r="BV111" s="804">
        <v>172934</v>
      </c>
      <c r="BW111" s="804"/>
      <c r="BX111" s="804"/>
      <c r="BY111" s="804"/>
      <c r="BZ111" s="804"/>
      <c r="CA111" s="804">
        <v>138819</v>
      </c>
      <c r="CB111" s="804"/>
      <c r="CC111" s="804"/>
      <c r="CD111" s="804"/>
      <c r="CE111" s="804"/>
      <c r="CF111" s="862">
        <v>5.4</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1655517</v>
      </c>
      <c r="BR112" s="804"/>
      <c r="BS112" s="804"/>
      <c r="BT112" s="804"/>
      <c r="BU112" s="804"/>
      <c r="BV112" s="804">
        <v>1659945</v>
      </c>
      <c r="BW112" s="804"/>
      <c r="BX112" s="804"/>
      <c r="BY112" s="804"/>
      <c r="BZ112" s="804"/>
      <c r="CA112" s="804">
        <v>1672869</v>
      </c>
      <c r="CB112" s="804"/>
      <c r="CC112" s="804"/>
      <c r="CD112" s="804"/>
      <c r="CE112" s="804"/>
      <c r="CF112" s="862">
        <v>65.099999999999994</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63239</v>
      </c>
      <c r="DH112" s="804"/>
      <c r="DI112" s="804"/>
      <c r="DJ112" s="804"/>
      <c r="DK112" s="804"/>
      <c r="DL112" s="804">
        <v>58386</v>
      </c>
      <c r="DM112" s="804"/>
      <c r="DN112" s="804"/>
      <c r="DO112" s="804"/>
      <c r="DP112" s="804"/>
      <c r="DQ112" s="804">
        <v>53532</v>
      </c>
      <c r="DR112" s="804"/>
      <c r="DS112" s="804"/>
      <c r="DT112" s="804"/>
      <c r="DU112" s="804"/>
      <c r="DV112" s="781">
        <v>2.1</v>
      </c>
      <c r="DW112" s="781"/>
      <c r="DX112" s="781"/>
      <c r="DY112" s="781"/>
      <c r="DZ112" s="782"/>
    </row>
    <row r="113" spans="1:130" s="212" customFormat="1" ht="26.25" customHeight="1" x14ac:dyDescent="0.2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212403</v>
      </c>
      <c r="AB113" s="906"/>
      <c r="AC113" s="906"/>
      <c r="AD113" s="906"/>
      <c r="AE113" s="907"/>
      <c r="AF113" s="908">
        <v>204398</v>
      </c>
      <c r="AG113" s="906"/>
      <c r="AH113" s="906"/>
      <c r="AI113" s="906"/>
      <c r="AJ113" s="907"/>
      <c r="AK113" s="908">
        <v>201421</v>
      </c>
      <c r="AL113" s="906"/>
      <c r="AM113" s="906"/>
      <c r="AN113" s="906"/>
      <c r="AO113" s="907"/>
      <c r="AP113" s="909">
        <v>7.8</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115021</v>
      </c>
      <c r="BR113" s="804"/>
      <c r="BS113" s="804"/>
      <c r="BT113" s="804"/>
      <c r="BU113" s="804"/>
      <c r="BV113" s="804">
        <v>177275</v>
      </c>
      <c r="BW113" s="804"/>
      <c r="BX113" s="804"/>
      <c r="BY113" s="804"/>
      <c r="BZ113" s="804"/>
      <c r="CA113" s="804">
        <v>209556</v>
      </c>
      <c r="CB113" s="804"/>
      <c r="CC113" s="804"/>
      <c r="CD113" s="804"/>
      <c r="CE113" s="804"/>
      <c r="CF113" s="862">
        <v>8.1</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33946</v>
      </c>
      <c r="AB114" s="767"/>
      <c r="AC114" s="767"/>
      <c r="AD114" s="767"/>
      <c r="AE114" s="768"/>
      <c r="AF114" s="769">
        <v>25960</v>
      </c>
      <c r="AG114" s="767"/>
      <c r="AH114" s="767"/>
      <c r="AI114" s="767"/>
      <c r="AJ114" s="768"/>
      <c r="AK114" s="769">
        <v>14748</v>
      </c>
      <c r="AL114" s="767"/>
      <c r="AM114" s="767"/>
      <c r="AN114" s="767"/>
      <c r="AO114" s="768"/>
      <c r="AP114" s="811">
        <v>0.6</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656402</v>
      </c>
      <c r="BR114" s="804"/>
      <c r="BS114" s="804"/>
      <c r="BT114" s="804"/>
      <c r="BU114" s="804"/>
      <c r="BV114" s="804">
        <v>666958</v>
      </c>
      <c r="BW114" s="804"/>
      <c r="BX114" s="804"/>
      <c r="BY114" s="804"/>
      <c r="BZ114" s="804"/>
      <c r="CA114" s="804">
        <v>582557</v>
      </c>
      <c r="CB114" s="804"/>
      <c r="CC114" s="804"/>
      <c r="CD114" s="804"/>
      <c r="CE114" s="804"/>
      <c r="CF114" s="862">
        <v>22.7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13300</v>
      </c>
      <c r="AB115" s="906"/>
      <c r="AC115" s="906"/>
      <c r="AD115" s="906"/>
      <c r="AE115" s="907"/>
      <c r="AF115" s="908">
        <v>41424</v>
      </c>
      <c r="AG115" s="906"/>
      <c r="AH115" s="906"/>
      <c r="AI115" s="906"/>
      <c r="AJ115" s="907"/>
      <c r="AK115" s="908">
        <v>61590</v>
      </c>
      <c r="AL115" s="906"/>
      <c r="AM115" s="906"/>
      <c r="AN115" s="906"/>
      <c r="AO115" s="907"/>
      <c r="AP115" s="909">
        <v>2.4</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503</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657979</v>
      </c>
      <c r="AB117" s="890"/>
      <c r="AC117" s="890"/>
      <c r="AD117" s="890"/>
      <c r="AE117" s="891"/>
      <c r="AF117" s="892">
        <v>668275</v>
      </c>
      <c r="AG117" s="890"/>
      <c r="AH117" s="890"/>
      <c r="AI117" s="890"/>
      <c r="AJ117" s="891"/>
      <c r="AK117" s="892">
        <v>657737</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5701540</v>
      </c>
      <c r="BR119" s="832"/>
      <c r="BS119" s="832"/>
      <c r="BT119" s="832"/>
      <c r="BU119" s="832"/>
      <c r="BV119" s="832">
        <v>5761117</v>
      </c>
      <c r="BW119" s="832"/>
      <c r="BX119" s="832"/>
      <c r="BY119" s="832"/>
      <c r="BZ119" s="832"/>
      <c r="CA119" s="832">
        <v>5620556</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40614</v>
      </c>
      <c r="DH119" s="751"/>
      <c r="DI119" s="751"/>
      <c r="DJ119" s="751"/>
      <c r="DK119" s="752"/>
      <c r="DL119" s="753">
        <v>103553</v>
      </c>
      <c r="DM119" s="751"/>
      <c r="DN119" s="751"/>
      <c r="DO119" s="751"/>
      <c r="DP119" s="752"/>
      <c r="DQ119" s="753">
        <v>79152</v>
      </c>
      <c r="DR119" s="751"/>
      <c r="DS119" s="751"/>
      <c r="DT119" s="751"/>
      <c r="DU119" s="752"/>
      <c r="DV119" s="835">
        <v>3.1</v>
      </c>
      <c r="DW119" s="836"/>
      <c r="DX119" s="836"/>
      <c r="DY119" s="836"/>
      <c r="DZ119" s="837"/>
    </row>
    <row r="120" spans="1:130" s="212" customFormat="1" ht="26.25" customHeight="1" x14ac:dyDescent="0.2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902219</v>
      </c>
      <c r="BR120" s="829"/>
      <c r="BS120" s="829"/>
      <c r="BT120" s="829"/>
      <c r="BU120" s="829"/>
      <c r="BV120" s="829">
        <v>972266</v>
      </c>
      <c r="BW120" s="829"/>
      <c r="BX120" s="829"/>
      <c r="BY120" s="829"/>
      <c r="BZ120" s="829"/>
      <c r="CA120" s="829">
        <v>1276549</v>
      </c>
      <c r="CB120" s="829"/>
      <c r="CC120" s="829"/>
      <c r="CD120" s="829"/>
      <c r="CE120" s="829"/>
      <c r="CF120" s="853">
        <v>49.6</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1655517</v>
      </c>
      <c r="DH120" s="829"/>
      <c r="DI120" s="829"/>
      <c r="DJ120" s="829"/>
      <c r="DK120" s="829"/>
      <c r="DL120" s="829">
        <v>1659945</v>
      </c>
      <c r="DM120" s="829"/>
      <c r="DN120" s="829"/>
      <c r="DO120" s="829"/>
      <c r="DP120" s="829"/>
      <c r="DQ120" s="829">
        <v>1672869</v>
      </c>
      <c r="DR120" s="829"/>
      <c r="DS120" s="829"/>
      <c r="DT120" s="829"/>
      <c r="DU120" s="829"/>
      <c r="DV120" s="830">
        <v>65.099999999999994</v>
      </c>
      <c r="DW120" s="830"/>
      <c r="DX120" s="830"/>
      <c r="DY120" s="830"/>
      <c r="DZ120" s="831"/>
    </row>
    <row r="121" spans="1:130" s="212" customFormat="1" ht="26.25" customHeight="1" x14ac:dyDescent="0.2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4853</v>
      </c>
      <c r="AB121" s="767"/>
      <c r="AC121" s="767"/>
      <c r="AD121" s="767"/>
      <c r="AE121" s="768"/>
      <c r="AF121" s="769">
        <v>4853</v>
      </c>
      <c r="AG121" s="767"/>
      <c r="AH121" s="767"/>
      <c r="AI121" s="767"/>
      <c r="AJ121" s="768"/>
      <c r="AK121" s="769">
        <v>4853</v>
      </c>
      <c r="AL121" s="767"/>
      <c r="AM121" s="767"/>
      <c r="AN121" s="767"/>
      <c r="AO121" s="768"/>
      <c r="AP121" s="811">
        <v>0.2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2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3589091</v>
      </c>
      <c r="BR122" s="832"/>
      <c r="BS122" s="832"/>
      <c r="BT122" s="832"/>
      <c r="BU122" s="832"/>
      <c r="BV122" s="832">
        <v>3485615</v>
      </c>
      <c r="BW122" s="832"/>
      <c r="BX122" s="832"/>
      <c r="BY122" s="832"/>
      <c r="BZ122" s="832"/>
      <c r="CA122" s="832">
        <v>3466449</v>
      </c>
      <c r="CB122" s="832"/>
      <c r="CC122" s="832"/>
      <c r="CD122" s="832"/>
      <c r="CE122" s="832"/>
      <c r="CF122" s="833">
        <v>134.80000000000001</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1680</v>
      </c>
      <c r="AB123" s="767"/>
      <c r="AC123" s="767"/>
      <c r="AD123" s="767"/>
      <c r="AE123" s="768"/>
      <c r="AF123" s="769">
        <v>503</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4491310</v>
      </c>
      <c r="BR123" s="820"/>
      <c r="BS123" s="820"/>
      <c r="BT123" s="820"/>
      <c r="BU123" s="820"/>
      <c r="BV123" s="820">
        <v>4457881</v>
      </c>
      <c r="BW123" s="820"/>
      <c r="BX123" s="820"/>
      <c r="BY123" s="820"/>
      <c r="BZ123" s="820"/>
      <c r="CA123" s="820">
        <v>4742998</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3">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48.9</v>
      </c>
      <c r="BR124" s="818"/>
      <c r="BS124" s="818"/>
      <c r="BT124" s="818"/>
      <c r="BU124" s="818"/>
      <c r="BV124" s="818">
        <v>51.3</v>
      </c>
      <c r="BW124" s="818"/>
      <c r="BX124" s="818"/>
      <c r="BY124" s="818"/>
      <c r="BZ124" s="818"/>
      <c r="CA124" s="818">
        <v>34.1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3">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6749</v>
      </c>
      <c r="AB126" s="767"/>
      <c r="AC126" s="767"/>
      <c r="AD126" s="767"/>
      <c r="AE126" s="768"/>
      <c r="AF126" s="769">
        <v>36068</v>
      </c>
      <c r="AG126" s="767"/>
      <c r="AH126" s="767"/>
      <c r="AI126" s="767"/>
      <c r="AJ126" s="768"/>
      <c r="AK126" s="769">
        <v>56737</v>
      </c>
      <c r="AL126" s="767"/>
      <c r="AM126" s="767"/>
      <c r="AN126" s="767"/>
      <c r="AO126" s="768"/>
      <c r="AP126" s="811">
        <v>2.2000000000000002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18</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3">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25000</v>
      </c>
      <c r="AB128" s="788"/>
      <c r="AC128" s="788"/>
      <c r="AD128" s="788"/>
      <c r="AE128" s="789"/>
      <c r="AF128" s="790">
        <v>25000</v>
      </c>
      <c r="AG128" s="788"/>
      <c r="AH128" s="788"/>
      <c r="AI128" s="788"/>
      <c r="AJ128" s="789"/>
      <c r="AK128" s="790">
        <v>25000</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2781932</v>
      </c>
      <c r="AB129" s="767"/>
      <c r="AC129" s="767"/>
      <c r="AD129" s="767"/>
      <c r="AE129" s="768"/>
      <c r="AF129" s="769">
        <v>2855295</v>
      </c>
      <c r="AG129" s="767"/>
      <c r="AH129" s="767"/>
      <c r="AI129" s="767"/>
      <c r="AJ129" s="768"/>
      <c r="AK129" s="769">
        <v>2881000</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311765</v>
      </c>
      <c r="AB130" s="767"/>
      <c r="AC130" s="767"/>
      <c r="AD130" s="767"/>
      <c r="AE130" s="768"/>
      <c r="AF130" s="769">
        <v>317915</v>
      </c>
      <c r="AG130" s="767"/>
      <c r="AH130" s="767"/>
      <c r="AI130" s="767"/>
      <c r="AJ130" s="768"/>
      <c r="AK130" s="769">
        <v>309678</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12.7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2470167</v>
      </c>
      <c r="AB131" s="751"/>
      <c r="AC131" s="751"/>
      <c r="AD131" s="751"/>
      <c r="AE131" s="752"/>
      <c r="AF131" s="753">
        <v>2537380</v>
      </c>
      <c r="AG131" s="751"/>
      <c r="AH131" s="751"/>
      <c r="AI131" s="751"/>
      <c r="AJ131" s="752"/>
      <c r="AK131" s="753">
        <v>2571322</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34.1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13.003736180000001</v>
      </c>
      <c r="AB132" s="732"/>
      <c r="AC132" s="732"/>
      <c r="AD132" s="732"/>
      <c r="AE132" s="733"/>
      <c r="AF132" s="734">
        <v>12.82267536</v>
      </c>
      <c r="AG132" s="732"/>
      <c r="AH132" s="732"/>
      <c r="AI132" s="732"/>
      <c r="AJ132" s="733"/>
      <c r="AK132" s="734">
        <v>12.563926260000001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13.1</v>
      </c>
      <c r="AB133" s="711"/>
      <c r="AC133" s="711"/>
      <c r="AD133" s="711"/>
      <c r="AE133" s="712"/>
      <c r="AF133" s="710">
        <v>12.9</v>
      </c>
      <c r="AG133" s="711"/>
      <c r="AH133" s="711"/>
      <c r="AI133" s="711"/>
      <c r="AJ133" s="712"/>
      <c r="AK133" s="710">
        <v>12.7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c0YhSfOPODdfgq4Z/S7yELS0A85PvVd+YTiccVqqJRlSSdLNU69wQ7OU0jVJUjYBPye5uKyNdBOBl0+rdWOrA==" saltValue="X9a3MicFNb3DlPDSPwQ0S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476</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ZDNCMlNX6vUfXgKItTp0ND6JLM9gXwGQWKZ8R8bQxpe+YHeb3OeHjHrnLIiYCd2wwNthQXP5h/NIacMccyHN0g==" saltValue="on+93OUvE2f6oA6DDI65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nlCA4Dcv85kINbre1EpfaOiSAR9T4z6Dzk4AGiXXC7xM7IauiZ9di7ia1Irovg5Z9iTXUyZhrSIq+ysS3mZ4BA==" saltValue="ulZbxy7hD4gupHtl0zR9XQ==" spinCount="100000" sheet="1" objects="1" scenarios="1"/>
  <dataConsolidate/>
  <phoneticPr fontId="2"/>
  <printOptions horizontalCentered="1" verticalCentered="1"/>
  <pageMargins left="0" right="0" top="0" bottom="0" header="0" footer="0"/>
  <pageSetup paperSize="8" scale="6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478</v>
      </c>
      <c r="AL6" s="248"/>
      <c r="AM6" s="248"/>
      <c r="AN6" s="248"/>
    </row>
    <row r="7" spans="1:46" ht="13.5" customHeight="1" x14ac:dyDescent="0.25">
      <c r="A7" s="247"/>
      <c r="AK7" s="250"/>
      <c r="AL7" s="251"/>
      <c r="AM7" s="251"/>
      <c r="AN7" s="252"/>
      <c r="AO7" s="1105" t="s">
        <v>479</v>
      </c>
      <c r="AP7" s="253"/>
      <c r="AQ7" s="254" t="s">
        <v>480</v>
      </c>
      <c r="AR7" s="255"/>
    </row>
    <row r="8" spans="1:46" ht="12.75" x14ac:dyDescent="0.25">
      <c r="A8" s="247"/>
      <c r="AK8" s="256"/>
      <c r="AL8" s="257"/>
      <c r="AM8" s="257"/>
      <c r="AN8" s="258"/>
      <c r="AO8" s="1106"/>
      <c r="AP8" s="259" t="s">
        <v>481</v>
      </c>
      <c r="AQ8" s="260" t="s">
        <v>482</v>
      </c>
      <c r="AR8" s="261" t="s">
        <v>483</v>
      </c>
    </row>
    <row r="9" spans="1:46" ht="12.75" x14ac:dyDescent="0.25">
      <c r="A9" s="247"/>
      <c r="AK9" s="1117" t="s">
        <v>484</v>
      </c>
      <c r="AL9" s="1118"/>
      <c r="AM9" s="1118"/>
      <c r="AN9" s="1119"/>
      <c r="AO9" s="262">
        <v>1027152</v>
      </c>
      <c r="AP9" s="262">
        <v>136336</v>
      </c>
      <c r="AQ9" s="263">
        <v>154424</v>
      </c>
      <c r="AR9" s="264">
        <v>-11.7</v>
      </c>
    </row>
    <row r="10" spans="1:46" ht="13.5" customHeight="1" x14ac:dyDescent="0.25">
      <c r="A10" s="247"/>
      <c r="AK10" s="1117" t="s">
        <v>485</v>
      </c>
      <c r="AL10" s="1118"/>
      <c r="AM10" s="1118"/>
      <c r="AN10" s="1119"/>
      <c r="AO10" s="265">
        <v>172771</v>
      </c>
      <c r="AP10" s="265">
        <v>22932</v>
      </c>
      <c r="AQ10" s="266">
        <v>18194</v>
      </c>
      <c r="AR10" s="267">
        <v>26</v>
      </c>
    </row>
    <row r="11" spans="1:46" ht="13.5" customHeight="1" x14ac:dyDescent="0.25">
      <c r="A11" s="247"/>
      <c r="AK11" s="1117" t="s">
        <v>486</v>
      </c>
      <c r="AL11" s="1118"/>
      <c r="AM11" s="1118"/>
      <c r="AN11" s="1119"/>
      <c r="AO11" s="265" t="s">
        <v>487</v>
      </c>
      <c r="AP11" s="265" t="s">
        <v>487</v>
      </c>
      <c r="AQ11" s="266">
        <v>1285</v>
      </c>
      <c r="AR11" s="267" t="s">
        <v>487</v>
      </c>
    </row>
    <row r="12" spans="1:46" ht="13.5" customHeight="1" x14ac:dyDescent="0.25">
      <c r="A12" s="247"/>
      <c r="AK12" s="1117" t="s">
        <v>488</v>
      </c>
      <c r="AL12" s="1118"/>
      <c r="AM12" s="1118"/>
      <c r="AN12" s="1119"/>
      <c r="AO12" s="265" t="s">
        <v>487</v>
      </c>
      <c r="AP12" s="265" t="s">
        <v>487</v>
      </c>
      <c r="AQ12" s="266" t="s">
        <v>487</v>
      </c>
      <c r="AR12" s="267" t="s">
        <v>487</v>
      </c>
    </row>
    <row r="13" spans="1:46" ht="13.5" customHeight="1" x14ac:dyDescent="0.25">
      <c r="A13" s="247"/>
      <c r="AK13" s="1117" t="s">
        <v>489</v>
      </c>
      <c r="AL13" s="1118"/>
      <c r="AM13" s="1118"/>
      <c r="AN13" s="1119"/>
      <c r="AO13" s="265">
        <v>12396</v>
      </c>
      <c r="AP13" s="265">
        <v>1645</v>
      </c>
      <c r="AQ13" s="266">
        <v>5735</v>
      </c>
      <c r="AR13" s="267">
        <v>-71.3</v>
      </c>
    </row>
    <row r="14" spans="1:46" ht="13.5" customHeight="1" x14ac:dyDescent="0.25">
      <c r="A14" s="247"/>
      <c r="AK14" s="1117" t="s">
        <v>490</v>
      </c>
      <c r="AL14" s="1118"/>
      <c r="AM14" s="1118"/>
      <c r="AN14" s="1119"/>
      <c r="AO14" s="265">
        <v>5699</v>
      </c>
      <c r="AP14" s="265">
        <v>756</v>
      </c>
      <c r="AQ14" s="266">
        <v>2950</v>
      </c>
      <c r="AR14" s="267">
        <v>-74.400000000000006</v>
      </c>
    </row>
    <row r="15" spans="1:46" ht="13.5" customHeight="1" x14ac:dyDescent="0.25">
      <c r="A15" s="247"/>
      <c r="AK15" s="1120" t="s">
        <v>491</v>
      </c>
      <c r="AL15" s="1121"/>
      <c r="AM15" s="1121"/>
      <c r="AN15" s="1122"/>
      <c r="AO15" s="265">
        <v>-67311</v>
      </c>
      <c r="AP15" s="265">
        <v>-8934</v>
      </c>
      <c r="AQ15" s="266">
        <v>-9110</v>
      </c>
      <c r="AR15" s="267">
        <v>-1.9</v>
      </c>
    </row>
    <row r="16" spans="1:46" ht="12.75" x14ac:dyDescent="0.25">
      <c r="A16" s="247"/>
      <c r="AK16" s="1120" t="s">
        <v>177</v>
      </c>
      <c r="AL16" s="1121"/>
      <c r="AM16" s="1121"/>
      <c r="AN16" s="1122"/>
      <c r="AO16" s="265">
        <v>1150707</v>
      </c>
      <c r="AP16" s="265">
        <v>152735</v>
      </c>
      <c r="AQ16" s="266">
        <v>173477</v>
      </c>
      <c r="AR16" s="267">
        <v>-12</v>
      </c>
    </row>
    <row r="17" spans="1:46" ht="12.75" x14ac:dyDescent="0.25">
      <c r="A17" s="247"/>
    </row>
    <row r="18" spans="1:46" ht="12.75" x14ac:dyDescent="0.25">
      <c r="A18" s="247"/>
      <c r="AQ18" s="268"/>
      <c r="AR18" s="268"/>
    </row>
    <row r="19" spans="1:46" ht="12.75" x14ac:dyDescent="0.25">
      <c r="A19" s="247"/>
      <c r="AK19" s="243" t="s">
        <v>492</v>
      </c>
    </row>
    <row r="20" spans="1:46" ht="12.75" x14ac:dyDescent="0.25">
      <c r="A20" s="247"/>
      <c r="AK20" s="269"/>
      <c r="AL20" s="270"/>
      <c r="AM20" s="270"/>
      <c r="AN20" s="271"/>
      <c r="AO20" s="272" t="s">
        <v>493</v>
      </c>
      <c r="AP20" s="273" t="s">
        <v>494</v>
      </c>
      <c r="AQ20" s="274" t="s">
        <v>495</v>
      </c>
      <c r="AR20" s="275"/>
    </row>
    <row r="21" spans="1:46" s="248" customFormat="1" ht="12.75" x14ac:dyDescent="0.25">
      <c r="A21" s="276"/>
      <c r="AK21" s="1123" t="s">
        <v>496</v>
      </c>
      <c r="AL21" s="1124"/>
      <c r="AM21" s="1124"/>
      <c r="AN21" s="1125"/>
      <c r="AO21" s="277">
        <v>12.34</v>
      </c>
      <c r="AP21" s="278">
        <v>14.28</v>
      </c>
      <c r="AQ21" s="279">
        <v>-1.94</v>
      </c>
      <c r="AS21" s="280"/>
      <c r="AT21" s="276"/>
    </row>
    <row r="22" spans="1:46" s="248" customFormat="1" ht="12.75" x14ac:dyDescent="0.25">
      <c r="A22" s="276"/>
      <c r="AK22" s="1123" t="s">
        <v>497</v>
      </c>
      <c r="AL22" s="1124"/>
      <c r="AM22" s="1124"/>
      <c r="AN22" s="1125"/>
      <c r="AO22" s="281">
        <v>92.8</v>
      </c>
      <c r="AP22" s="282">
        <v>96</v>
      </c>
      <c r="AQ22" s="283">
        <v>-3.2</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500</v>
      </c>
      <c r="AL29" s="248"/>
      <c r="AM29" s="248"/>
      <c r="AN29" s="248"/>
      <c r="AS29" s="290"/>
    </row>
    <row r="30" spans="1:46" ht="13.5" customHeight="1" x14ac:dyDescent="0.25">
      <c r="A30" s="247"/>
      <c r="AK30" s="250"/>
      <c r="AL30" s="251"/>
      <c r="AM30" s="251"/>
      <c r="AN30" s="252"/>
      <c r="AO30" s="1105" t="s">
        <v>479</v>
      </c>
      <c r="AP30" s="253"/>
      <c r="AQ30" s="254" t="s">
        <v>480</v>
      </c>
      <c r="AR30" s="255"/>
    </row>
    <row r="31" spans="1:46" ht="12.75" x14ac:dyDescent="0.25">
      <c r="A31" s="247"/>
      <c r="AK31" s="256"/>
      <c r="AL31" s="257"/>
      <c r="AM31" s="257"/>
      <c r="AN31" s="258"/>
      <c r="AO31" s="1106"/>
      <c r="AP31" s="259" t="s">
        <v>481</v>
      </c>
      <c r="AQ31" s="260" t="s">
        <v>482</v>
      </c>
      <c r="AR31" s="261" t="s">
        <v>483</v>
      </c>
    </row>
    <row r="32" spans="1:46" ht="27" customHeight="1" x14ac:dyDescent="0.25">
      <c r="A32" s="247"/>
      <c r="AK32" s="1107" t="s">
        <v>501</v>
      </c>
      <c r="AL32" s="1108"/>
      <c r="AM32" s="1108"/>
      <c r="AN32" s="1109"/>
      <c r="AO32" s="291">
        <v>379978</v>
      </c>
      <c r="AP32" s="291">
        <v>50435</v>
      </c>
      <c r="AQ32" s="292">
        <v>83140</v>
      </c>
      <c r="AR32" s="293">
        <v>-39.299999999999997</v>
      </c>
    </row>
    <row r="33" spans="1:46" ht="13.5" customHeight="1" x14ac:dyDescent="0.25">
      <c r="A33" s="247"/>
      <c r="AK33" s="1107" t="s">
        <v>502</v>
      </c>
      <c r="AL33" s="1108"/>
      <c r="AM33" s="1108"/>
      <c r="AN33" s="1109"/>
      <c r="AO33" s="291" t="s">
        <v>487</v>
      </c>
      <c r="AP33" s="291" t="s">
        <v>487</v>
      </c>
      <c r="AQ33" s="292" t="s">
        <v>487</v>
      </c>
      <c r="AR33" s="293" t="s">
        <v>487</v>
      </c>
    </row>
    <row r="34" spans="1:46" ht="27" customHeight="1" x14ac:dyDescent="0.25">
      <c r="A34" s="247"/>
      <c r="AK34" s="1107" t="s">
        <v>503</v>
      </c>
      <c r="AL34" s="1108"/>
      <c r="AM34" s="1108"/>
      <c r="AN34" s="1109"/>
      <c r="AO34" s="291" t="s">
        <v>487</v>
      </c>
      <c r="AP34" s="291" t="s">
        <v>487</v>
      </c>
      <c r="AQ34" s="292" t="s">
        <v>487</v>
      </c>
      <c r="AR34" s="293" t="s">
        <v>487</v>
      </c>
    </row>
    <row r="35" spans="1:46" ht="27" customHeight="1" x14ac:dyDescent="0.25">
      <c r="A35" s="247"/>
      <c r="AK35" s="1107" t="s">
        <v>504</v>
      </c>
      <c r="AL35" s="1108"/>
      <c r="AM35" s="1108"/>
      <c r="AN35" s="1109"/>
      <c r="AO35" s="291">
        <v>201421</v>
      </c>
      <c r="AP35" s="291">
        <v>26735</v>
      </c>
      <c r="AQ35" s="292">
        <v>26106</v>
      </c>
      <c r="AR35" s="293">
        <v>2.4</v>
      </c>
    </row>
    <row r="36" spans="1:46" ht="27" customHeight="1" x14ac:dyDescent="0.25">
      <c r="A36" s="247"/>
      <c r="AK36" s="1107" t="s">
        <v>505</v>
      </c>
      <c r="AL36" s="1108"/>
      <c r="AM36" s="1108"/>
      <c r="AN36" s="1109"/>
      <c r="AO36" s="291">
        <v>14748</v>
      </c>
      <c r="AP36" s="291">
        <v>1958</v>
      </c>
      <c r="AQ36" s="292">
        <v>4689</v>
      </c>
      <c r="AR36" s="293">
        <v>-58.2</v>
      </c>
    </row>
    <row r="37" spans="1:46" ht="13.5" customHeight="1" x14ac:dyDescent="0.25">
      <c r="A37" s="247"/>
      <c r="AK37" s="1107" t="s">
        <v>506</v>
      </c>
      <c r="AL37" s="1108"/>
      <c r="AM37" s="1108"/>
      <c r="AN37" s="1109"/>
      <c r="AO37" s="291">
        <v>61590</v>
      </c>
      <c r="AP37" s="291">
        <v>8175</v>
      </c>
      <c r="AQ37" s="292">
        <v>554</v>
      </c>
      <c r="AR37" s="293">
        <v>1375.6</v>
      </c>
    </row>
    <row r="38" spans="1:46" ht="27" customHeight="1" x14ac:dyDescent="0.25">
      <c r="A38" s="247"/>
      <c r="AK38" s="1110" t="s">
        <v>507</v>
      </c>
      <c r="AL38" s="1111"/>
      <c r="AM38" s="1111"/>
      <c r="AN38" s="1112"/>
      <c r="AO38" s="294" t="s">
        <v>487</v>
      </c>
      <c r="AP38" s="294" t="s">
        <v>487</v>
      </c>
      <c r="AQ38" s="295">
        <v>7</v>
      </c>
      <c r="AR38" s="283" t="s">
        <v>487</v>
      </c>
      <c r="AS38" s="290"/>
    </row>
    <row r="39" spans="1:46" ht="12.75" x14ac:dyDescent="0.25">
      <c r="A39" s="247"/>
      <c r="AK39" s="1110" t="s">
        <v>508</v>
      </c>
      <c r="AL39" s="1111"/>
      <c r="AM39" s="1111"/>
      <c r="AN39" s="1112"/>
      <c r="AO39" s="291">
        <v>-25000</v>
      </c>
      <c r="AP39" s="291">
        <v>-3318</v>
      </c>
      <c r="AQ39" s="292">
        <v>-2038</v>
      </c>
      <c r="AR39" s="293">
        <v>62.8</v>
      </c>
      <c r="AS39" s="290"/>
    </row>
    <row r="40" spans="1:46" ht="27" customHeight="1" x14ac:dyDescent="0.25">
      <c r="A40" s="247"/>
      <c r="AK40" s="1107" t="s">
        <v>509</v>
      </c>
      <c r="AL40" s="1108"/>
      <c r="AM40" s="1108"/>
      <c r="AN40" s="1109"/>
      <c r="AO40" s="291">
        <v>-309678</v>
      </c>
      <c r="AP40" s="291">
        <v>-41104</v>
      </c>
      <c r="AQ40" s="292">
        <v>-74354</v>
      </c>
      <c r="AR40" s="293">
        <v>-44.7</v>
      </c>
      <c r="AS40" s="290"/>
    </row>
    <row r="41" spans="1:46" ht="12.75" x14ac:dyDescent="0.25">
      <c r="A41" s="247"/>
      <c r="AK41" s="1113" t="s">
        <v>287</v>
      </c>
      <c r="AL41" s="1114"/>
      <c r="AM41" s="1114"/>
      <c r="AN41" s="1115"/>
      <c r="AO41" s="291">
        <v>323059</v>
      </c>
      <c r="AP41" s="291">
        <v>42880</v>
      </c>
      <c r="AQ41" s="292">
        <v>38106</v>
      </c>
      <c r="AR41" s="293">
        <v>12.5</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510</v>
      </c>
    </row>
    <row r="48" spans="1:46" ht="12.75" x14ac:dyDescent="0.25">
      <c r="A48" s="247"/>
      <c r="AK48" s="301" t="s">
        <v>511</v>
      </c>
      <c r="AL48" s="301"/>
      <c r="AM48" s="301"/>
      <c r="AN48" s="301"/>
      <c r="AO48" s="301"/>
      <c r="AP48" s="301"/>
      <c r="AQ48" s="302"/>
      <c r="AR48" s="301"/>
    </row>
    <row r="49" spans="1:44" ht="13.5" customHeight="1" x14ac:dyDescent="0.25">
      <c r="A49" s="247"/>
      <c r="AK49" s="303"/>
      <c r="AL49" s="304"/>
      <c r="AM49" s="1100" t="s">
        <v>479</v>
      </c>
      <c r="AN49" s="1102" t="s">
        <v>512</v>
      </c>
      <c r="AO49" s="1103"/>
      <c r="AP49" s="1103"/>
      <c r="AQ49" s="1103"/>
      <c r="AR49" s="1104"/>
    </row>
    <row r="50" spans="1:44" ht="12.75" x14ac:dyDescent="0.25">
      <c r="A50" s="247"/>
      <c r="AK50" s="305"/>
      <c r="AL50" s="306"/>
      <c r="AM50" s="1101"/>
      <c r="AN50" s="307" t="s">
        <v>513</v>
      </c>
      <c r="AO50" s="308" t="s">
        <v>514</v>
      </c>
      <c r="AP50" s="309" t="s">
        <v>515</v>
      </c>
      <c r="AQ50" s="310" t="s">
        <v>516</v>
      </c>
      <c r="AR50" s="311" t="s">
        <v>517</v>
      </c>
    </row>
    <row r="51" spans="1:44" ht="12.75" x14ac:dyDescent="0.25">
      <c r="A51" s="247"/>
      <c r="AK51" s="303" t="s">
        <v>518</v>
      </c>
      <c r="AL51" s="304"/>
      <c r="AM51" s="312">
        <v>571210</v>
      </c>
      <c r="AN51" s="313">
        <v>72195</v>
      </c>
      <c r="AO51" s="314">
        <v>-18.899999999999999</v>
      </c>
      <c r="AP51" s="315">
        <v>126525</v>
      </c>
      <c r="AQ51" s="316">
        <v>0.2</v>
      </c>
      <c r="AR51" s="317">
        <v>-19.100000000000001</v>
      </c>
    </row>
    <row r="52" spans="1:44" ht="12.75" x14ac:dyDescent="0.25">
      <c r="A52" s="247"/>
      <c r="AK52" s="318"/>
      <c r="AL52" s="319" t="s">
        <v>519</v>
      </c>
      <c r="AM52" s="320">
        <v>236840</v>
      </c>
      <c r="AN52" s="321">
        <v>29934</v>
      </c>
      <c r="AO52" s="322">
        <v>61.5</v>
      </c>
      <c r="AP52" s="323">
        <v>67052</v>
      </c>
      <c r="AQ52" s="324">
        <v>18.100000000000001</v>
      </c>
      <c r="AR52" s="325">
        <v>43.4</v>
      </c>
    </row>
    <row r="53" spans="1:44" ht="12.75" x14ac:dyDescent="0.25">
      <c r="A53" s="247"/>
      <c r="AK53" s="303" t="s">
        <v>520</v>
      </c>
      <c r="AL53" s="304"/>
      <c r="AM53" s="312">
        <v>842478</v>
      </c>
      <c r="AN53" s="313">
        <v>107982</v>
      </c>
      <c r="AO53" s="314">
        <v>49.6</v>
      </c>
      <c r="AP53" s="315">
        <v>122054</v>
      </c>
      <c r="AQ53" s="316">
        <v>-3.5</v>
      </c>
      <c r="AR53" s="317">
        <v>53.1</v>
      </c>
    </row>
    <row r="54" spans="1:44" ht="12.75" x14ac:dyDescent="0.25">
      <c r="A54" s="247"/>
      <c r="AK54" s="318"/>
      <c r="AL54" s="319" t="s">
        <v>519</v>
      </c>
      <c r="AM54" s="320">
        <v>385038</v>
      </c>
      <c r="AN54" s="321">
        <v>49351</v>
      </c>
      <c r="AO54" s="322">
        <v>64.900000000000006</v>
      </c>
      <c r="AP54" s="323">
        <v>68298</v>
      </c>
      <c r="AQ54" s="324">
        <v>1.9</v>
      </c>
      <c r="AR54" s="325">
        <v>63</v>
      </c>
    </row>
    <row r="55" spans="1:44" ht="12.75" x14ac:dyDescent="0.25">
      <c r="A55" s="247"/>
      <c r="AK55" s="303" t="s">
        <v>521</v>
      </c>
      <c r="AL55" s="304"/>
      <c r="AM55" s="312">
        <v>603409</v>
      </c>
      <c r="AN55" s="313">
        <v>78426</v>
      </c>
      <c r="AO55" s="314">
        <v>-27.4</v>
      </c>
      <c r="AP55" s="315">
        <v>111644</v>
      </c>
      <c r="AQ55" s="316">
        <v>-8.5</v>
      </c>
      <c r="AR55" s="317">
        <v>-18.899999999999999</v>
      </c>
    </row>
    <row r="56" spans="1:44" ht="12.75" x14ac:dyDescent="0.25">
      <c r="A56" s="247"/>
      <c r="AK56" s="318"/>
      <c r="AL56" s="319" t="s">
        <v>519</v>
      </c>
      <c r="AM56" s="320">
        <v>487018</v>
      </c>
      <c r="AN56" s="321">
        <v>63298</v>
      </c>
      <c r="AO56" s="322">
        <v>28.3</v>
      </c>
      <c r="AP56" s="323">
        <v>66606</v>
      </c>
      <c r="AQ56" s="324">
        <v>-2.5</v>
      </c>
      <c r="AR56" s="325">
        <v>30.8</v>
      </c>
    </row>
    <row r="57" spans="1:44" ht="12.75" x14ac:dyDescent="0.25">
      <c r="A57" s="247"/>
      <c r="AK57" s="303" t="s">
        <v>522</v>
      </c>
      <c r="AL57" s="304"/>
      <c r="AM57" s="312">
        <v>770451</v>
      </c>
      <c r="AN57" s="313">
        <v>101495</v>
      </c>
      <c r="AO57" s="314">
        <v>29.4</v>
      </c>
      <c r="AP57" s="315">
        <v>127917</v>
      </c>
      <c r="AQ57" s="316">
        <v>14.6</v>
      </c>
      <c r="AR57" s="317">
        <v>14.8</v>
      </c>
    </row>
    <row r="58" spans="1:44" ht="12.75" x14ac:dyDescent="0.25">
      <c r="A58" s="247"/>
      <c r="AK58" s="318"/>
      <c r="AL58" s="319" t="s">
        <v>519</v>
      </c>
      <c r="AM58" s="320">
        <v>362912</v>
      </c>
      <c r="AN58" s="321">
        <v>47808</v>
      </c>
      <c r="AO58" s="322">
        <v>-24.5</v>
      </c>
      <c r="AP58" s="323">
        <v>69746</v>
      </c>
      <c r="AQ58" s="324">
        <v>4.7</v>
      </c>
      <c r="AR58" s="325">
        <v>-29.2</v>
      </c>
    </row>
    <row r="59" spans="1:44" ht="12.75" x14ac:dyDescent="0.25">
      <c r="A59" s="247"/>
      <c r="AK59" s="303" t="s">
        <v>523</v>
      </c>
      <c r="AL59" s="304"/>
      <c r="AM59" s="312">
        <v>446597</v>
      </c>
      <c r="AN59" s="313">
        <v>59278</v>
      </c>
      <c r="AO59" s="314">
        <v>-41.6</v>
      </c>
      <c r="AP59" s="315">
        <v>135931</v>
      </c>
      <c r="AQ59" s="316">
        <v>6.3</v>
      </c>
      <c r="AR59" s="317">
        <v>-47.9</v>
      </c>
    </row>
    <row r="60" spans="1:44" ht="12.75" x14ac:dyDescent="0.25">
      <c r="A60" s="247"/>
      <c r="AK60" s="318"/>
      <c r="AL60" s="319" t="s">
        <v>519</v>
      </c>
      <c r="AM60" s="320">
        <v>311644</v>
      </c>
      <c r="AN60" s="321">
        <v>41365</v>
      </c>
      <c r="AO60" s="322">
        <v>-13.5</v>
      </c>
      <c r="AP60" s="323">
        <v>75320</v>
      </c>
      <c r="AQ60" s="324">
        <v>8</v>
      </c>
      <c r="AR60" s="325">
        <v>-21.5</v>
      </c>
    </row>
    <row r="61" spans="1:44" ht="12.75" x14ac:dyDescent="0.25">
      <c r="A61" s="247"/>
      <c r="AK61" s="303" t="s">
        <v>524</v>
      </c>
      <c r="AL61" s="326"/>
      <c r="AM61" s="312">
        <v>646829</v>
      </c>
      <c r="AN61" s="313">
        <v>83875</v>
      </c>
      <c r="AO61" s="314">
        <v>-1.8</v>
      </c>
      <c r="AP61" s="315">
        <v>124814</v>
      </c>
      <c r="AQ61" s="327">
        <v>1.8</v>
      </c>
      <c r="AR61" s="317">
        <v>-3.6</v>
      </c>
    </row>
    <row r="62" spans="1:44" ht="12.75" x14ac:dyDescent="0.25">
      <c r="A62" s="247"/>
      <c r="AK62" s="318"/>
      <c r="AL62" s="319" t="s">
        <v>519</v>
      </c>
      <c r="AM62" s="320">
        <v>356690</v>
      </c>
      <c r="AN62" s="321">
        <v>46351</v>
      </c>
      <c r="AO62" s="322">
        <v>23.3</v>
      </c>
      <c r="AP62" s="323">
        <v>69404</v>
      </c>
      <c r="AQ62" s="324">
        <v>6</v>
      </c>
      <c r="AR62" s="325">
        <v>17.3</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BfPfuVEGgpumFRDk8IOBxvqu37Ses0PMt0c8B+IivguAJRIryaw/tjtlTx4B2Gsg67kHlKAS7JJG/a5U1spqaA==" saltValue="XMqpcHO+xRgn6en7RMwG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476</v>
      </c>
    </row>
    <row r="121" spans="125:125" ht="13.5" hidden="1" customHeight="1" x14ac:dyDescent="0.25">
      <c r="DU121" s="241"/>
    </row>
  </sheetData>
  <sheetProtection algorithmName="SHA-512" hashValue="jDEKvMqPf7zkaOzf/CG79jYNEhMnpDxwhUL1H1DG7F5QI8L+AoqamcUb4munCcVIUXoPJxZ3gOF3/5PNk9Mj7w==" saltValue="8y1O5bDl15Tt9H1XPcgOT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476</v>
      </c>
    </row>
  </sheetData>
  <sheetProtection algorithmName="SHA-512" hashValue="EaIBNUFEDtA5PVN9ITIppsSisfRPi4Nptz7OBxuvnlImVVkTgmcmVoYLps+wdFgTBBxe0zhVIIxyvyhPEj1MQw==" saltValue="4uOlrt2r2IpeN8TzZh2jD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526</v>
      </c>
      <c r="G46" s="8" t="s">
        <v>527</v>
      </c>
      <c r="H46" s="8" t="s">
        <v>528</v>
      </c>
      <c r="I46" s="8" t="s">
        <v>529</v>
      </c>
      <c r="J46" s="9" t="s">
        <v>530</v>
      </c>
    </row>
    <row r="47" spans="2:10" ht="57.75" customHeight="1" x14ac:dyDescent="0.25">
      <c r="B47" s="10"/>
      <c r="C47" s="1126" t="s">
        <v>3</v>
      </c>
      <c r="D47" s="1126"/>
      <c r="E47" s="1127"/>
      <c r="F47" s="11">
        <v>12.25</v>
      </c>
      <c r="G47" s="12">
        <v>13.87</v>
      </c>
      <c r="H47" s="12">
        <v>22.13</v>
      </c>
      <c r="I47" s="12">
        <v>22.08</v>
      </c>
      <c r="J47" s="13">
        <v>29.76</v>
      </c>
    </row>
    <row r="48" spans="2:10" ht="57.75" customHeight="1" x14ac:dyDescent="0.25">
      <c r="B48" s="14"/>
      <c r="C48" s="1128" t="s">
        <v>4</v>
      </c>
      <c r="D48" s="1128"/>
      <c r="E48" s="1129"/>
      <c r="F48" s="15">
        <v>7.57</v>
      </c>
      <c r="G48" s="16">
        <v>23.7</v>
      </c>
      <c r="H48" s="16">
        <v>16.27</v>
      </c>
      <c r="I48" s="16">
        <v>13.91</v>
      </c>
      <c r="J48" s="17">
        <v>10.59</v>
      </c>
    </row>
    <row r="49" spans="2:10" ht="57.75" customHeight="1" thickBot="1" x14ac:dyDescent="0.3">
      <c r="B49" s="18"/>
      <c r="C49" s="1130" t="s">
        <v>5</v>
      </c>
      <c r="D49" s="1130"/>
      <c r="E49" s="1131"/>
      <c r="F49" s="19">
        <v>1.51</v>
      </c>
      <c r="G49" s="20">
        <v>19.13</v>
      </c>
      <c r="H49" s="20">
        <v>0.18</v>
      </c>
      <c r="I49" s="20" t="s">
        <v>531</v>
      </c>
      <c r="J49" s="21">
        <v>4.68</v>
      </c>
    </row>
    <row r="50" spans="2:10" ht="12.75" x14ac:dyDescent="0.25"/>
  </sheetData>
  <sheetProtection algorithmName="SHA-512" hashValue="uvjk5W2OEelBqiv+Sh/wvXs3PH1lYp5jJeapk5un4cHUSkcDK6WHD30GP2u+ghxRmjTweDuEV/h1vSbWqv/+6w==" saltValue="kOsfv3RT6mvGD8CXM93f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2026-03-19T00:49:57Z</dcterms:modified>
</cp:coreProperties>
</file>