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745F5596-1123-4127-A095-9DF0C058AE1C}" xr6:coauthVersionLast="47" xr6:coauthVersionMax="47" xr10:uidLastSave="{00000000-0000-0000-0000-000000000000}"/>
  <bookViews>
    <workbookView xWindow="-98" yWindow="-98" windowWidth="20715" windowHeight="13155" tabRatio="9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<sst xmlns="http://schemas.openxmlformats.org/spreadsheetml/2006/main" count="1102" uniqueCount="564">
  <si>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</si>
  <si>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</si>
  <si>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</si>
  <si>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</si>
  <si>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</si>
  <si>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</si>
  <si>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</si>
  <si>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</si>
  <si>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</si>
  <si>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</si>
  <si>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</si>
  <si>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</si>
  <si>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</si>
  <si>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</si>
  <si>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</si>
  <si>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</si>
  <si>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</si>
  <si>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</si>
  <si>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</si>
  <si>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</si>
  <si>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</si>
  <si>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</si>
  <si>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</si>
  <si>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</si>
  <si>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</si>
  <si>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</si>
  <si>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</si>
  <si>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</si>
  <si>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</si>
  <si>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</si>
  <si>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</si>
  <si>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</si>
  <si>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</si>
  <si>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</si>
  <si>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</si>
  <si>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</si>
  <si>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</si>
  <si>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</si>
  <si>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</si>
  <si>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</si>
  <si>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</si>
  <si>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</si>
  <si>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</si>
  <si>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</si>
  <si>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</si>
  <si>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</si>
  <si>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</si>
  <si>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</si>
  <si>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</si>
  <si>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</si>
  <si>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</si>
  <si>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</si>
  <si>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</si>
  <si>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</si>
  <si>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</si>
  <si>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</si>
  <si>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</si>
  <si>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</si>
  <si>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</si>
  <si>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</si>
  <si>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</si>
  <si>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</si>
  <si>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</si>
  <si>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</si>
  <si>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</si>
  <si>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</si>
  <si>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</si>
  <si>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</si>
  <si>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</si>
  <si>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</si>
  <si>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</si>
  <si>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</si>
  <si>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</si>
  <si>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</si>
  <si>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</si>
  <si>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</si>
  <si>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</si>
  <si>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</si>
  <si>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</si>
  <si>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</si>
  <si>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</si>
  <si>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</si>
  <si>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</si>
  <si>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</si>
  <si>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</si>
  <si>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</si>
  <si>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</si>
  <si>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</si>
  <si>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</si>
  <si>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</si>
  <si>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</si>
  <si>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</si>
  <si>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</si>
  <si>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</si>
  <si>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</si>
  <si>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</si>
  <si>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</si>
  <si>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</si>
  <si>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</si>
  <si>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</si>
  <si>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</si>
  <si>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</si>
  <si>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</si>
  <si>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</si>
  <si>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</si>
  <si>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</si>
  <si>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</si>
  <si>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</si>
  <si>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</si>
  <si>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</si>
  <si>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</si>
  <si>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</si>
  <si>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</si>
  <si>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</si>
  <si>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</si>
  <si>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</si>
  <si>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</si>
  <si>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</si>
  <si>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</si>
  <si>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</si>
  <si>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</si>
  <si>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</si>
  <si>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</si>
  <si>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</si>
  <si>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</si>
  <si>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</si>
  <si>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</si>
  <si>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</si>
  <si>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</si>
  <si>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</si>
  <si>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</si>
  <si>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</si>
  <si>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</si>
  <si>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</si>
  <si>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</si>
  <si>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</si>
  <si>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</si>
  <si>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</si>
  <si>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</si>
  <si>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</si>
  <si>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</si>
  <si>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</si>
  <si>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</si>
  <si>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</si>
  <si>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</si>
  <si>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</si>
  <si>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</si>
  <si>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</si>
  <si>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</si>
  <si>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</si>
  <si>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</si>
  <si>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</si>
  <si>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</si>
  <si>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</si>
  <si>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</si>
  <si>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</si>
  <si>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</si>
  <si>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</si>
  <si>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</si>
  <si>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</si>
  <si>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</si>
  <si>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</si>
  <si>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</si>
  <si>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</si>
  <si>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</si>
  <si>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</si>
  <si>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</si>
  <si>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</si>
  <si>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</si>
  <si>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</si>
  <si>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</si>
  <si>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</si>
  <si>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</si>
  <si>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</si>
  <si>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</si>
  <si>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</si>
  <si>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</si>
  <si>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</si>
  <si>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</si>
  <si>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</si>
  <si>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</si>
  <si>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</si>
  <si>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</si>
  <si>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</si>
  <si>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</si>
  <si>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</si>
  <si>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</si>
  <si>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</si>
  <si>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</si>
  <si>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</si>
  <si>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</si>
  <si>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</si>
  <si>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</si>
  <si>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</si>
  <si>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</si>
  <si>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</si>
  <si>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</si>
  <si>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</si>
  <si>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</si>
  <si>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</si>
  <si>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</si>
  <si>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</si>
  <si>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</si>
  <si>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新潟県湯沢町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</si>
  <si>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</si>
  <si>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</si>
  <si>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</si>
  <si>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</si>
  <si>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</si>
  <si>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</si>
  <si>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</si>
  <si>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</si>
  <si>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</si>
  <si>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</si>
  <si>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</si>
  <si>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</si>
  <si>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</si>
  <si>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</si>
  <si>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</si>
  <si>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</si>
  <si>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</si>
  <si>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</si>
  <si>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</si>
  <si>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</si>
  <si>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</si>
  <si>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</si>
  <si>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</si>
  <si>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</si>
  <si>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</si>
  <si>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</si>
  <si>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</si>
  <si>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</si>
  <si>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</si>
  <si>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</si>
  <si>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</si>
  <si>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</si>
  <si>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</si>
  <si>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</si>
  <si>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</si>
  <si>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</si>
  <si>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</si>
  <si>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</si>
  <si>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</si>
  <si>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</si>
  <si>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</si>
  <si>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</si>
  <si>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</si>
  <si>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</si>
  <si>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</si>
  <si>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</si>
  <si>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</si>
  <si>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</si>
  <si>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</si>
  <si>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</si>
  <si>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</si>
  <si>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</si>
  <si>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</si>
  <si>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</si>
  <si>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</si>
  <si>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</si>
  <si>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</si>
  <si>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</si>
  <si>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</si>
  <si>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</si>
  <si>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</si>
  <si>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</si>
  <si>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</si>
  <si>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</si>
  <si>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</si>
  <si>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</si>
  <si>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</si>
  <si>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</si>
  <si>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</si>
  <si>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</si>
  <si>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</si>
  <si>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</si>
  <si>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</si>
  <si>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</si>
  <si>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</si>
  <si>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</si>
  <si>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</si>
  <si>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</si>
  <si>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</si>
  <si>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</si>
  <si>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</si>
  <si>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</si>
  <si>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</si>
  <si>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</si>
  <si>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</si>
  <si>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</si>
  <si>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</si>
  <si>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</si>
  <si>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</si>
  <si>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</si>
  <si>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</si>
  <si>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</si>
  <si>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</si>
  <si>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</si>
  <si>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</si>
  <si>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</si>
  <si>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</si>
  <si>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</si>
  <si>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</si>
  <si>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</si>
  <si>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</si>
  <si>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</si>
  <si>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</si>
  <si>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</si>
  <si>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</si>
  <si>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</si>
  <si>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</si>
  <si>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</si>
  <si>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</si>
  <si>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</si>
  <si>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</si>
  <si>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</si>
  <si>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</si>
  <si>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</si>
  <si>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</si>
  <si>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</si>
  <si>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</si>
  <si>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</si>
  <si>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</si>
  <si>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</si>
  <si>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</si>
  <si>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</si>
  <si>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</si>
  <si>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</si>
  <si>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</si>
  <si>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</si>
  <si>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</si>
  <si>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</si>
  <si>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</si>
  <si>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</si>
  <si>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</si>
  <si>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</si>
  <si>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</si>
  <si>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</si>
  <si>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</si>
  <si>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</si>
  <si>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</si>
  <si>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</si>
  <si>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</si>
  <si>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</si>
  <si>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</si>
  <si>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</si>
  <si>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</si>
  <si>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</si>
  <si>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</si>
  <si>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</si>
  <si>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</si>
  <si>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</si>
  <si>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</si>
  <si>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</si>
  <si>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新潟県湯沢町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</si>
  <si>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</si>
  <si>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</si>
  <si>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</si>
  <si>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</si>
  <si>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</si>
  <si>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</si>
  <si>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</si>
  <si>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</si>
  <si>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</si>
  <si>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</si>
  <si>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</si>
  <si>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</si>
  <si>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</si>
  <si>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</si>
  <si>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</si>
  <si>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</si>
  <si>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</si>
  <si>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</si>
  <si>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</si>
  <si>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</si>
  <si>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</si>
  <si>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</si>
  <si>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</si>
  <si>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</si>
  <si>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</si>
  <si>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</si>
  <si>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</si>
  <si>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</si>
  <si>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</si>
  <si>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</si>
  <si>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</si>
  <si>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</si>
  <si>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</si>
  <si>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</si>
  <si>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</si>
  <si>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</si>
  <si>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</si>
  <si>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</si>
  <si>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</si>
  <si>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</si>
  <si>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</si>
  <si>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</si>
  <si>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</si>
  <si>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</si>
  <si>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</si>
  <si>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</si>
  <si>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</si>
  <si>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</si>
  <si>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</si>
  <si>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</si>
  <si>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</si>
  <si>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</si>
  <si>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</si>
  <si>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</si>
  <si>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</si>
  <si>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</si>
  <si>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</si>
  <si>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</si>
  <si>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</si>
  <si>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</si>
  <si>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</si>
  <si>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</si>
  <si>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</si>
  <si>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</si>
  <si>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</si>
  <si>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</si>
  <si>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</si>
  <si>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</si>
  <si>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</si>
  <si>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</si>
  <si>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</si>
  <si>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</si>
  <si>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</si>
  <si>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</si>
  <si>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</si>
  <si>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</si>
  <si>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</si>
  <si>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</si>
  <si>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</si>
  <si>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</si>
  <si>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</si>
  <si>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</si>
  <si>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</si>
  <si>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</si>
  <si>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</si>
  <si>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</si>
  <si>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</si>
  <si>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</si>
  <si>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</si>
  <si>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</si>
  <si>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</si>
  <si>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</si>
  <si>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</si>
  <si>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</si>
  <si>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</si>
  <si>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</si>
  <si>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</si>
  <si>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</si>
  <si>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</si>
  <si>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</si>
  <si>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</si>
  <si>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</si>
  <si>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</si>
  <si>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</si>
  <si>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</si>
  <si>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</si>
  <si>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</si>
  <si>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</si>
  <si>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</si>
  <si>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</si>
  <si>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</si>
  <si>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</si>
  <si>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</si>
  <si>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</si>
  <si>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</si>
  <si>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</si>
  <si>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</si>
  <si>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</si>
  <si>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</si>
  <si>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</si>
  <si>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</si>
  <si>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</si>
  <si>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</si>
  <si>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</si>
  <si>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</si>
  <si>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</si>
  <si>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</si>
  <si>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</si>
  <si>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</si>
  <si>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</si>
  <si>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</si>
  <si>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</si>
  <si>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</si>
  <si>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</si>
  <si>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</si>
  <si>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</si>
  <si>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</si>
  <si>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</si>
  <si>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</si>
  <si>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</si>
  <si>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</si>
  <si>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</si>
  <si>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</si>
  <si>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</si>
  <si>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</si>
  <si>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</si>
  <si>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</si>
  <si>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</si>
  <si>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</si>
  <si>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</si>
  <si>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</si>
  <si>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</si>
  <si>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</si>
  <si>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</si>
  <si>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</si>
  <si>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</si>
  <si>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</si>
  <si>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</si>
  <si>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</si>
  <si>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</si>
  <si>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</si>
  <si>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</si>
  <si>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</si>
  <si>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</si>
  <si>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</si>
  <si>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</si>
  <si>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</si>
  <si>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</si>
  <si>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</si>
  <si>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</si>
  <si>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</si>
  <si>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</si>
  <si>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</si>
  <si>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</si>
  <si>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</si>
  <si>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2.05</t>
  </si>
  <si>
    <t>▲ 0.12</t>
  </si>
  <si>
    <t>▲ 0.54</t>
  </si>
  <si>
    <t>▲ 2.00</t>
  </si>
  <si>
    <t>病院事業会計</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</si>
  <si>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</si>
  <si>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</si>
  <si>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</si>
  <si>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</si>
  <si>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</si>
  <si>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</si>
  <si>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</si>
  <si>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</si>
  <si>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</si>
  <si>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</si>
  <si>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</si>
  <si>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</si>
  <si>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</si>
  <si>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</si>
  <si>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魚沼地域特別養護老人ホーム組合</t>
    <rPh sb="0" eb="2">
      <t>ウオヌマ</t>
    </rPh>
    <rPh sb="2" eb="4">
      <t>チイキ</t>
    </rPh>
    <rPh sb="4" eb="6">
      <t>トクベツ</t>
    </rPh>
    <rPh sb="6" eb="8">
      <t>ヨウゴ</t>
    </rPh>
    <rPh sb="8" eb="10">
      <t>ロウジン</t>
    </rPh>
    <rPh sb="13" eb="15">
      <t>クミアイ</t>
    </rPh>
    <phoneticPr fontId="2"/>
  </si>
  <si>
    <t>魚沼地区障害福祉組合</t>
    <rPh sb="0" eb="2">
      <t>ウオヌマ</t>
    </rPh>
    <rPh sb="2" eb="4">
      <t>チク</t>
    </rPh>
    <rPh sb="4" eb="6">
      <t>ショウガイ</t>
    </rPh>
    <rPh sb="6" eb="8">
      <t>フクシ</t>
    </rPh>
    <rPh sb="8" eb="10">
      <t>クミアイ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</si>
  <si>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</si>
  <si>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</si>
  <si>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</si>
  <si>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</si>
  <si>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</si>
  <si>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新潟県市町村総合事務組合（消防賞じゅつ金等支給事業特別会計）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1">
      <t>ナド</t>
    </rPh>
    <rPh sb="21" eb="23">
      <t>シキュウ</t>
    </rPh>
    <rPh sb="23" eb="25">
      <t>ジギョウ</t>
    </rPh>
    <rPh sb="25" eb="27">
      <t>トクベツ</t>
    </rPh>
    <rPh sb="27" eb="29">
      <t>カイケイ</t>
    </rPh>
    <phoneticPr fontId="2"/>
  </si>
  <si>
    <t>新潟県市町村総合事務組合（非常勤職員公務災害補償等事業特別会計）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ジギョウ</t>
    </rPh>
    <rPh sb="27" eb="29">
      <t>トクベツ</t>
    </rPh>
    <rPh sb="29" eb="31">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</si>
  <si>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</si>
  <si>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湯沢こころのふるさと基金</t>
  </si>
  <si>
    <t>美術館建設基金</t>
  </si>
  <si>
    <t>旧学校施設解体撤去基金</t>
  </si>
  <si>
    <t>公共事業基金</t>
  </si>
  <si>
    <t>ふるさと基金</t>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</si>
</sst>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482F-4A3C-8160-CBFB729B4D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115348</c:v>
                </c:pt>
                <c:pt idx="1">
                  <c:v>141464</c:v>
                </c:pt>
                <c:pt idx="2">
                  <c:v>216646</c:v>
                </c:pt>
                <c:pt idx="3">
                  <c:v>172675</c:v>
                </c:pt>
                <c:pt idx="4">
                  <c:v>181845</c:v>
                </c:pt>
              </c:numCache>
            </c:numRef>
          </c:val>
          <c:smooth val="0"/>
          <c:extLst>
            <c:ext xmlns:c16="http://schemas.microsoft.com/office/drawing/2014/chart" uri="{C3380CC4-5D6E-409C-BE32-E72D297353CC}">
              <c16:uniqueId val="{00000001-482F-4A3C-8160-CBFB729B4D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14.54</c:v>
                </c:pt>
                <c:pt idx="1">
                  <c:v>15.42</c:v>
                </c:pt>
                <c:pt idx="2">
                  <c:v>12.39</c:v>
                </c:pt>
                <c:pt idx="3">
                  <c:v>15.27</c:v>
                </c:pt>
                <c:pt idx="4">
                  <c:v>12.07</c:v>
                </c:pt>
              </c:numCache>
            </c:numRef>
          </c:val>
          <c:extLst>
            <c:ext xmlns:c16="http://schemas.microsoft.com/office/drawing/2014/chart" uri="{C3380CC4-5D6E-409C-BE32-E72D297353CC}">
              <c16:uniqueId val="{00000000-062B-4F1B-B784-061C4CB5DF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26.31</c:v>
                </c:pt>
                <c:pt idx="1">
                  <c:v>27.61</c:v>
                </c:pt>
                <c:pt idx="2">
                  <c:v>31.8</c:v>
                </c:pt>
                <c:pt idx="3">
                  <c:v>28.86</c:v>
                </c:pt>
                <c:pt idx="4">
                  <c:v>28.9</c:v>
                </c:pt>
              </c:numCache>
            </c:numRef>
          </c:val>
          <c:extLst>
            <c:ext xmlns:c16="http://schemas.microsoft.com/office/drawing/2014/chart" uri="{C3380CC4-5D6E-409C-BE32-E72D297353CC}">
              <c16:uniqueId val="{00000001-062B-4F1B-B784-061C4CB5DF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-2.0499999999999998</c:v>
                </c:pt>
                <c:pt idx="1">
                  <c:v>4.57</c:v>
                </c:pt>
                <c:pt idx="2">
                  <c:v>-0.12</c:v>
                </c:pt>
                <c:pt idx="3">
                  <c:v>-0.54</c:v>
                </c:pt>
                <c:pt idx="4">
                  <c:v>-2</c:v>
                </c:pt>
              </c:numCache>
            </c:numRef>
          </c:val>
          <c:smooth val="0"/>
          <c:extLst>
            <c:ext xmlns:c16="http://schemas.microsoft.com/office/drawing/2014/chart" uri="{C3380CC4-5D6E-409C-BE32-E72D297353CC}">
              <c16:uniqueId val="{00000002-062B-4F1B-B784-061C4CB5DF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0.89</c:v>
                </c:pt>
                <c:pt idx="2">
                  <c:v>#N/A</c:v>
                </c:pt>
                <c:pt idx="3">
                  <c:v>0.92</c:v>
                </c:pt>
                <c:pt idx="4">
                  <c:v>#N/A</c:v>
                </c:pt>
                <c:pt idx="5">
                  <c:v>0.96</c:v>
                </c:pt>
                <c:pt idx="6">
                  <c:v>#N/A</c:v>
                </c:pt>
                <c:pt idx="7">
                  <c:v>1.46</c:v>
                </c:pt>
                <c:pt idx="8">
                  <c:v>0</c:v>
                </c:pt>
                <c:pt idx="9">
                  <c:v>0</c:v>
                </c:pt>
              </c:numCache>
            </c:numRef>
          </c:val>
          <c:extLst>
            <c:ext xmlns:c16="http://schemas.microsoft.com/office/drawing/2014/chart" uri="{C3380CC4-5D6E-409C-BE32-E72D297353CC}">
              <c16:uniqueId val="{00000000-8D1B-42A4-87B1-DAA5CD42E7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1B-42A4-87B1-DAA5CD42E7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1B-42A4-87B1-DAA5CD42E7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0.05</c:v>
                </c:pt>
                <c:pt idx="4">
                  <c:v>#N/A</c:v>
                </c:pt>
                <c:pt idx="5">
                  <c:v>0.04</c:v>
                </c:pt>
                <c:pt idx="6">
                  <c:v>#N/A</c:v>
                </c:pt>
                <c:pt idx="7">
                  <c:v>7.0000000000000007E-2</c:v>
                </c:pt>
                <c:pt idx="8">
                  <c:v>#N/A</c:v>
                </c:pt>
                <c:pt idx="9">
                  <c:v>0.03</c:v>
                </c:pt>
              </c:numCache>
            </c:numRef>
          </c:val>
          <c:extLst>
            <c:ext xmlns:c16="http://schemas.microsoft.com/office/drawing/2014/chart" uri="{C3380CC4-5D6E-409C-BE32-E72D297353CC}">
              <c16:uniqueId val="{00000003-8D1B-42A4-87B1-DAA5CD42E7E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0.59</c:v>
                </c:pt>
                <c:pt idx="4">
                  <c:v>#N/A</c:v>
                </c:pt>
                <c:pt idx="5">
                  <c:v>0.32</c:v>
                </c:pt>
                <c:pt idx="6">
                  <c:v>#N/A</c:v>
                </c:pt>
                <c:pt idx="7">
                  <c:v>0.86</c:v>
                </c:pt>
                <c:pt idx="8">
                  <c:v>#N/A</c:v>
                </c:pt>
                <c:pt idx="9">
                  <c:v>0.56000000000000005</c:v>
                </c:pt>
              </c:numCache>
            </c:numRef>
          </c:val>
          <c:extLst>
            <c:ext xmlns:c16="http://schemas.microsoft.com/office/drawing/2014/chart" uri="{C3380CC4-5D6E-409C-BE32-E72D297353CC}">
              <c16:uniqueId val="{00000004-8D1B-42A4-87B1-DAA5CD42E7E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c:v>
                </c:pt>
                <c:pt idx="2">
                  <c:v>#N/A</c:v>
                </c:pt>
                <c:pt idx="3">
                  <c:v>1.03</c:v>
                </c:pt>
                <c:pt idx="4">
                  <c:v>#N/A</c:v>
                </c:pt>
                <c:pt idx="5">
                  <c:v>1.48</c:v>
                </c:pt>
                <c:pt idx="6">
                  <c:v>#N/A</c:v>
                </c:pt>
                <c:pt idx="7">
                  <c:v>1.49</c:v>
                </c:pt>
                <c:pt idx="8">
                  <c:v>#N/A</c:v>
                </c:pt>
                <c:pt idx="9">
                  <c:v>1.08</c:v>
                </c:pt>
              </c:numCache>
            </c:numRef>
          </c:val>
          <c:extLst>
            <c:ext xmlns:c16="http://schemas.microsoft.com/office/drawing/2014/chart" uri="{C3380CC4-5D6E-409C-BE32-E72D297353CC}">
              <c16:uniqueId val="{00000005-8D1B-42A4-87B1-DAA5CD42E7E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4.55</c:v>
                </c:pt>
              </c:numCache>
            </c:numRef>
          </c:val>
          <c:extLst>
            <c:ext xmlns:c16="http://schemas.microsoft.com/office/drawing/2014/chart" uri="{C3380CC4-5D6E-409C-BE32-E72D297353CC}">
              <c16:uniqueId val="{00000006-8D1B-42A4-87B1-DAA5CD42E7E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9.43</c:v>
                </c:pt>
                <c:pt idx="2">
                  <c:v>#N/A</c:v>
                </c:pt>
                <c:pt idx="3">
                  <c:v>8.24</c:v>
                </c:pt>
                <c:pt idx="4">
                  <c:v>#N/A</c:v>
                </c:pt>
                <c:pt idx="5">
                  <c:v>9.4</c:v>
                </c:pt>
                <c:pt idx="6">
                  <c:v>#N/A</c:v>
                </c:pt>
                <c:pt idx="7">
                  <c:v>11.35</c:v>
                </c:pt>
                <c:pt idx="8">
                  <c:v>#N/A</c:v>
                </c:pt>
                <c:pt idx="9">
                  <c:v>11.95</c:v>
                </c:pt>
              </c:numCache>
            </c:numRef>
          </c:val>
          <c:extLst>
            <c:ext xmlns:c16="http://schemas.microsoft.com/office/drawing/2014/chart" uri="{C3380CC4-5D6E-409C-BE32-E72D297353CC}">
              <c16:uniqueId val="{00000007-8D1B-42A4-87B1-DAA5CD42E7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14.54</c:v>
                </c:pt>
                <c:pt idx="2">
                  <c:v>#N/A</c:v>
                </c:pt>
                <c:pt idx="3">
                  <c:v>15.41</c:v>
                </c:pt>
                <c:pt idx="4">
                  <c:v>#N/A</c:v>
                </c:pt>
                <c:pt idx="5">
                  <c:v>12.39</c:v>
                </c:pt>
                <c:pt idx="6">
                  <c:v>#N/A</c:v>
                </c:pt>
                <c:pt idx="7">
                  <c:v>15.27</c:v>
                </c:pt>
                <c:pt idx="8">
                  <c:v>#N/A</c:v>
                </c:pt>
                <c:pt idx="9">
                  <c:v>12.06</c:v>
                </c:pt>
              </c:numCache>
            </c:numRef>
          </c:val>
          <c:extLst>
            <c:ext xmlns:c16="http://schemas.microsoft.com/office/drawing/2014/chart" uri="{C3380CC4-5D6E-409C-BE32-E72D297353CC}">
              <c16:uniqueId val="{00000008-8D1B-42A4-87B1-DAA5CD42E7E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10.54</c:v>
                </c:pt>
                <c:pt idx="2">
                  <c:v>#N/A</c:v>
                </c:pt>
                <c:pt idx="3">
                  <c:v>11.5</c:v>
                </c:pt>
                <c:pt idx="4">
                  <c:v>#N/A</c:v>
                </c:pt>
                <c:pt idx="5">
                  <c:v>17</c:v>
                </c:pt>
                <c:pt idx="6">
                  <c:v>#N/A</c:v>
                </c:pt>
                <c:pt idx="7">
                  <c:v>15.92</c:v>
                </c:pt>
                <c:pt idx="8">
                  <c:v>#N/A</c:v>
                </c:pt>
                <c:pt idx="9">
                  <c:v>16.59</c:v>
                </c:pt>
              </c:numCache>
            </c:numRef>
          </c:val>
          <c:extLst>
            <c:ext xmlns:c16="http://schemas.microsoft.com/office/drawing/2014/chart" uri="{C3380CC4-5D6E-409C-BE32-E72D297353CC}">
              <c16:uniqueId val="{00000009-8D1B-42A4-87B1-DAA5CD42E7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586</c:v>
                </c:pt>
                <c:pt idx="5">
                  <c:v>556</c:v>
                </c:pt>
                <c:pt idx="8">
                  <c:v>521</c:v>
                </c:pt>
                <c:pt idx="11">
                  <c:v>455</c:v>
                </c:pt>
                <c:pt idx="14">
                  <c:v>420</c:v>
                </c:pt>
              </c:numCache>
            </c:numRef>
          </c:val>
          <c:extLst>
            <c:ext xmlns:c16="http://schemas.microsoft.com/office/drawing/2014/chart" uri="{C3380CC4-5D6E-409C-BE32-E72D297353CC}">
              <c16:uniqueId val="{00000000-E040-4DC4-A58D-7BD12E9743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40-4DC4-A58D-7BD12E9743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40-4DC4-A58D-7BD12E9743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5</c:v>
                </c:pt>
                <c:pt idx="9">
                  <c:v>2</c:v>
                </c:pt>
                <c:pt idx="12">
                  <c:v>2</c:v>
                </c:pt>
              </c:numCache>
            </c:numRef>
          </c:val>
          <c:extLst>
            <c:ext xmlns:c16="http://schemas.microsoft.com/office/drawing/2014/chart" uri="{C3380CC4-5D6E-409C-BE32-E72D297353CC}">
              <c16:uniqueId val="{00000003-E040-4DC4-A58D-7BD12E9743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479</c:v>
                </c:pt>
                <c:pt idx="3">
                  <c:v>428</c:v>
                </c:pt>
                <c:pt idx="6">
                  <c:v>381</c:v>
                </c:pt>
                <c:pt idx="9">
                  <c:v>376</c:v>
                </c:pt>
                <c:pt idx="12">
                  <c:v>393</c:v>
                </c:pt>
              </c:numCache>
            </c:numRef>
          </c:val>
          <c:extLst>
            <c:ext xmlns:c16="http://schemas.microsoft.com/office/drawing/2014/chart" uri="{C3380CC4-5D6E-409C-BE32-E72D297353CC}">
              <c16:uniqueId val="{00000004-E040-4DC4-A58D-7BD12E9743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40-4DC4-A58D-7BD12E9743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40-4DC4-A58D-7BD12E9743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368</c:v>
                </c:pt>
                <c:pt idx="3">
                  <c:v>385</c:v>
                </c:pt>
                <c:pt idx="6">
                  <c:v>415</c:v>
                </c:pt>
                <c:pt idx="9">
                  <c:v>450</c:v>
                </c:pt>
                <c:pt idx="12">
                  <c:v>416</c:v>
                </c:pt>
              </c:numCache>
            </c:numRef>
          </c:val>
          <c:extLst>
            <c:ext xmlns:c16="http://schemas.microsoft.com/office/drawing/2014/chart" uri="{C3380CC4-5D6E-409C-BE32-E72D297353CC}">
              <c16:uniqueId val="{00000007-E040-4DC4-A58D-7BD12E9743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c:v>
                </c:pt>
                <c:pt idx="2">
                  <c:v>#N/A</c:v>
                </c:pt>
                <c:pt idx="3">
                  <c:v>#N/A</c:v>
                </c:pt>
                <c:pt idx="4">
                  <c:v>265</c:v>
                </c:pt>
                <c:pt idx="5">
                  <c:v>#N/A</c:v>
                </c:pt>
                <c:pt idx="6">
                  <c:v>#N/A</c:v>
                </c:pt>
                <c:pt idx="7">
                  <c:v>280</c:v>
                </c:pt>
                <c:pt idx="8">
                  <c:v>#N/A</c:v>
                </c:pt>
                <c:pt idx="9">
                  <c:v>#N/A</c:v>
                </c:pt>
                <c:pt idx="10">
                  <c:v>373</c:v>
                </c:pt>
                <c:pt idx="11">
                  <c:v>#N/A</c:v>
                </c:pt>
                <c:pt idx="12">
                  <c:v>#N/A</c:v>
                </c:pt>
                <c:pt idx="13">
                  <c:v>391</c:v>
                </c:pt>
                <c:pt idx="14">
                  <c:v>#N/A</c:v>
                </c:pt>
              </c:numCache>
            </c:numRef>
          </c:val>
          <c:smooth val="0"/>
          <c:extLst>
            <c:ext xmlns:c16="http://schemas.microsoft.com/office/drawing/2014/chart" uri="{C3380CC4-5D6E-409C-BE32-E72D297353CC}">
              <c16:uniqueId val="{00000008-E040-4DC4-A58D-7BD12E9743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4708</c:v>
                </c:pt>
                <c:pt idx="5">
                  <c:v>4712</c:v>
                </c:pt>
                <c:pt idx="8">
                  <c:v>4716</c:v>
                </c:pt>
                <c:pt idx="11">
                  <c:v>4523</c:v>
                </c:pt>
                <c:pt idx="14">
                  <c:v>4227</c:v>
                </c:pt>
              </c:numCache>
            </c:numRef>
          </c:val>
          <c:extLst>
            <c:ext xmlns:c16="http://schemas.microsoft.com/office/drawing/2014/chart" uri="{C3380CC4-5D6E-409C-BE32-E72D297353CC}">
              <c16:uniqueId val="{00000000-EA44-4ED2-9731-8D38348712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c:v>
                </c:pt>
                <c:pt idx="5">
                  <c:v>6</c:v>
                </c:pt>
                <c:pt idx="8">
                  <c:v>2</c:v>
                </c:pt>
                <c:pt idx="11">
                  <c:v>0</c:v>
                </c:pt>
                <c:pt idx="14">
                  <c:v>0</c:v>
                </c:pt>
              </c:numCache>
            </c:numRef>
          </c:val>
          <c:extLst>
            <c:ext xmlns:c16="http://schemas.microsoft.com/office/drawing/2014/chart" uri="{C3380CC4-5D6E-409C-BE32-E72D297353CC}">
              <c16:uniqueId val="{00000001-EA44-4ED2-9731-8D38348712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2008</c:v>
                </c:pt>
                <c:pt idx="5">
                  <c:v>2269</c:v>
                </c:pt>
                <c:pt idx="8">
                  <c:v>2550</c:v>
                </c:pt>
                <c:pt idx="11">
                  <c:v>2497</c:v>
                </c:pt>
                <c:pt idx="14">
                  <c:v>2692</c:v>
                </c:pt>
              </c:numCache>
            </c:numRef>
          </c:val>
          <c:extLst>
            <c:ext xmlns:c16="http://schemas.microsoft.com/office/drawing/2014/chart" uri="{C3380CC4-5D6E-409C-BE32-E72D297353CC}">
              <c16:uniqueId val="{00000002-EA44-4ED2-9731-8D38348712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44-4ED2-9731-8D38348712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44-4ED2-9731-8D38348712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4-4ED2-9731-8D38348712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1168</c:v>
                </c:pt>
                <c:pt idx="3">
                  <c:v>1141</c:v>
                </c:pt>
                <c:pt idx="6">
                  <c:v>1175</c:v>
                </c:pt>
                <c:pt idx="9">
                  <c:v>1091</c:v>
                </c:pt>
                <c:pt idx="12">
                  <c:v>1051</c:v>
                </c:pt>
              </c:numCache>
            </c:numRef>
          </c:val>
          <c:extLst>
            <c:ext xmlns:c16="http://schemas.microsoft.com/office/drawing/2014/chart" uri="{C3380CC4-5D6E-409C-BE32-E72D297353CC}">
              <c16:uniqueId val="{00000006-EA44-4ED2-9731-8D38348712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c:v>
                </c:pt>
                <c:pt idx="3">
                  <c:v>31</c:v>
                </c:pt>
                <c:pt idx="6">
                  <c:v>26</c:v>
                </c:pt>
                <c:pt idx="9">
                  <c:v>22</c:v>
                </c:pt>
                <c:pt idx="12">
                  <c:v>20</c:v>
                </c:pt>
              </c:numCache>
            </c:numRef>
          </c:val>
          <c:extLst>
            <c:ext xmlns:c16="http://schemas.microsoft.com/office/drawing/2014/chart" uri="{C3380CC4-5D6E-409C-BE32-E72D297353CC}">
              <c16:uniqueId val="{00000007-EA44-4ED2-9731-8D38348712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2527</c:v>
                </c:pt>
                <c:pt idx="3">
                  <c:v>2437</c:v>
                </c:pt>
                <c:pt idx="6">
                  <c:v>2317</c:v>
                </c:pt>
                <c:pt idx="9">
                  <c:v>2011</c:v>
                </c:pt>
                <c:pt idx="12">
                  <c:v>1905</c:v>
                </c:pt>
              </c:numCache>
            </c:numRef>
          </c:val>
          <c:extLst>
            <c:ext xmlns:c16="http://schemas.microsoft.com/office/drawing/2014/chart" uri="{C3380CC4-5D6E-409C-BE32-E72D297353CC}">
              <c16:uniqueId val="{00000008-EA44-4ED2-9731-8D38348712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44-4ED2-9731-8D38348712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4274</c:v>
                </c:pt>
                <c:pt idx="3">
                  <c:v>4481</c:v>
                </c:pt>
                <c:pt idx="6">
                  <c:v>4892</c:v>
                </c:pt>
                <c:pt idx="9">
                  <c:v>4985</c:v>
                </c:pt>
                <c:pt idx="12">
                  <c:v>5129</c:v>
                </c:pt>
              </c:numCache>
            </c:numRef>
          </c:val>
          <c:extLst>
            <c:ext xmlns:c16="http://schemas.microsoft.com/office/drawing/2014/chart" uri="{C3380CC4-5D6E-409C-BE32-E72D297353CC}">
              <c16:uniqueId val="{0000000A-EA44-4ED2-9731-8D38348712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1281</c:v>
                </c:pt>
                <c:pt idx="2">
                  <c:v>#N/A</c:v>
                </c:pt>
                <c:pt idx="3">
                  <c:v>#N/A</c:v>
                </c:pt>
                <c:pt idx="4">
                  <c:v>1104</c:v>
                </c:pt>
                <c:pt idx="5">
                  <c:v>#N/A</c:v>
                </c:pt>
                <c:pt idx="6">
                  <c:v>#N/A</c:v>
                </c:pt>
                <c:pt idx="7">
                  <c:v>1142</c:v>
                </c:pt>
                <c:pt idx="8">
                  <c:v>#N/A</c:v>
                </c:pt>
                <c:pt idx="9">
                  <c:v>#N/A</c:v>
                </c:pt>
                <c:pt idx="10">
                  <c:v>1089</c:v>
                </c:pt>
                <c:pt idx="11">
                  <c:v>#N/A</c:v>
                </c:pt>
                <c:pt idx="12">
                  <c:v>#N/A</c:v>
                </c:pt>
                <c:pt idx="13">
                  <c:v>1187</c:v>
                </c:pt>
                <c:pt idx="14">
                  <c:v>#N/A</c:v>
                </c:pt>
              </c:numCache>
            </c:numRef>
          </c:val>
          <c:smooth val="0"/>
          <c:extLst>
            <c:ext xmlns:c16="http://schemas.microsoft.com/office/drawing/2014/chart" uri="{C3380CC4-5D6E-409C-BE32-E72D297353CC}">
              <c16:uniqueId val="{0000000B-EA44-4ED2-9731-8D38348712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1361</c:v>
                </c:pt>
                <c:pt idx="1">
                  <c:v>1222</c:v>
                </c:pt>
                <c:pt idx="2">
                  <c:v>1256</c:v>
                </c:pt>
              </c:numCache>
            </c:numRef>
          </c:val>
          <c:extLst>
            <c:ext xmlns:c16="http://schemas.microsoft.com/office/drawing/2014/chart" uri="{C3380CC4-5D6E-409C-BE32-E72D297353CC}">
              <c16:uniqueId val="{00000000-D20A-4029-8EF2-E3B778306A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66</c:v>
                </c:pt>
                <c:pt idx="2">
                  <c:v>76</c:v>
                </c:pt>
              </c:numCache>
            </c:numRef>
          </c:val>
          <c:extLst>
            <c:ext xmlns:c16="http://schemas.microsoft.com/office/drawing/2014/chart" uri="{C3380CC4-5D6E-409C-BE32-E72D297353CC}">
              <c16:uniqueId val="{00000001-D20A-4029-8EF2-E3B778306A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838</c:v>
                </c:pt>
                <c:pt idx="1">
                  <c:v>894</c:v>
                </c:pt>
                <c:pt idx="2">
                  <c:v>997</c:v>
                </c:pt>
              </c:numCache>
            </c:numRef>
          </c:val>
          <c:extLst>
            <c:ext xmlns:c16="http://schemas.microsoft.com/office/drawing/2014/chart" uri="{C3380CC4-5D6E-409C-BE32-E72D297353CC}">
              <c16:uniqueId val="{00000002-D20A-4029-8EF2-E3B778306A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公営企業債の元利償還金に対する繰入金は減少傾向にあり、これは下水道整備に際し発行した町債の償還が進んでいることを意味しています。一方で、一般会計の元利償還金は増大</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元利償還金等全体としては横這いを示して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このことから、</a:t>
          </a:r>
          <a:r>
            <a:rPr kumimoji="1" lang="ja-JP" altLang="ja-JP" sz="1100">
              <a:solidFill>
                <a:schemeClr val="dk1"/>
              </a:solidFill>
              <a:effectLst/>
              <a:latin typeface="+mn-lt"/>
              <a:ea typeface="+mn-ea"/>
              <a:cs typeface="+mn-cs"/>
            </a:rPr>
            <a:t>近い将来</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この均衡が崩れ、元利償還金等が右肩上がりに増大</a:t>
          </a:r>
          <a:r>
            <a:rPr kumimoji="1" lang="ja-JP" altLang="en-US" sz="1100">
              <a:solidFill>
                <a:schemeClr val="dk1"/>
              </a:solidFill>
              <a:effectLst/>
              <a:latin typeface="+mn-lt"/>
              <a:ea typeface="+mn-ea"/>
              <a:cs typeface="+mn-cs"/>
            </a:rPr>
            <a:t>していく状況が想定されます。</a:t>
          </a:r>
          <a:r>
            <a:rPr kumimoji="1" lang="ja-JP" altLang="ja-JP" sz="1100">
              <a:solidFill>
                <a:schemeClr val="dk1"/>
              </a:solidFill>
              <a:effectLst/>
              <a:latin typeface="+mn-lt"/>
              <a:ea typeface="+mn-ea"/>
              <a:cs typeface="+mn-cs"/>
            </a:rPr>
            <a:t>また、このような元利償還金の構成比の変遷に伴い、算入公債費等が減少しており、実質公債費比率が悪化することが見込まれ</a:t>
          </a:r>
          <a:r>
            <a:rPr kumimoji="1" lang="ja-JP" altLang="en-US" sz="1100">
              <a:solidFill>
                <a:schemeClr val="dk1"/>
              </a:solidFill>
              <a:effectLst/>
              <a:latin typeface="+mn-lt"/>
              <a:ea typeface="+mn-ea"/>
              <a:cs typeface="+mn-cs"/>
            </a:rPr>
            <a:t>ます。このことを踏まえ、町債の発行を計画的に行うとともに、交付税措置率の低い起債は厳に抑制する必要があります。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前後で推移しており、ある程度安定した水準を維持してきました。しかし、将来負担額の内訳を見ると、下水道特別会計の元利償還が進んでいる一方、一般会計の地方債残高は一貫して増え続けており、今後将来負担額が増大していくことが懸念されます。また、このような構成比の変化により、基準財政需要額算入見込額が年々減少しており、実質的な負担が増大しつつあります。この状況に対応するためには、交付税措置率の低い起債を抑制したうえで、将来負担に対応できるだけの十分な基金残高を確保する必要があります。そのためには、さらなる収支の改善に取り組む必要があり、経常経費として財政を圧迫している公共施設の見直しや、既存事業の再編に取り組む必要があ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新潟県湯沢町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大きな影響を与えているのは、財政調整基金と湯沢こころのふるさと基金となりますが、ふるさと納税の影響により基金残高は増加傾向にあります。もっとも、年度間における財政調整基金の残高変動を打ち消すほどではなく、依然として財政調整基金の増減が財政的余力に大きく影響する状態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一般会計の収支の均衡はふるさと納税による歳入増に支えられてきたという現実があり、寄附という不安定な財源に過度に依存しない財政構造を作ることが必要です。また、将来負担に備えるためには、収支を見直し、これまで以上に基金残高を確保していく必要があります。これらの目標を達成するため、ふるさと納税の寄附金を積み立てる湯沢こころのふるさと基金について、毎年度の一般会計への繰入額を抑制し、その基金残高を確保していく方針です。具体的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年度末までに、湯沢こころのふるさと基金からの繰入額を、基金残高の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に抑制することを目標としています。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・湯沢こころのふるさと基金：ふるさと納税寄附者への謝礼及び寄附者の指定する事業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・美術館建設基金：美術館の建設資金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・ふるさと基金：南魚沼市広域計画協議会における広域的な事業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・旧学校施設等解体撤去基金：旧学校施設、旧保育園施設の解体及び撤去の費用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・公共事業基金：各旧村の公共事業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実質的な増減があるのは湯沢こころのふるさと基金です。湯沢こころのふるさと基金は、令和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年度までは、積み立てた寄附額のほぼ全額を翌年度に繰り入れていたため、その残高は単年度の寄付額の推移により変動していました。しかし、令和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年度間の負担の平準化の観点から、後年度の事業に充当するための積立金として１億円ほど基金に積み残すことができました。これにより、寄附額の伸びと合わせて基金残高が増加すること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湯沢こころのふるさと基金について、今後寄附額の増額が頭打ちになる可能性を考慮し、数年かけて段階的に繰入額を抑制する方針です。具体的な目標としては、令和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年度末までに繰入額を残高の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程度の水準とすることを目指しています。これにより、年度により寄附額に増減があっても、基金の中で調整することができるようになり、一般会計へ与える影響を緩和することが期待されます。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財政調整基金の年度末残高は、最終予算と決算にどの程度乖離があるかにより変動するものであり、各年度の実質収支の多寡を加味すると、実態としてはほぼ横ばいから微減で推移していることとなります。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当面の間、財政調整基金の残高は、実質収支と合計して標準財政規模の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ることを目標値として設定しており、現段階でそれは達成することができています。しかし、将来負担を踏まえると、基金全体として今以上に残高を確保していく必要があります。そのための取組として、財政調整基金だけではなく、湯沢こころのふるさと基金の残高を増大させる方針です。いずれにせよ、財政調整基金残高を維持しふるさと納税への依存から脱却するためには、収支の見直しを欠かすことはできず、公共施設の料金見直しをはじめとする実践的な取り組みが求められ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年度は、臨時財政対策債の償還に要する積立のみ行いました。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減債基金を必要としない財政運営を行う方針です。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8,268
7,585
357.29
9,906,430
9,133,007
524,764
4,347,948
5,129,460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湯沢町は水力発電施設が所在し、またリゾートマンションが多数立地するなど固定資産税収に恵まれ、財政力指数は類似団体の中でも比較的高水準となっています。しかし、これらは経年により償却するため、固定資産税収は長期的には下落基調にあります。もっとも、近年では建設資材の高騰等により家屋の評価額の下落は限定的であ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財政力指数が悪化した主因は、行政に求められる役割が多様化し、財政需要が増大していることにあります。いずれにせよ、基準財政需要額に算入されないような支出を縮小・整理することが必要で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67733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40922</xdr:rowOff>
    </xdr:from>
    <xdr:to>
      <xdr:col>19</xdr:col>
      <xdr:colOff>133350</xdr:colOff>
      <xdr:row>38</xdr:row>
      <xdr:rowOff>67733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5560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705</xdr:rowOff>
    </xdr:from>
    <xdr:to>
      <xdr:col>15</xdr:col>
      <xdr:colOff>82550</xdr:colOff>
      <xdr:row>38</xdr:row>
      <xdr:rowOff>40922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5158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131939</xdr:rowOff>
    </xdr:from>
    <xdr:to>
      <xdr:col>11</xdr:col>
      <xdr:colOff>31750</xdr:colOff>
      <xdr:row>38</xdr:row>
      <xdr:rowOff>705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47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161572</xdr:rowOff>
    </xdr:from>
    <xdr:to>
      <xdr:col>15</xdr:col>
      <xdr:colOff>133350</xdr:colOff>
      <xdr:row>38</xdr:row>
      <xdr:rowOff>91722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101899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121355</xdr:rowOff>
    </xdr:from>
    <xdr:to>
      <xdr:col>11</xdr:col>
      <xdr:colOff>82550</xdr:colOff>
      <xdr:row>38</xdr:row>
      <xdr:rowOff>51505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61682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81139</xdr:rowOff>
    </xdr:from>
    <xdr:to>
      <xdr:col>7</xdr:col>
      <xdr:colOff>31750</xdr:colOff>
      <xdr:row>38</xdr:row>
      <xdr:rowOff>11289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21466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これまで</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％に近い水準で推移してきたものの、令和５年度及び令和６年度は</a:t>
          </a:r>
          <a:r>
            <a:rPr kumimoji="1" lang="en-US" altLang="ja-JP" sz="1100">
              <a:solidFill>
                <a:schemeClr val="dk1"/>
              </a:solidFill>
              <a:effectLst/>
              <a:latin typeface="+mn-lt"/>
              <a:ea typeface="+mn-ea"/>
              <a:cs typeface="+mn-cs"/>
            </a:rPr>
            <a:t>95</a:t>
          </a:r>
          <a:r>
            <a:rPr kumimoji="1" lang="ja-JP" altLang="en-US" sz="1100">
              <a:solidFill>
                <a:schemeClr val="dk1"/>
              </a:solidFill>
              <a:effectLst/>
              <a:latin typeface="+mn-lt"/>
              <a:ea typeface="+mn-ea"/>
              <a:cs typeface="+mn-cs"/>
            </a:rPr>
            <a:t>％に近付き、悪化傾向が見られます。</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長期的な</a:t>
          </a:r>
          <a:r>
            <a:rPr kumimoji="1" lang="ja-JP" altLang="ja-JP" sz="1100">
              <a:solidFill>
                <a:schemeClr val="dk1"/>
              </a:solidFill>
              <a:effectLst/>
              <a:latin typeface="+mn-lt"/>
              <a:ea typeface="+mn-ea"/>
              <a:cs typeface="+mn-cs"/>
            </a:rPr>
            <a:t>歳入構造の転換</a:t>
          </a:r>
          <a:r>
            <a:rPr kumimoji="1" lang="ja-JP" altLang="en-US" sz="1100">
              <a:solidFill>
                <a:schemeClr val="dk1"/>
              </a:solidFill>
              <a:effectLst/>
              <a:latin typeface="+mn-lt"/>
              <a:ea typeface="+mn-ea"/>
              <a:cs typeface="+mn-cs"/>
            </a:rPr>
            <a:t>による影響と考えられ、</a:t>
          </a:r>
          <a:r>
            <a:rPr kumimoji="1" lang="ja-JP" altLang="ja-JP" sz="1100">
              <a:solidFill>
                <a:schemeClr val="dk1"/>
              </a:solidFill>
              <a:effectLst/>
              <a:latin typeface="+mn-lt"/>
              <a:ea typeface="+mn-ea"/>
              <a:cs typeface="+mn-cs"/>
            </a:rPr>
            <a:t>税収</a:t>
          </a:r>
          <a:r>
            <a:rPr kumimoji="1" lang="ja-JP" altLang="en-US" sz="1100">
              <a:solidFill>
                <a:schemeClr val="dk1"/>
              </a:solidFill>
              <a:effectLst/>
              <a:latin typeface="+mn-lt"/>
              <a:ea typeface="+mn-ea"/>
              <a:cs typeface="+mn-cs"/>
            </a:rPr>
            <a:t>という経常的な収入の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、ふるさと納税という臨時的な収入</a:t>
          </a:r>
          <a:r>
            <a:rPr kumimoji="1" lang="ja-JP" altLang="en-US" sz="1100">
              <a:solidFill>
                <a:schemeClr val="dk1"/>
              </a:solidFill>
              <a:effectLst/>
              <a:latin typeface="+mn-lt"/>
              <a:ea typeface="+mn-ea"/>
              <a:cs typeface="+mn-cs"/>
            </a:rPr>
            <a:t>の増加により賄っている実態を示しています。また、公債費や他自治体への負担金、他会計補助金等の経常的な支出は増大する傾向にあることを踏まえ、</a:t>
          </a:r>
          <a:r>
            <a:rPr kumimoji="1" lang="ja-JP" altLang="ja-JP" sz="1100">
              <a:solidFill>
                <a:schemeClr val="dk1"/>
              </a:solidFill>
              <a:effectLst/>
              <a:latin typeface="+mn-lt"/>
              <a:ea typeface="+mn-ea"/>
              <a:cs typeface="+mn-cs"/>
            </a:rPr>
            <a:t>財政構造の転換を</a:t>
          </a:r>
          <a:r>
            <a:rPr kumimoji="1" lang="ja-JP" altLang="en-US" sz="1100">
              <a:solidFill>
                <a:schemeClr val="dk1"/>
              </a:solidFill>
              <a:effectLst/>
              <a:latin typeface="+mn-lt"/>
              <a:ea typeface="+mn-ea"/>
              <a:cs typeface="+mn-cs"/>
            </a:rPr>
            <a:t>よく</a:t>
          </a:r>
          <a:r>
            <a:rPr kumimoji="1" lang="ja-JP" altLang="ja-JP" sz="1100">
              <a:solidFill>
                <a:schemeClr val="dk1"/>
              </a:solidFill>
              <a:effectLst/>
              <a:latin typeface="+mn-lt"/>
              <a:ea typeface="+mn-ea"/>
              <a:cs typeface="+mn-cs"/>
            </a:rPr>
            <a:t>認識し</a:t>
          </a:r>
          <a:r>
            <a:rPr kumimoji="1" lang="ja-JP" altLang="en-US" sz="1100">
              <a:solidFill>
                <a:schemeClr val="dk1"/>
              </a:solidFill>
              <a:effectLst/>
              <a:latin typeface="+mn-lt"/>
              <a:ea typeface="+mn-ea"/>
              <a:cs typeface="+mn-cs"/>
            </a:rPr>
            <a:t>たうえで、</a:t>
          </a:r>
          <a:r>
            <a:rPr kumimoji="1" lang="ja-JP" altLang="ja-JP" sz="1100">
              <a:solidFill>
                <a:schemeClr val="dk1"/>
              </a:solidFill>
              <a:effectLst/>
              <a:latin typeface="+mn-lt"/>
              <a:ea typeface="+mn-ea"/>
              <a:cs typeface="+mn-cs"/>
            </a:rPr>
            <a:t>公共施設の再編など経常</a:t>
          </a:r>
          <a:r>
            <a:rPr kumimoji="1" lang="ja-JP" altLang="en-US" sz="1100">
              <a:solidFill>
                <a:schemeClr val="dk1"/>
              </a:solidFill>
              <a:effectLst/>
              <a:latin typeface="+mn-lt"/>
              <a:ea typeface="+mn-ea"/>
              <a:cs typeface="+mn-cs"/>
            </a:rPr>
            <a:t>的な支出</a:t>
          </a:r>
          <a:r>
            <a:rPr kumimoji="1" lang="ja-JP" altLang="ja-JP" sz="1100">
              <a:solidFill>
                <a:schemeClr val="dk1"/>
              </a:solidFill>
              <a:effectLst/>
              <a:latin typeface="+mn-lt"/>
              <a:ea typeface="+mn-ea"/>
              <a:cs typeface="+mn-cs"/>
            </a:rPr>
            <a:t>を抑制する取り組みを進める必要があります。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341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106934</xdr:rowOff>
    </xdr:from>
    <xdr:to>
      <xdr:col>19</xdr:col>
      <xdr:colOff>133350</xdr:colOff>
      <xdr:row>65</xdr:row>
      <xdr:rowOff>128524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7973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106934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866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64</xdr:row>
      <xdr:rowOff>92456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8669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56134</xdr:rowOff>
    </xdr:from>
    <xdr:to>
      <xdr:col>15</xdr:col>
      <xdr:colOff>133350</xdr:colOff>
      <xdr:row>64</xdr:row>
      <xdr:rowOff>157734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142511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と物件費等の合計は類似団体とほぼ同程度ですが、内訳を見ると、人件費が低く物件費が高い傾向にあります。物件費の中には、公共施設の運営に要する費用等が含まれており、特に観光関連施設については、町民を対象とした施設ではないため、類似団体に比べ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人当たりの物件費が増大していると考えられます。これらの</a:t>
          </a:r>
          <a:r>
            <a:rPr kumimoji="1" lang="ja-JP" altLang="en-US" sz="1100">
              <a:solidFill>
                <a:schemeClr val="dk1"/>
              </a:solidFill>
              <a:effectLst/>
              <a:latin typeface="+mn-lt"/>
              <a:ea typeface="+mn-ea"/>
              <a:cs typeface="+mn-cs"/>
            </a:rPr>
            <a:t>観光関連施設にかかる</a:t>
          </a:r>
          <a:r>
            <a:rPr kumimoji="1" lang="ja-JP" altLang="ja-JP" sz="1100">
              <a:solidFill>
                <a:schemeClr val="dk1"/>
              </a:solidFill>
              <a:effectLst/>
              <a:latin typeface="+mn-lt"/>
              <a:ea typeface="+mn-ea"/>
              <a:cs typeface="+mn-cs"/>
            </a:rPr>
            <a:t>費用は、財政状況に対し過大でないかを注視しながら</a:t>
          </a:r>
          <a:r>
            <a:rPr kumimoji="1" lang="ja-JP" altLang="en-US" sz="1100">
              <a:solidFill>
                <a:schemeClr val="dk1"/>
              </a:solidFill>
              <a:effectLst/>
              <a:latin typeface="+mn-lt"/>
              <a:ea typeface="+mn-ea"/>
              <a:cs typeface="+mn-cs"/>
            </a:rPr>
            <a:t>、常に</a:t>
          </a:r>
          <a:r>
            <a:rPr kumimoji="1" lang="ja-JP" altLang="ja-JP" sz="1100">
              <a:solidFill>
                <a:schemeClr val="dk1"/>
              </a:solidFill>
              <a:effectLst/>
              <a:latin typeface="+mn-lt"/>
              <a:ea typeface="+mn-ea"/>
              <a:cs typeface="+mn-cs"/>
            </a:rPr>
            <a:t>見直しを</a:t>
          </a:r>
          <a:r>
            <a:rPr kumimoji="1" lang="ja-JP" altLang="en-US" sz="1100">
              <a:solidFill>
                <a:schemeClr val="dk1"/>
              </a:solidFill>
              <a:effectLst/>
              <a:latin typeface="+mn-lt"/>
              <a:ea typeface="+mn-ea"/>
              <a:cs typeface="+mn-cs"/>
            </a:rPr>
            <a:t>行っていく</a:t>
          </a:r>
          <a:r>
            <a:rPr kumimoji="1" lang="ja-JP" altLang="ja-JP" sz="1100">
              <a:solidFill>
                <a:schemeClr val="dk1"/>
              </a:solidFill>
              <a:effectLst/>
              <a:latin typeface="+mn-lt"/>
              <a:ea typeface="+mn-ea"/>
              <a:cs typeface="+mn-cs"/>
            </a:rPr>
            <a:t>必要があります。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153832</xdr:rowOff>
    </xdr:from>
    <xdr:to>
      <xdr:col>23</xdr:col>
      <xdr:colOff>133350</xdr:colOff>
      <xdr:row>82</xdr:row>
      <xdr:rowOff>1894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41282"/>
          <a:ext cx="8382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153832</xdr:rowOff>
    </xdr:from>
    <xdr:to>
      <xdr:col>19</xdr:col>
      <xdr:colOff>133350</xdr:colOff>
      <xdr:row>81</xdr:row>
      <xdr:rowOff>164297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41282"/>
          <a:ext cx="889000" cy="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155781</xdr:rowOff>
    </xdr:from>
    <xdr:to>
      <xdr:col>15</xdr:col>
      <xdr:colOff>82550</xdr:colOff>
      <xdr:row>81</xdr:row>
      <xdr:rowOff>164297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43231"/>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143864</xdr:rowOff>
    </xdr:from>
    <xdr:to>
      <xdr:col>11</xdr:col>
      <xdr:colOff>31750</xdr:colOff>
      <xdr:row>81</xdr:row>
      <xdr:rowOff>155781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1314"/>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122544</xdr:rowOff>
    </xdr:from>
    <xdr:to>
      <xdr:col>23</xdr:col>
      <xdr:colOff>184150</xdr:colOff>
      <xdr:row>82</xdr:row>
      <xdr:rowOff>52694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170821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103032</xdr:rowOff>
    </xdr:from>
    <xdr:to>
      <xdr:col>19</xdr:col>
      <xdr:colOff>184150</xdr:colOff>
      <xdr:row>82</xdr:row>
      <xdr:rowOff>33182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17959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7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113497</xdr:rowOff>
    </xdr:from>
    <xdr:to>
      <xdr:col>15</xdr:col>
      <xdr:colOff>133350</xdr:colOff>
      <xdr:row>82</xdr:row>
      <xdr:rowOff>43647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28424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8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104981</xdr:rowOff>
    </xdr:from>
    <xdr:to>
      <xdr:col>11</xdr:col>
      <xdr:colOff>82550</xdr:colOff>
      <xdr:row>82</xdr:row>
      <xdr:rowOff>35131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19908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93064</xdr:rowOff>
    </xdr:from>
    <xdr:to>
      <xdr:col>7</xdr:col>
      <xdr:colOff>31750</xdr:colOff>
      <xdr:row>82</xdr:row>
      <xdr:rowOff>23214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6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湯沢町の給与水準は一貫して低い傾向にあり</a:t>
          </a:r>
          <a:r>
            <a:rPr kumimoji="1" lang="ja-JP" altLang="en-US" sz="1100">
              <a:solidFill>
                <a:schemeClr val="dk1"/>
              </a:solidFill>
              <a:effectLst/>
              <a:latin typeface="+mn-lt"/>
              <a:ea typeface="+mn-ea"/>
              <a:cs typeface="+mn-cs"/>
            </a:rPr>
            <a:t>、一見すると財政的な負担が抑制されるように見えますが、</a:t>
          </a:r>
          <a:r>
            <a:rPr kumimoji="1" lang="ja-JP" altLang="ja-JP" sz="1100">
              <a:solidFill>
                <a:schemeClr val="dk1"/>
              </a:solidFill>
              <a:effectLst/>
              <a:latin typeface="+mn-lt"/>
              <a:ea typeface="+mn-ea"/>
              <a:cs typeface="+mn-cs"/>
            </a:rPr>
            <a:t>人材確保において悪影響を与えている可能性があります。人手不足の中、業務委託を活用するなど様々な対応をとっていますが、それによりすべての問題が解消されるものではなく、将来にわたって行政機能を維持していく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課題</a:t>
          </a:r>
          <a:r>
            <a:rPr kumimoji="1" lang="ja-JP" altLang="en-US" sz="1100">
              <a:solidFill>
                <a:schemeClr val="dk1"/>
              </a:solidFill>
              <a:effectLst/>
              <a:latin typeface="+mn-lt"/>
              <a:ea typeface="+mn-ea"/>
              <a:cs typeface="+mn-cs"/>
            </a:rPr>
            <a:t>となっています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職員数の不足</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潜在的な</a:t>
          </a:r>
          <a:r>
            <a:rPr kumimoji="1" lang="ja-JP" altLang="ja-JP" sz="1100">
              <a:solidFill>
                <a:schemeClr val="dk1"/>
              </a:solidFill>
              <a:effectLst/>
              <a:latin typeface="+mn-lt"/>
              <a:ea typeface="+mn-ea"/>
              <a:cs typeface="+mn-cs"/>
            </a:rPr>
            <a:t>財政需要</a:t>
          </a:r>
          <a:r>
            <a:rPr kumimoji="1" lang="ja-JP" altLang="en-US" sz="1100">
              <a:solidFill>
                <a:schemeClr val="dk1"/>
              </a:solidFill>
              <a:effectLst/>
              <a:latin typeface="+mn-lt"/>
              <a:ea typeface="+mn-ea"/>
              <a:cs typeface="+mn-cs"/>
            </a:rPr>
            <a:t>となりうることを認識し、それを</a:t>
          </a:r>
          <a:r>
            <a:rPr kumimoji="1" lang="ja-JP" altLang="ja-JP" sz="1100">
              <a:solidFill>
                <a:schemeClr val="dk1"/>
              </a:solidFill>
              <a:effectLst/>
              <a:latin typeface="+mn-lt"/>
              <a:ea typeface="+mn-ea"/>
              <a:cs typeface="+mn-cs"/>
            </a:rPr>
            <a:t>踏まえた財政的余力を確保することが必要となります。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85</xdr:row>
      <xdr:rowOff>8768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13077"/>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8768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705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0966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84</xdr:row>
      <xdr:rowOff>7862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0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77004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0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職員数は一貫して低い傾向にありますが、これは</a:t>
          </a:r>
          <a:r>
            <a:rPr kumimoji="1" lang="ja-JP" altLang="en-US" sz="1100">
              <a:solidFill>
                <a:schemeClr val="dk1"/>
              </a:solidFill>
              <a:effectLst/>
              <a:latin typeface="+mn-lt"/>
              <a:ea typeface="+mn-ea"/>
              <a:cs typeface="+mn-cs"/>
            </a:rPr>
            <a:t>人件費の抑制を目的とした歳出の削減結果ではなく、</a:t>
          </a:r>
          <a:r>
            <a:rPr kumimoji="1" lang="ja-JP" altLang="ja-JP" sz="1100">
              <a:solidFill>
                <a:schemeClr val="dk1"/>
              </a:solidFill>
              <a:effectLst/>
              <a:latin typeface="+mn-lt"/>
              <a:ea typeface="+mn-ea"/>
              <a:cs typeface="+mn-cs"/>
            </a:rPr>
            <a:t>離職者の増大や職員採用の難航により、適正な定員を確保できていない</a:t>
          </a:r>
          <a:r>
            <a:rPr kumimoji="1" lang="ja-JP" altLang="en-US" sz="1100">
              <a:solidFill>
                <a:schemeClr val="dk1"/>
              </a:solidFill>
              <a:effectLst/>
              <a:latin typeface="+mn-lt"/>
              <a:ea typeface="+mn-ea"/>
              <a:cs typeface="+mn-cs"/>
            </a:rPr>
            <a:t>ためです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結果的に、</a:t>
          </a:r>
          <a:r>
            <a:rPr kumimoji="1" lang="ja-JP" altLang="ja-JP" sz="1100">
              <a:solidFill>
                <a:schemeClr val="dk1"/>
              </a:solidFill>
              <a:effectLst/>
              <a:latin typeface="+mn-lt"/>
              <a:ea typeface="+mn-ea"/>
              <a:cs typeface="+mn-cs"/>
            </a:rPr>
            <a:t>現在は人件費を抑制することができているということになりますが、一方で業務の外部委託が増大するなどの面もあり、多面的にとらえる必要があります。また、職員不足の要因が解消されれば、職員数が適正な水準に戻り、更に財政を圧迫することも考えられ、ある程度の財政的余力を確保する必要があ</a:t>
          </a:r>
          <a:r>
            <a:rPr kumimoji="1" lang="ja-JP" altLang="en-US" sz="1100">
              <a:solidFill>
                <a:schemeClr val="dk1"/>
              </a:solidFill>
              <a:effectLst/>
              <a:latin typeface="+mn-lt"/>
              <a:ea typeface="+mn-ea"/>
              <a:cs typeface="+mn-cs"/>
            </a:rPr>
            <a:t>ることを示しています。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159596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6100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48471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180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33994</xdr:rowOff>
    </xdr:from>
    <xdr:to>
      <xdr:col>72</xdr:col>
      <xdr:colOff>203200</xdr:colOff>
      <xdr:row>62</xdr:row>
      <xdr:rowOff>48471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63894"/>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29168</xdr:rowOff>
    </xdr:from>
    <xdr:to>
      <xdr:col>68</xdr:col>
      <xdr:colOff>152400</xdr:colOff>
      <xdr:row>62</xdr:row>
      <xdr:rowOff>33994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590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117281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49123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169121</xdr:rowOff>
    </xdr:from>
    <xdr:to>
      <xdr:col>73</xdr:col>
      <xdr:colOff>44450</xdr:colOff>
      <xdr:row>62</xdr:row>
      <xdr:rowOff>99271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109448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154644</xdr:rowOff>
    </xdr:from>
    <xdr:to>
      <xdr:col>68</xdr:col>
      <xdr:colOff>203200</xdr:colOff>
      <xdr:row>62</xdr:row>
      <xdr:rowOff>84794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94971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8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149818</xdr:rowOff>
    </xdr:from>
    <xdr:to>
      <xdr:col>64</xdr:col>
      <xdr:colOff>152400</xdr:colOff>
      <xdr:row>62</xdr:row>
      <xdr:rowOff>79968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90145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7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湯沢町は、平成中期までは固定資産税収に恵まれていたことから、町債の発行を抑制しながら投資的事業を行うことができ</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実質公債費比率は低い水準にありました。しかし、現在では可能な限り町債を活用して事業を行う必要があることから、年々類似団体の平均的な水準に近付きつつあります。豪雪地帯であり、インフラ整備等に要する費用も比較的高いものと考えられ、将来的には実質公債費比率が類似団体よりも高い水準となることも想定されます。このような事情を</a:t>
          </a:r>
          <a:r>
            <a:rPr kumimoji="1" lang="ja-JP" altLang="en-US" sz="1100">
              <a:solidFill>
                <a:schemeClr val="dk1"/>
              </a:solidFill>
              <a:effectLst/>
              <a:latin typeface="+mn-lt"/>
              <a:ea typeface="+mn-ea"/>
              <a:cs typeface="+mn-cs"/>
            </a:rPr>
            <a:t>踏まえ、実施する投資的事業を選定する必要があります。</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100330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332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560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98044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367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78740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174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将来負担比率は、類似団体と比較すれば高い水準にあるものの、およそ</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水準で安定しており、現在のところ直ちに問題となるものではありません。ただし、この均衡を維持するためには、元利償還金等の内訳の推移に合わせて適正な基金残高を確保していく必要があります。将来負担が過大とならないよう、交付税措置率の低い起債を抑制することを前提に、経常的な支出を見直し、毎年の収支を改善することで基金への積み立てを行うことが求められて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35137</xdr:rowOff>
    </xdr:from>
    <xdr:to>
      <xdr:col>81</xdr:col>
      <xdr:colOff>44450</xdr:colOff>
      <xdr:row>17</xdr:row>
      <xdr:rowOff>63288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949787"/>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35137</xdr:rowOff>
    </xdr:from>
    <xdr:to>
      <xdr:col>77</xdr:col>
      <xdr:colOff>44450</xdr:colOff>
      <xdr:row>17</xdr:row>
      <xdr:rowOff>65299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94978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31115</xdr:rowOff>
    </xdr:from>
    <xdr:to>
      <xdr:col>72</xdr:col>
      <xdr:colOff>203200</xdr:colOff>
      <xdr:row>17</xdr:row>
      <xdr:rowOff>65299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945765"/>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31115</xdr:rowOff>
    </xdr:from>
    <xdr:to>
      <xdr:col>68</xdr:col>
      <xdr:colOff>152400</xdr:colOff>
      <xdr:row>18</xdr:row>
      <xdr:rowOff>2434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45765"/>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12488</xdr:rowOff>
    </xdr:from>
    <xdr:to>
      <xdr:col>81</xdr:col>
      <xdr:colOff>95250</xdr:colOff>
      <xdr:row>17</xdr:row>
      <xdr:rowOff>114088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156015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89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155787</xdr:rowOff>
    </xdr:from>
    <xdr:to>
      <xdr:col>77</xdr:col>
      <xdr:colOff>95250</xdr:colOff>
      <xdr:row>17</xdr:row>
      <xdr:rowOff>85937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70714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98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14499</xdr:rowOff>
    </xdr:from>
    <xdr:to>
      <xdr:col>73</xdr:col>
      <xdr:colOff>44450</xdr:colOff>
      <xdr:row>17</xdr:row>
      <xdr:rowOff>116099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9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100876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01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151765</xdr:rowOff>
    </xdr:from>
    <xdr:to>
      <xdr:col>68</xdr:col>
      <xdr:colOff>203200</xdr:colOff>
      <xdr:row>17</xdr:row>
      <xdr:rowOff>81915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66692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123084</xdr:rowOff>
    </xdr:from>
    <xdr:to>
      <xdr:col>64</xdr:col>
      <xdr:colOff>152400</xdr:colOff>
      <xdr:row>18</xdr:row>
      <xdr:rowOff>53234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0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38011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2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8,268
7,585
357.29
9,906,430
9,133,007
524,764
4,347,948
5,129,460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経常収支比率のうち、人件費が占める割合は、類似団体と比較すると一貫して低い傾向にあります。これは、隣接する南魚沼市へ業務委託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しているなど、様々な要因が考えられますが、職員数の不足やラスパイレス指数が低いことが表れている結果とも考えられます。職員不足の問題</a:t>
          </a:r>
          <a:r>
            <a:rPr kumimoji="1" lang="ja-JP" altLang="en-US" sz="1100">
              <a:solidFill>
                <a:schemeClr val="dk1"/>
              </a:solidFill>
              <a:effectLst/>
              <a:latin typeface="+mn-lt"/>
              <a:ea typeface="+mn-ea"/>
              <a:cs typeface="+mn-cs"/>
            </a:rPr>
            <a:t>が解消されると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人件費は増大することが想定されるため、</a:t>
          </a:r>
          <a:r>
            <a:rPr kumimoji="1" lang="ja-JP" altLang="ja-JP" sz="1100">
              <a:solidFill>
                <a:schemeClr val="dk1"/>
              </a:solidFill>
              <a:effectLst/>
              <a:latin typeface="+mn-lt"/>
              <a:ea typeface="+mn-ea"/>
              <a:cs typeface="+mn-cs"/>
            </a:rPr>
            <a:t>潜在的な財政需要として認識する必要があります。</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35</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物件費には、</a:t>
          </a:r>
          <a:r>
            <a:rPr kumimoji="1" lang="ja-JP" altLang="ja-JP" sz="1100">
              <a:solidFill>
                <a:schemeClr val="dk1"/>
              </a:solidFill>
              <a:effectLst/>
              <a:latin typeface="+mn-lt"/>
              <a:ea typeface="+mn-ea"/>
              <a:cs typeface="+mn-cs"/>
            </a:rPr>
            <a:t>塵芥処理費のような町民生活に不可欠な費用や、情報化推進費のような業務の効率化に必要な費用が含まれ、削減の難しいもの</a:t>
          </a:r>
          <a:r>
            <a:rPr kumimoji="1" lang="ja-JP" altLang="en-US" sz="1100">
              <a:solidFill>
                <a:schemeClr val="dk1"/>
              </a:solidFill>
              <a:effectLst/>
              <a:latin typeface="+mn-lt"/>
              <a:ea typeface="+mn-ea"/>
              <a:cs typeface="+mn-cs"/>
            </a:rPr>
            <a:t>が大半を占める</a:t>
          </a:r>
          <a:r>
            <a:rPr kumimoji="1" lang="ja-JP" altLang="ja-JP" sz="1100">
              <a:solidFill>
                <a:schemeClr val="dk1"/>
              </a:solidFill>
              <a:effectLst/>
              <a:latin typeface="+mn-lt"/>
              <a:ea typeface="+mn-ea"/>
              <a:cs typeface="+mn-cs"/>
            </a:rPr>
            <a:t>一方で、観光施設管理費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公衆浴場費といった湯沢町特有の</a:t>
          </a:r>
          <a:r>
            <a:rPr kumimoji="1" lang="ja-JP" altLang="en-US" sz="1100">
              <a:solidFill>
                <a:schemeClr val="dk1"/>
              </a:solidFill>
              <a:effectLst/>
              <a:latin typeface="+mn-lt"/>
              <a:ea typeface="+mn-ea"/>
              <a:cs typeface="+mn-cs"/>
            </a:rPr>
            <a:t>費用も含まれています。</a:t>
          </a:r>
          <a:r>
            <a:rPr kumimoji="1" lang="ja-JP" altLang="ja-JP" sz="1100">
              <a:solidFill>
                <a:schemeClr val="dk1"/>
              </a:solidFill>
              <a:effectLst/>
              <a:latin typeface="+mn-lt"/>
              <a:ea typeface="+mn-ea"/>
              <a:cs typeface="+mn-cs"/>
            </a:rPr>
            <a:t>これらが類似団体に比べて高い水準となっている要因である可能性があ</a:t>
          </a:r>
          <a:r>
            <a:rPr kumimoji="1" lang="ja-JP" altLang="en-US" sz="1100">
              <a:solidFill>
                <a:schemeClr val="dk1"/>
              </a:solidFill>
              <a:effectLst/>
              <a:latin typeface="+mn-lt"/>
              <a:ea typeface="+mn-ea"/>
              <a:cs typeface="+mn-cs"/>
            </a:rPr>
            <a:t>り、観光関連の公共</a:t>
          </a:r>
          <a:r>
            <a:rPr kumimoji="1" lang="ja-JP" altLang="ja-JP" sz="1100">
              <a:solidFill>
                <a:schemeClr val="dk1"/>
              </a:solidFill>
              <a:effectLst/>
              <a:latin typeface="+mn-lt"/>
              <a:ea typeface="+mn-ea"/>
              <a:cs typeface="+mn-cs"/>
            </a:rPr>
            <a:t>施設の見直し等により圧縮する</a:t>
          </a:r>
          <a:r>
            <a:rPr kumimoji="1" lang="ja-JP" altLang="en-US" sz="1100">
              <a:solidFill>
                <a:schemeClr val="dk1"/>
              </a:solidFill>
              <a:effectLst/>
              <a:latin typeface="+mn-lt"/>
              <a:ea typeface="+mn-ea"/>
              <a:cs typeface="+mn-cs"/>
            </a:rPr>
            <a:t>余地</a:t>
          </a:r>
          <a:r>
            <a:rPr kumimoji="1" lang="ja-JP" altLang="ja-JP" sz="1100">
              <a:solidFill>
                <a:schemeClr val="dk1"/>
              </a:solidFill>
              <a:effectLst/>
              <a:latin typeface="+mn-lt"/>
              <a:ea typeface="+mn-ea"/>
              <a:cs typeface="+mn-cs"/>
            </a:rPr>
            <a:t>があ</a:t>
          </a:r>
          <a:r>
            <a:rPr kumimoji="1" lang="ja-JP" altLang="en-US" sz="1100">
              <a:solidFill>
                <a:schemeClr val="dk1"/>
              </a:solidFill>
              <a:effectLst/>
              <a:latin typeface="+mn-lt"/>
              <a:ea typeface="+mn-ea"/>
              <a:cs typeface="+mn-cs"/>
            </a:rPr>
            <a:t>ると考えられます。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138430</xdr:rowOff>
    </xdr:from>
    <xdr:to>
      <xdr:col>82</xdr:col>
      <xdr:colOff>107950</xdr:colOff>
      <xdr:row>16</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816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1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85090</xdr:rowOff>
    </xdr:from>
    <xdr:to>
      <xdr:col>73</xdr:col>
      <xdr:colOff>180975</xdr:colOff>
      <xdr:row>16</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8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85090</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28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110490</xdr:rowOff>
    </xdr:from>
    <xdr:to>
      <xdr:col>82</xdr:col>
      <xdr:colOff>158750</xdr:colOff>
      <xdr:row>17</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82567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34290</xdr:rowOff>
    </xdr:from>
    <xdr:to>
      <xdr:col>69</xdr:col>
      <xdr:colOff>142875</xdr:colOff>
      <xdr:row>16</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120667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扶助費が占める割合は</a:t>
          </a:r>
          <a:r>
            <a:rPr kumimoji="1" lang="ja-JP" altLang="en-US" sz="1100">
              <a:solidFill>
                <a:schemeClr val="dk1"/>
              </a:solidFill>
              <a:effectLst/>
              <a:latin typeface="+mn-lt"/>
              <a:ea typeface="+mn-ea"/>
              <a:cs typeface="+mn-cs"/>
            </a:rPr>
            <a:t>ほぼ横ばいで推移しており</a:t>
          </a:r>
          <a:r>
            <a:rPr kumimoji="1" lang="ja-JP" altLang="ja-JP" sz="1100">
              <a:solidFill>
                <a:schemeClr val="dk1"/>
              </a:solidFill>
              <a:effectLst/>
              <a:latin typeface="+mn-lt"/>
              <a:ea typeface="+mn-ea"/>
              <a:cs typeface="+mn-cs"/>
            </a:rPr>
            <a:t>、類似団体と大きな差はなく、経常収支比率を押し上げる要因</a:t>
          </a:r>
          <a:r>
            <a:rPr kumimoji="1" lang="ja-JP" altLang="en-US" sz="1100">
              <a:solidFill>
                <a:schemeClr val="dk1"/>
              </a:solidFill>
              <a:effectLst/>
              <a:latin typeface="+mn-lt"/>
              <a:ea typeface="+mn-ea"/>
              <a:cs typeface="+mn-cs"/>
            </a:rPr>
            <a:t>とはなっていません</a:t>
          </a:r>
          <a:r>
            <a:rPr kumimoji="1" lang="ja-JP" altLang="ja-JP" sz="1100">
              <a:solidFill>
                <a:schemeClr val="dk1"/>
              </a:solidFill>
              <a:effectLst/>
              <a:latin typeface="+mn-lt"/>
              <a:ea typeface="+mn-ea"/>
              <a:cs typeface="+mn-cs"/>
            </a:rPr>
            <a:t>。経常的に一般財源から支出している経費としては、認定こども園に要する経費の他、障害者支援に要する経費や、母子健康事業費などが計上されています。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年度に大きく下落している要因は、下水道事業の法適化により繰出金が補助金に振り替わったためです。</a:t>
          </a:r>
          <a:r>
            <a:rPr kumimoji="1" lang="ja-JP" altLang="ja-JP" sz="1100">
              <a:solidFill>
                <a:schemeClr val="dk1"/>
              </a:solidFill>
              <a:effectLst/>
              <a:latin typeface="+mn-lt"/>
              <a:ea typeface="+mn-ea"/>
              <a:cs typeface="+mn-cs"/>
            </a:rPr>
            <a:t>それでもなお類似団体を上回っている要因としては、除排雪に要する維持費等が含まれているためであると考えられます。豪雪地帯特有の事情として、除排雪に要する費用が経常的な維持費として高止まりしやすい傾向にあり、</a:t>
          </a:r>
          <a:r>
            <a:rPr kumimoji="1" lang="ja-JP" altLang="en-US" sz="1100">
              <a:solidFill>
                <a:schemeClr val="dk1"/>
              </a:solidFill>
              <a:effectLst/>
              <a:latin typeface="+mn-lt"/>
              <a:ea typeface="+mn-ea"/>
              <a:cs typeface="+mn-cs"/>
            </a:rPr>
            <a:t>このような特殊事情を前提条件として認識したうえで、余力のある財政運営を実現していくことが求められています。</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60</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4824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45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92710</xdr:rowOff>
    </xdr:from>
    <xdr:to>
      <xdr:col>73</xdr:col>
      <xdr:colOff>180975</xdr:colOff>
      <xdr:row>61</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551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161290</xdr:rowOff>
    </xdr:from>
    <xdr:to>
      <xdr:col>69</xdr:col>
      <xdr:colOff>92075</xdr:colOff>
      <xdr:row>61</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619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41910</xdr:rowOff>
    </xdr:from>
    <xdr:to>
      <xdr:col>74</xdr:col>
      <xdr:colOff>31750</xdr:colOff>
      <xdr:row>61</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128287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110490</xdr:rowOff>
    </xdr:from>
    <xdr:to>
      <xdr:col>69</xdr:col>
      <xdr:colOff>142875</xdr:colOff>
      <xdr:row>62</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25417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118110</xdr:rowOff>
    </xdr:from>
    <xdr:to>
      <xdr:col>65</xdr:col>
      <xdr:colOff>53975</xdr:colOff>
      <xdr:row>62</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66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類似団体と比較し一貫して高い傾向にあり、これが経常収支比率を押し上げる主な要因の一つとなっています。</a:t>
          </a:r>
          <a:r>
            <a:rPr kumimoji="1" lang="ja-JP" altLang="en-US" sz="1100">
              <a:solidFill>
                <a:schemeClr val="dk1"/>
              </a:solidFill>
              <a:effectLst/>
              <a:latin typeface="+mn-lt"/>
              <a:ea typeface="+mn-ea"/>
              <a:cs typeface="+mn-cs"/>
            </a:rPr>
            <a:t>この中には、</a:t>
          </a:r>
          <a:r>
            <a:rPr kumimoji="1" lang="ja-JP" altLang="ja-JP" sz="1100">
              <a:solidFill>
                <a:schemeClr val="dk1"/>
              </a:solidFill>
              <a:effectLst/>
              <a:latin typeface="+mn-lt"/>
              <a:ea typeface="+mn-ea"/>
              <a:cs typeface="+mn-cs"/>
            </a:rPr>
            <a:t>隣接する南魚沼市への消防業務やごみ処理業務等の事務委託や、病院事業会計への補助金が</a:t>
          </a:r>
          <a:r>
            <a:rPr kumimoji="1" lang="ja-JP" altLang="en-US" sz="1100">
              <a:solidFill>
                <a:schemeClr val="dk1"/>
              </a:solidFill>
              <a:effectLst/>
              <a:latin typeface="+mn-lt"/>
              <a:ea typeface="+mn-ea"/>
              <a:cs typeface="+mn-cs"/>
            </a:rPr>
            <a:t>含まれるほか、令和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年度からは新たに下水道事業会計補助金が計上されたため、大幅に増大しました（下水道事業の法適化によるもの）。企業</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経営改善</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一般会計の負担を抑制</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必要があります。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62992</xdr:rowOff>
    </xdr:from>
    <xdr:to>
      <xdr:col>82</xdr:col>
      <xdr:colOff>107950</xdr:colOff>
      <xdr:row>41</xdr:row>
      <xdr:rowOff>106426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920992"/>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40</xdr:row>
      <xdr:rowOff>62992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884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558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55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55626</xdr:rowOff>
    </xdr:from>
    <xdr:to>
      <xdr:col>82</xdr:col>
      <xdr:colOff>158750</xdr:colOff>
      <xdr:row>41</xdr:row>
      <xdr:rowOff>157226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70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135653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12192</xdr:rowOff>
    </xdr:from>
    <xdr:to>
      <xdr:col>78</xdr:col>
      <xdr:colOff>120650</xdr:colOff>
      <xdr:row>40</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98569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5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類似団体と比較すると低い</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にありますが、これは現在よりも税収が多かった</a:t>
          </a:r>
          <a:r>
            <a:rPr kumimoji="1" lang="ja-JP" altLang="en-US" sz="1100">
              <a:solidFill>
                <a:schemeClr val="dk1"/>
              </a:solidFill>
              <a:effectLst/>
              <a:latin typeface="+mn-lt"/>
              <a:ea typeface="+mn-ea"/>
              <a:cs typeface="+mn-cs"/>
            </a:rPr>
            <a:t>時期</a:t>
          </a:r>
          <a:r>
            <a:rPr kumimoji="1" lang="ja-JP" altLang="ja-JP" sz="1100">
              <a:solidFill>
                <a:schemeClr val="dk1"/>
              </a:solidFill>
              <a:effectLst/>
              <a:latin typeface="+mn-lt"/>
              <a:ea typeface="+mn-ea"/>
              <a:cs typeface="+mn-cs"/>
            </a:rPr>
            <a:t>に起債を抑制して</a:t>
          </a:r>
          <a:r>
            <a:rPr kumimoji="1" lang="ja-JP" altLang="en-US" sz="1100">
              <a:solidFill>
                <a:schemeClr val="dk1"/>
              </a:solidFill>
              <a:effectLst/>
              <a:latin typeface="+mn-lt"/>
              <a:ea typeface="+mn-ea"/>
              <a:cs typeface="+mn-cs"/>
            </a:rPr>
            <a:t>投資的事業を行っていたためだと考えられます</a:t>
          </a:r>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現在では投資的事業の財源として一定割合を起債により賄っており</a:t>
          </a:r>
          <a:r>
            <a:rPr kumimoji="1" lang="ja-JP" altLang="ja-JP" sz="1100">
              <a:solidFill>
                <a:schemeClr val="dk1"/>
              </a:solidFill>
              <a:effectLst/>
              <a:latin typeface="+mn-lt"/>
              <a:ea typeface="+mn-ea"/>
              <a:cs typeface="+mn-cs"/>
            </a:rPr>
            <a:t>、将来的に公債費が財政を圧迫することも想定</a:t>
          </a:r>
          <a:r>
            <a:rPr kumimoji="1" lang="ja-JP" altLang="en-US" sz="1100">
              <a:solidFill>
                <a:schemeClr val="dk1"/>
              </a:solidFill>
              <a:effectLst/>
              <a:latin typeface="+mn-lt"/>
              <a:ea typeface="+mn-ea"/>
              <a:cs typeface="+mn-cs"/>
            </a:rPr>
            <a:t>されます。将来の財政が硬直化しないよう、</a:t>
          </a:r>
          <a:r>
            <a:rPr kumimoji="1" lang="ja-JP" altLang="ja-JP" sz="1100">
              <a:solidFill>
                <a:schemeClr val="dk1"/>
              </a:solidFill>
              <a:effectLst/>
              <a:latin typeface="+mn-lt"/>
              <a:ea typeface="+mn-ea"/>
              <a:cs typeface="+mn-cs"/>
            </a:rPr>
            <a:t>現在の</a:t>
          </a:r>
          <a:r>
            <a:rPr kumimoji="1" lang="ja-JP" altLang="en-US" sz="1100">
              <a:solidFill>
                <a:schemeClr val="dk1"/>
              </a:solidFill>
              <a:effectLst/>
              <a:latin typeface="+mn-lt"/>
              <a:ea typeface="+mn-ea"/>
              <a:cs typeface="+mn-cs"/>
            </a:rPr>
            <a:t>うちから</a:t>
          </a:r>
          <a:r>
            <a:rPr kumimoji="1" lang="ja-JP" altLang="ja-JP" sz="1100">
              <a:solidFill>
                <a:schemeClr val="dk1"/>
              </a:solidFill>
              <a:effectLst/>
              <a:latin typeface="+mn-lt"/>
              <a:ea typeface="+mn-ea"/>
              <a:cs typeface="+mn-cs"/>
            </a:rPr>
            <a:t>収支を改善し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基金に積み立てを行うなど予防的な財政運営が必要となります。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60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168910</xdr:rowOff>
    </xdr:from>
    <xdr:to>
      <xdr:col>19</xdr:col>
      <xdr:colOff>187325</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56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168910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825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138430</xdr:rowOff>
    </xdr:from>
    <xdr:to>
      <xdr:col>11</xdr:col>
      <xdr:colOff>9525</xdr:colOff>
      <xdr:row>74</xdr:row>
      <xdr:rowOff>142240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25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118110</xdr:rowOff>
    </xdr:from>
    <xdr:to>
      <xdr:col>15</xdr:col>
      <xdr:colOff>149225</xdr:colOff>
      <xdr:row>75</xdr:row>
      <xdr:rowOff>48260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58437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87630</xdr:rowOff>
    </xdr:from>
    <xdr:to>
      <xdr:col>11</xdr:col>
      <xdr:colOff>60325</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27957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の経常収支比率が類似団体に比べ高い水準にあり、これが湯沢町の特徴と考えられます。要因としては、他会計補助金や、除排雪関連経費、公共施設の維持管理費等が考えられます。また、比較的低い水準にある</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についても、今後は</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していく可能性が高く</a:t>
          </a:r>
          <a:r>
            <a:rPr kumimoji="1" lang="ja-JP" altLang="ja-JP" sz="1100">
              <a:solidFill>
                <a:schemeClr val="dk1"/>
              </a:solidFill>
              <a:effectLst/>
              <a:latin typeface="+mn-lt"/>
              <a:ea typeface="+mn-ea"/>
              <a:cs typeface="+mn-cs"/>
            </a:rPr>
            <a:t>、今後ますます財政の弾力性が失われていく</a:t>
          </a:r>
          <a:r>
            <a:rPr kumimoji="1" lang="ja-JP" altLang="en-US" sz="1100">
              <a:solidFill>
                <a:schemeClr val="dk1"/>
              </a:solidFill>
              <a:effectLst/>
              <a:latin typeface="+mn-lt"/>
              <a:ea typeface="+mn-ea"/>
              <a:cs typeface="+mn-cs"/>
            </a:rPr>
            <a:t>ことが懸念されます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このような現状を踏まえ、公債費の負担が比較的小さい</a:t>
          </a:r>
          <a:r>
            <a:rPr kumimoji="1" lang="ja-JP" altLang="ja-JP" sz="1100">
              <a:solidFill>
                <a:schemeClr val="dk1"/>
              </a:solidFill>
              <a:effectLst/>
              <a:latin typeface="+mn-lt"/>
              <a:ea typeface="+mn-ea"/>
              <a:cs typeface="+mn-cs"/>
            </a:rPr>
            <a:t>現在のうちから</a:t>
          </a:r>
          <a:r>
            <a:rPr kumimoji="1" lang="ja-JP" altLang="en-US" sz="1100">
              <a:solidFill>
                <a:schemeClr val="dk1"/>
              </a:solidFill>
              <a:effectLst/>
              <a:latin typeface="+mn-lt"/>
              <a:ea typeface="+mn-ea"/>
              <a:cs typeface="+mn-cs"/>
            </a:rPr>
            <a:t>経常的支出</a:t>
          </a:r>
          <a:r>
            <a:rPr kumimoji="1" lang="ja-JP" altLang="ja-JP" sz="1100">
              <a:solidFill>
                <a:schemeClr val="dk1"/>
              </a:solidFill>
              <a:effectLst/>
              <a:latin typeface="+mn-lt"/>
              <a:ea typeface="+mn-ea"/>
              <a:cs typeface="+mn-cs"/>
            </a:rPr>
            <a:t>を見直すことが必要となります。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115570</xdr:rowOff>
    </xdr:from>
    <xdr:to>
      <xdr:col>82</xdr:col>
      <xdr:colOff>107950</xdr:colOff>
      <xdr:row>80</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8315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xdr:rowOff>
    </xdr:from>
    <xdr:to>
      <xdr:col>78</xdr:col>
      <xdr:colOff>69850</xdr:colOff>
      <xdr:row>80</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210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80</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991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54611</xdr:rowOff>
    </xdr:from>
    <xdr:to>
      <xdr:col>69</xdr:col>
      <xdr:colOff>92075</xdr:colOff>
      <xdr:row>80</xdr:row>
      <xdr:rowOff>20320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991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72389</xdr:rowOff>
    </xdr:from>
    <xdr:to>
      <xdr:col>82</xdr:col>
      <xdr:colOff>158750</xdr:colOff>
      <xdr:row>81</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44466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64770</xdr:rowOff>
    </xdr:from>
    <xdr:to>
      <xdr:col>78</xdr:col>
      <xdr:colOff>120650</xdr:colOff>
      <xdr:row>80</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151147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6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125730</xdr:rowOff>
    </xdr:from>
    <xdr:to>
      <xdr:col>74</xdr:col>
      <xdr:colOff>31750</xdr:colOff>
      <xdr:row>80</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140970</xdr:rowOff>
    </xdr:from>
    <xdr:to>
      <xdr:col>65</xdr:col>
      <xdr:colOff>53975</xdr:colOff>
      <xdr:row>80</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97592</xdr:rowOff>
    </xdr:from>
    <xdr:to>
      <xdr:col>29</xdr:col>
      <xdr:colOff>127000</xdr:colOff>
      <xdr:row>18</xdr:row>
      <xdr:rowOff>120293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31317"/>
          <a:ext cx="647700" cy="2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99879</xdr:rowOff>
    </xdr:from>
    <xdr:to>
      <xdr:col>26</xdr:col>
      <xdr:colOff>50800</xdr:colOff>
      <xdr:row>18</xdr:row>
      <xdr:rowOff>120293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233604"/>
          <a:ext cx="698500" cy="20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99879</xdr:rowOff>
    </xdr:from>
    <xdr:to>
      <xdr:col>22</xdr:col>
      <xdr:colOff>114300</xdr:colOff>
      <xdr:row>18</xdr:row>
      <xdr:rowOff>101559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33604"/>
          <a:ext cx="698500" cy="1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101559</xdr:rowOff>
    </xdr:from>
    <xdr:to>
      <xdr:col>18</xdr:col>
      <xdr:colOff>177800</xdr:colOff>
      <xdr:row>18</xdr:row>
      <xdr:rowOff>131888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35284"/>
          <a:ext cx="698500" cy="3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46792</xdr:rowOff>
    </xdr:from>
    <xdr:to>
      <xdr:col>29</xdr:col>
      <xdr:colOff>177800</xdr:colOff>
      <xdr:row>18</xdr:row>
      <xdr:rowOff>148392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8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18869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5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69492</xdr:rowOff>
    </xdr:from>
    <xdr:to>
      <xdr:col>26</xdr:col>
      <xdr:colOff>101600</xdr:colOff>
      <xdr:row>18</xdr:row>
      <xdr:rowOff>171093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0321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155870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89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49079</xdr:rowOff>
    </xdr:from>
    <xdr:to>
      <xdr:col>22</xdr:col>
      <xdr:colOff>165100</xdr:colOff>
      <xdr:row>18</xdr:row>
      <xdr:rowOff>150678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8280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135455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6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50759</xdr:rowOff>
    </xdr:from>
    <xdr:to>
      <xdr:col>19</xdr:col>
      <xdr:colOff>38100</xdr:colOff>
      <xdr:row>18</xdr:row>
      <xdr:rowOff>152359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84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137136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7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81088</xdr:rowOff>
    </xdr:from>
    <xdr:to>
      <xdr:col>15</xdr:col>
      <xdr:colOff>101600</xdr:colOff>
      <xdr:row>19</xdr:row>
      <xdr:rowOff>11238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1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167465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0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2439</xdr:rowOff>
    </xdr:from>
    <xdr:to>
      <xdr:col>29</xdr:col>
      <xdr:colOff>127000</xdr:colOff>
      <xdr:row>36</xdr:row>
      <xdr:rowOff>21310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55689"/>
          <a:ext cx="647700" cy="18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21310</xdr:rowOff>
    </xdr:from>
    <xdr:to>
      <xdr:col>26</xdr:col>
      <xdr:colOff>50800</xdr:colOff>
      <xdr:row>36</xdr:row>
      <xdr:rowOff>156629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74560"/>
          <a:ext cx="698500" cy="13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156629</xdr:rowOff>
    </xdr:from>
    <xdr:to>
      <xdr:col>22</xdr:col>
      <xdr:colOff>114300</xdr:colOff>
      <xdr:row>37</xdr:row>
      <xdr:rowOff>10681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09879"/>
          <a:ext cx="698500" cy="25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6147</xdr:rowOff>
    </xdr:from>
    <xdr:to>
      <xdr:col>18</xdr:col>
      <xdr:colOff>177800</xdr:colOff>
      <xdr:row>37</xdr:row>
      <xdr:rowOff>10681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30847"/>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294539</xdr:rowOff>
    </xdr:from>
    <xdr:to>
      <xdr:col>29</xdr:col>
      <xdr:colOff>177800</xdr:colOff>
      <xdr:row>36</xdr:row>
      <xdr:rowOff>53239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04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139616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4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313410</xdr:rowOff>
    </xdr:from>
    <xdr:to>
      <xdr:col>26</xdr:col>
      <xdr:colOff>101600</xdr:colOff>
      <xdr:row>36</xdr:row>
      <xdr:rowOff>72110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23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82287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105829</xdr:rowOff>
    </xdr:from>
    <xdr:to>
      <xdr:col>22</xdr:col>
      <xdr:colOff>165100</xdr:colOff>
      <xdr:row>37</xdr:row>
      <xdr:rowOff>35979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5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217606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131331</xdr:rowOff>
    </xdr:from>
    <xdr:to>
      <xdr:col>19</xdr:col>
      <xdr:colOff>38100</xdr:colOff>
      <xdr:row>37</xdr:row>
      <xdr:rowOff>61481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8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243108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126797</xdr:rowOff>
    </xdr:from>
    <xdr:to>
      <xdr:col>15</xdr:col>
      <xdr:colOff>101600</xdr:colOff>
      <xdr:row>37</xdr:row>
      <xdr:rowOff>56947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80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238574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4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8,268
7,585
357.29
9,906,430
9,133,007
524,764
4,347,948
5,129,460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2875</xdr:rowOff>
    </xdr:from>
    <xdr:to>
      <xdr:col>24</xdr:col>
      <xdr:colOff>63500</xdr:colOff>
      <xdr:row>36</xdr:row>
      <xdr:rowOff>28166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5075"/>
          <a:ext cx="8382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2959</xdr:rowOff>
    </xdr:from>
    <xdr:to>
      <xdr:col>19</xdr:col>
      <xdr:colOff>177800</xdr:colOff>
      <xdr:row>36</xdr:row>
      <xdr:rowOff>28166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5159"/>
          <a:ext cx="8890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2959</xdr:rowOff>
    </xdr:from>
    <xdr:to>
      <xdr:col>15</xdr:col>
      <xdr:colOff>50800</xdr:colOff>
      <xdr:row>36</xdr:row>
      <xdr:rowOff>4864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515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4864</xdr:rowOff>
    </xdr:from>
    <xdr:to>
      <xdr:col>10</xdr:col>
      <xdr:colOff>114300</xdr:colOff>
      <xdr:row>36</xdr:row>
      <xdr:rowOff>37592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7064"/>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123525</xdr:rowOff>
    </xdr:from>
    <xdr:to>
      <xdr:col>24</xdr:col>
      <xdr:colOff>114300</xdr:colOff>
      <xdr:row>36</xdr:row>
      <xdr:rowOff>53675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101952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148816</xdr:rowOff>
    </xdr:from>
    <xdr:to>
      <xdr:col>20</xdr:col>
      <xdr:colOff>38100</xdr:colOff>
      <xdr:row>36</xdr:row>
      <xdr:rowOff>78966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70093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4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123609</xdr:rowOff>
    </xdr:from>
    <xdr:to>
      <xdr:col>15</xdr:col>
      <xdr:colOff>101600</xdr:colOff>
      <xdr:row>36</xdr:row>
      <xdr:rowOff>53759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44886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125514</xdr:rowOff>
    </xdr:from>
    <xdr:to>
      <xdr:col>10</xdr:col>
      <xdr:colOff>165100</xdr:colOff>
      <xdr:row>36</xdr:row>
      <xdr:rowOff>55664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46791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1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158242</xdr:rowOff>
    </xdr:from>
    <xdr:to>
      <xdr:col>6</xdr:col>
      <xdr:colOff>38100</xdr:colOff>
      <xdr:row>36</xdr:row>
      <xdr:rowOff>88392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79519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5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60028</xdr:rowOff>
    </xdr:from>
    <xdr:to>
      <xdr:col>24</xdr:col>
      <xdr:colOff>63500</xdr:colOff>
      <xdr:row>58</xdr:row>
      <xdr:rowOff>65624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4128"/>
          <a:ext cx="8382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62423</xdr:rowOff>
    </xdr:from>
    <xdr:to>
      <xdr:col>19</xdr:col>
      <xdr:colOff>177800</xdr:colOff>
      <xdr:row>58</xdr:row>
      <xdr:rowOff>65624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652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62423</xdr:rowOff>
    </xdr:from>
    <xdr:to>
      <xdr:col>15</xdr:col>
      <xdr:colOff>50800</xdr:colOff>
      <xdr:row>58</xdr:row>
      <xdr:rowOff>71590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652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71590</xdr:rowOff>
    </xdr:from>
    <xdr:to>
      <xdr:col>10</xdr:col>
      <xdr:colOff>114300</xdr:colOff>
      <xdr:row>58</xdr:row>
      <xdr:rowOff>74143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569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9228</xdr:rowOff>
    </xdr:from>
    <xdr:to>
      <xdr:col>24</xdr:col>
      <xdr:colOff>114300</xdr:colOff>
      <xdr:row>58</xdr:row>
      <xdr:rowOff>110828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14824</xdr:rowOff>
    </xdr:from>
    <xdr:to>
      <xdr:col>20</xdr:col>
      <xdr:colOff>38100</xdr:colOff>
      <xdr:row>58</xdr:row>
      <xdr:rowOff>116424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132951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11623</xdr:rowOff>
    </xdr:from>
    <xdr:to>
      <xdr:col>15</xdr:col>
      <xdr:colOff>101600</xdr:colOff>
      <xdr:row>58</xdr:row>
      <xdr:rowOff>113223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129750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20790</xdr:rowOff>
    </xdr:from>
    <xdr:to>
      <xdr:col>10</xdr:col>
      <xdr:colOff>165100</xdr:colOff>
      <xdr:row>58</xdr:row>
      <xdr:rowOff>122390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138917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23343</xdr:rowOff>
    </xdr:from>
    <xdr:to>
      <xdr:col>6</xdr:col>
      <xdr:colOff>38100</xdr:colOff>
      <xdr:row>58</xdr:row>
      <xdr:rowOff>124943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141470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22999</xdr:rowOff>
    </xdr:from>
    <xdr:to>
      <xdr:col>24</xdr:col>
      <xdr:colOff>63500</xdr:colOff>
      <xdr:row>72</xdr:row>
      <xdr:rowOff>155416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024499"/>
          <a:ext cx="838200" cy="47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101600</xdr:rowOff>
    </xdr:from>
    <xdr:to>
      <xdr:col>19</xdr:col>
      <xdr:colOff>177800</xdr:colOff>
      <xdr:row>72</xdr:row>
      <xdr:rowOff>155416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274550"/>
          <a:ext cx="889000" cy="22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46774</xdr:rowOff>
    </xdr:from>
    <xdr:to>
      <xdr:col>15</xdr:col>
      <xdr:colOff>50800</xdr:colOff>
      <xdr:row>71</xdr:row>
      <xdr:rowOff>101600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219724"/>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46774</xdr:rowOff>
    </xdr:from>
    <xdr:to>
      <xdr:col>10</xdr:col>
      <xdr:colOff>114300</xdr:colOff>
      <xdr:row>72</xdr:row>
      <xdr:rowOff>137833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219724"/>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143649</xdr:rowOff>
    </xdr:from>
    <xdr:to>
      <xdr:col>24</xdr:col>
      <xdr:colOff>114300</xdr:colOff>
      <xdr:row>70</xdr:row>
      <xdr:rowOff>73799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19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94752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19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104616</xdr:rowOff>
    </xdr:from>
    <xdr:to>
      <xdr:col>20</xdr:col>
      <xdr:colOff>38100</xdr:colOff>
      <xdr:row>73</xdr:row>
      <xdr:rowOff>34766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4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51293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2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50800</xdr:rowOff>
    </xdr:from>
    <xdr:to>
      <xdr:col>15</xdr:col>
      <xdr:colOff>101600</xdr:colOff>
      <xdr:row>71</xdr:row>
      <xdr:rowOff>152400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22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168927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19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167424</xdr:rowOff>
    </xdr:from>
    <xdr:to>
      <xdr:col>10</xdr:col>
      <xdr:colOff>165100</xdr:colOff>
      <xdr:row>71</xdr:row>
      <xdr:rowOff>97574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1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114101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19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87033</xdr:rowOff>
    </xdr:from>
    <xdr:to>
      <xdr:col>6</xdr:col>
      <xdr:colOff>38100</xdr:colOff>
      <xdr:row>73</xdr:row>
      <xdr:rowOff>17183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33710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2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123988</xdr:rowOff>
    </xdr:from>
    <xdr:to>
      <xdr:col>24</xdr:col>
      <xdr:colOff>63500</xdr:colOff>
      <xdr:row>98</xdr:row>
      <xdr:rowOff>139852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26088"/>
          <a:ext cx="8382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139852</xdr:rowOff>
    </xdr:from>
    <xdr:to>
      <xdr:col>19</xdr:col>
      <xdr:colOff>177800</xdr:colOff>
      <xdr:row>98</xdr:row>
      <xdr:rowOff>171087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41952"/>
          <a:ext cx="8890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74054</xdr:rowOff>
    </xdr:from>
    <xdr:to>
      <xdr:col>15</xdr:col>
      <xdr:colOff>50800</xdr:colOff>
      <xdr:row>98</xdr:row>
      <xdr:rowOff>171087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6154"/>
          <a:ext cx="889000" cy="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74054</xdr:rowOff>
    </xdr:from>
    <xdr:to>
      <xdr:col>10</xdr:col>
      <xdr:colOff>114300</xdr:colOff>
      <xdr:row>99</xdr:row>
      <xdr:rowOff>91221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6154"/>
          <a:ext cx="889000" cy="18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73188</xdr:rowOff>
    </xdr:from>
    <xdr:to>
      <xdr:col>24</xdr:col>
      <xdr:colOff>114300</xdr:colOff>
      <xdr:row>99</xdr:row>
      <xdr:rowOff>3338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159565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9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89052</xdr:rowOff>
    </xdr:from>
    <xdr:to>
      <xdr:col>20</xdr:col>
      <xdr:colOff>38100</xdr:colOff>
      <xdr:row>99</xdr:row>
      <xdr:rowOff>19202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10329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120287</xdr:rowOff>
    </xdr:from>
    <xdr:to>
      <xdr:col>15</xdr:col>
      <xdr:colOff>101600</xdr:colOff>
      <xdr:row>99</xdr:row>
      <xdr:rowOff>50437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41564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1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23254</xdr:rowOff>
    </xdr:from>
    <xdr:to>
      <xdr:col>10</xdr:col>
      <xdr:colOff>165100</xdr:colOff>
      <xdr:row>98</xdr:row>
      <xdr:rowOff>124854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115981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40421</xdr:rowOff>
    </xdr:from>
    <xdr:to>
      <xdr:col>6</xdr:col>
      <xdr:colOff>38100</xdr:colOff>
      <xdr:row>99</xdr:row>
      <xdr:rowOff>142021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1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133148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0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157146</xdr:rowOff>
    </xdr:from>
    <xdr:to>
      <xdr:col>55</xdr:col>
      <xdr:colOff>0</xdr:colOff>
      <xdr:row>36</xdr:row>
      <xdr:rowOff>152395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7896"/>
          <a:ext cx="838200" cy="1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152395</xdr:rowOff>
    </xdr:from>
    <xdr:to>
      <xdr:col>50</xdr:col>
      <xdr:colOff>114300</xdr:colOff>
      <xdr:row>36</xdr:row>
      <xdr:rowOff>158159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4595"/>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105829</xdr:rowOff>
    </xdr:from>
    <xdr:to>
      <xdr:col>45</xdr:col>
      <xdr:colOff>177800</xdr:colOff>
      <xdr:row>36</xdr:row>
      <xdr:rowOff>158159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78029"/>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13502</xdr:rowOff>
    </xdr:from>
    <xdr:to>
      <xdr:col>41</xdr:col>
      <xdr:colOff>50800</xdr:colOff>
      <xdr:row>36</xdr:row>
      <xdr:rowOff>105829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14252"/>
          <a:ext cx="889000" cy="26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106346</xdr:rowOff>
    </xdr:from>
    <xdr:to>
      <xdr:col>55</xdr:col>
      <xdr:colOff>50800</xdr:colOff>
      <xdr:row>36</xdr:row>
      <xdr:rowOff>36496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129223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5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101595</xdr:rowOff>
    </xdr:from>
    <xdr:to>
      <xdr:col>50</xdr:col>
      <xdr:colOff>165100</xdr:colOff>
      <xdr:row>37</xdr:row>
      <xdr:rowOff>31745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48272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4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107359</xdr:rowOff>
    </xdr:from>
    <xdr:to>
      <xdr:col>46</xdr:col>
      <xdr:colOff>38100</xdr:colOff>
      <xdr:row>37</xdr:row>
      <xdr:rowOff>37509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54036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5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55029</xdr:rowOff>
    </xdr:from>
    <xdr:to>
      <xdr:col>41</xdr:col>
      <xdr:colOff>101600</xdr:colOff>
      <xdr:row>36</xdr:row>
      <xdr:rowOff>156629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0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134152</xdr:rowOff>
    </xdr:from>
    <xdr:to>
      <xdr:col>36</xdr:col>
      <xdr:colOff>165100</xdr:colOff>
      <xdr:row>35</xdr:row>
      <xdr:rowOff>64302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6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80829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3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56560</xdr:rowOff>
    </xdr:from>
    <xdr:to>
      <xdr:col>55</xdr:col>
      <xdr:colOff>0</xdr:colOff>
      <xdr:row>58</xdr:row>
      <xdr:rowOff>60753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0660"/>
          <a:ext cx="8382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40649</xdr:rowOff>
    </xdr:from>
    <xdr:to>
      <xdr:col>50</xdr:col>
      <xdr:colOff>114300</xdr:colOff>
      <xdr:row>58</xdr:row>
      <xdr:rowOff>60753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84749"/>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40649</xdr:rowOff>
    </xdr:from>
    <xdr:to>
      <xdr:col>45</xdr:col>
      <xdr:colOff>177800</xdr:colOff>
      <xdr:row>58</xdr:row>
      <xdr:rowOff>75023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84749"/>
          <a:ext cx="8890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75023</xdr:rowOff>
    </xdr:from>
    <xdr:to>
      <xdr:col>41</xdr:col>
      <xdr:colOff>50800</xdr:colOff>
      <xdr:row>58</xdr:row>
      <xdr:rowOff>86963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19123"/>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5760</xdr:rowOff>
    </xdr:from>
    <xdr:to>
      <xdr:col>55</xdr:col>
      <xdr:colOff>50800</xdr:colOff>
      <xdr:row>58</xdr:row>
      <xdr:rowOff>107360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136587</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9953</xdr:rowOff>
    </xdr:from>
    <xdr:to>
      <xdr:col>50</xdr:col>
      <xdr:colOff>165100</xdr:colOff>
      <xdr:row>58</xdr:row>
      <xdr:rowOff>111553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128080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72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161299</xdr:rowOff>
    </xdr:from>
    <xdr:to>
      <xdr:col>46</xdr:col>
      <xdr:colOff>38100</xdr:colOff>
      <xdr:row>58</xdr:row>
      <xdr:rowOff>91449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107976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0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24223</xdr:rowOff>
    </xdr:from>
    <xdr:to>
      <xdr:col>41</xdr:col>
      <xdr:colOff>101600</xdr:colOff>
      <xdr:row>58</xdr:row>
      <xdr:rowOff>125823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36163</xdr:rowOff>
    </xdr:from>
    <xdr:to>
      <xdr:col>36</xdr:col>
      <xdr:colOff>165100</xdr:colOff>
      <xdr:row>58</xdr:row>
      <xdr:rowOff>137763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128890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116148</xdr:rowOff>
    </xdr:from>
    <xdr:to>
      <xdr:col>55</xdr:col>
      <xdr:colOff>0</xdr:colOff>
      <xdr:row>78</xdr:row>
      <xdr:rowOff>119966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89248"/>
          <a:ext cx="8382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83122</xdr:rowOff>
    </xdr:from>
    <xdr:to>
      <xdr:col>50</xdr:col>
      <xdr:colOff>114300</xdr:colOff>
      <xdr:row>78</xdr:row>
      <xdr:rowOff>119966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56222"/>
          <a:ext cx="889000" cy="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83122</xdr:rowOff>
    </xdr:from>
    <xdr:to>
      <xdr:col>45</xdr:col>
      <xdr:colOff>177800</xdr:colOff>
      <xdr:row>78</xdr:row>
      <xdr:rowOff>113297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5622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113297</xdr:rowOff>
    </xdr:from>
    <xdr:to>
      <xdr:col>41</xdr:col>
      <xdr:colOff>50800</xdr:colOff>
      <xdr:row>78</xdr:row>
      <xdr:rowOff>136254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6397"/>
          <a:ext cx="889000" cy="2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65348</xdr:rowOff>
    </xdr:from>
    <xdr:to>
      <xdr:col>55</xdr:col>
      <xdr:colOff>50800</xdr:colOff>
      <xdr:row>78</xdr:row>
      <xdr:rowOff>166948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69166</xdr:rowOff>
    </xdr:from>
    <xdr:to>
      <xdr:col>50</xdr:col>
      <xdr:colOff>165100</xdr:colOff>
      <xdr:row>78</xdr:row>
      <xdr:rowOff>170766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161893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32322</xdr:rowOff>
    </xdr:from>
    <xdr:to>
      <xdr:col>46</xdr:col>
      <xdr:colOff>38100</xdr:colOff>
      <xdr:row>78</xdr:row>
      <xdr:rowOff>133922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150449</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62497</xdr:rowOff>
    </xdr:from>
    <xdr:to>
      <xdr:col>41</xdr:col>
      <xdr:colOff>101600</xdr:colOff>
      <xdr:row>78</xdr:row>
      <xdr:rowOff>164097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85454</xdr:rowOff>
    </xdr:from>
    <xdr:to>
      <xdr:col>36</xdr:col>
      <xdr:colOff>165100</xdr:colOff>
      <xdr:row>79</xdr:row>
      <xdr:rowOff>15604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6731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46397</xdr:rowOff>
    </xdr:from>
    <xdr:to>
      <xdr:col>55</xdr:col>
      <xdr:colOff>0</xdr:colOff>
      <xdr:row>97</xdr:row>
      <xdr:rowOff>75135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77047"/>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46397</xdr:rowOff>
    </xdr:from>
    <xdr:to>
      <xdr:col>50</xdr:col>
      <xdr:colOff>114300</xdr:colOff>
      <xdr:row>97</xdr:row>
      <xdr:rowOff>127651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77047"/>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127651</xdr:rowOff>
    </xdr:from>
    <xdr:to>
      <xdr:col>45</xdr:col>
      <xdr:colOff>177800</xdr:colOff>
      <xdr:row>97</xdr:row>
      <xdr:rowOff>149678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58301"/>
          <a:ext cx="889000" cy="2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93890</xdr:rowOff>
    </xdr:from>
    <xdr:to>
      <xdr:col>41</xdr:col>
      <xdr:colOff>50800</xdr:colOff>
      <xdr:row>97</xdr:row>
      <xdr:rowOff>149678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24540"/>
          <a:ext cx="889000" cy="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24335</xdr:rowOff>
    </xdr:from>
    <xdr:to>
      <xdr:col>55</xdr:col>
      <xdr:colOff>50800</xdr:colOff>
      <xdr:row>97</xdr:row>
      <xdr:rowOff>125935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47212</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167047</xdr:rowOff>
    </xdr:from>
    <xdr:to>
      <xdr:col>50</xdr:col>
      <xdr:colOff>165100</xdr:colOff>
      <xdr:row>97</xdr:row>
      <xdr:rowOff>97197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113724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0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76851</xdr:rowOff>
    </xdr:from>
    <xdr:to>
      <xdr:col>46</xdr:col>
      <xdr:colOff>38100</xdr:colOff>
      <xdr:row>98</xdr:row>
      <xdr:rowOff>7001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98878</xdr:rowOff>
    </xdr:from>
    <xdr:to>
      <xdr:col>41</xdr:col>
      <xdr:colOff>101600</xdr:colOff>
      <xdr:row>98</xdr:row>
      <xdr:rowOff>29028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20155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43090</xdr:rowOff>
    </xdr:from>
    <xdr:to>
      <xdr:col>36</xdr:col>
      <xdr:colOff>165100</xdr:colOff>
      <xdr:row>97</xdr:row>
      <xdr:rowOff>144690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161217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125760</xdr:rowOff>
    </xdr:from>
    <xdr:to>
      <xdr:col>85</xdr:col>
      <xdr:colOff>127000</xdr:colOff>
      <xdr:row>38</xdr:row>
      <xdr:rowOff>138864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0860"/>
          <a:ext cx="838200" cy="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59791</xdr:rowOff>
    </xdr:from>
    <xdr:to>
      <xdr:col>81</xdr:col>
      <xdr:colOff>50800</xdr:colOff>
      <xdr:row>38</xdr:row>
      <xdr:rowOff>138864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74891"/>
          <a:ext cx="889000" cy="7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59791</xdr:rowOff>
    </xdr:from>
    <xdr:to>
      <xdr:col>76</xdr:col>
      <xdr:colOff>114300</xdr:colOff>
      <xdr:row>38</xdr:row>
      <xdr:rowOff>97418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74891"/>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164046</xdr:rowOff>
    </xdr:from>
    <xdr:to>
      <xdr:col>71</xdr:col>
      <xdr:colOff>177800</xdr:colOff>
      <xdr:row>38</xdr:row>
      <xdr:rowOff>97418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7696"/>
          <a:ext cx="889000" cy="10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74960</xdr:rowOff>
    </xdr:from>
    <xdr:to>
      <xdr:col>85</xdr:col>
      <xdr:colOff>177800</xdr:colOff>
      <xdr:row>39</xdr:row>
      <xdr:rowOff>5110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88064</xdr:rowOff>
    </xdr:from>
    <xdr:to>
      <xdr:col>81</xdr:col>
      <xdr:colOff>101600</xdr:colOff>
      <xdr:row>39</xdr:row>
      <xdr:rowOff>18214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9341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5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8991</xdr:rowOff>
    </xdr:from>
    <xdr:to>
      <xdr:col>76</xdr:col>
      <xdr:colOff>165100</xdr:colOff>
      <xdr:row>38</xdr:row>
      <xdr:rowOff>110591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127118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46618</xdr:rowOff>
    </xdr:from>
    <xdr:to>
      <xdr:col>72</xdr:col>
      <xdr:colOff>38100</xdr:colOff>
      <xdr:row>38</xdr:row>
      <xdr:rowOff>148218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139345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113246</xdr:rowOff>
    </xdr:from>
    <xdr:to>
      <xdr:col>67</xdr:col>
      <xdr:colOff>101600</xdr:colOff>
      <xdr:row>38</xdr:row>
      <xdr:rowOff>43396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59923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3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13069</xdr:rowOff>
    </xdr:from>
    <xdr:to>
      <xdr:col>85</xdr:col>
      <xdr:colOff>127000</xdr:colOff>
      <xdr:row>78</xdr:row>
      <xdr:rowOff>24808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86169"/>
          <a:ext cx="8382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13069</xdr:rowOff>
    </xdr:from>
    <xdr:to>
      <xdr:col>81</xdr:col>
      <xdr:colOff>50800</xdr:colOff>
      <xdr:row>78</xdr:row>
      <xdr:rowOff>20704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86169"/>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20704</xdr:rowOff>
    </xdr:from>
    <xdr:to>
      <xdr:col>76</xdr:col>
      <xdr:colOff>114300</xdr:colOff>
      <xdr:row>78</xdr:row>
      <xdr:rowOff>29835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93804"/>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29835</xdr:rowOff>
    </xdr:from>
    <xdr:to>
      <xdr:col>71</xdr:col>
      <xdr:colOff>177800</xdr:colOff>
      <xdr:row>78</xdr:row>
      <xdr:rowOff>34939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2935"/>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145458</xdr:rowOff>
    </xdr:from>
    <xdr:to>
      <xdr:col>85</xdr:col>
      <xdr:colOff>177800</xdr:colOff>
      <xdr:row>78</xdr:row>
      <xdr:rowOff>75608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60385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133719</xdr:rowOff>
    </xdr:from>
    <xdr:to>
      <xdr:col>81</xdr:col>
      <xdr:colOff>101600</xdr:colOff>
      <xdr:row>78</xdr:row>
      <xdr:rowOff>63869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54996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141354</xdr:rowOff>
    </xdr:from>
    <xdr:to>
      <xdr:col>76</xdr:col>
      <xdr:colOff>165100</xdr:colOff>
      <xdr:row>78</xdr:row>
      <xdr:rowOff>71504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62631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150485</xdr:rowOff>
    </xdr:from>
    <xdr:to>
      <xdr:col>72</xdr:col>
      <xdr:colOff>38100</xdr:colOff>
      <xdr:row>78</xdr:row>
      <xdr:rowOff>80635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71762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155589</xdr:rowOff>
    </xdr:from>
    <xdr:to>
      <xdr:col>67</xdr:col>
      <xdr:colOff>101600</xdr:colOff>
      <xdr:row>78</xdr:row>
      <xdr:rowOff>85739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76866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22954</xdr:rowOff>
    </xdr:from>
    <xdr:to>
      <xdr:col>85</xdr:col>
      <xdr:colOff>127000</xdr:colOff>
      <xdr:row>97</xdr:row>
      <xdr:rowOff>68980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53604"/>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68980</xdr:rowOff>
    </xdr:from>
    <xdr:to>
      <xdr:col>81</xdr:col>
      <xdr:colOff>50800</xdr:colOff>
      <xdr:row>97</xdr:row>
      <xdr:rowOff>77361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99630"/>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77361</xdr:rowOff>
    </xdr:from>
    <xdr:to>
      <xdr:col>76</xdr:col>
      <xdr:colOff>114300</xdr:colOff>
      <xdr:row>97</xdr:row>
      <xdr:rowOff>125350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08011"/>
          <a:ext cx="889000" cy="4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125350</xdr:rowOff>
    </xdr:from>
    <xdr:to>
      <xdr:col>71</xdr:col>
      <xdr:colOff>177800</xdr:colOff>
      <xdr:row>98</xdr:row>
      <xdr:rowOff>66456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56000"/>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143604</xdr:rowOff>
    </xdr:from>
    <xdr:to>
      <xdr:col>85</xdr:col>
      <xdr:colOff>177800</xdr:colOff>
      <xdr:row>97</xdr:row>
      <xdr:rowOff>73754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0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166481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5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18180</xdr:rowOff>
    </xdr:from>
    <xdr:to>
      <xdr:col>81</xdr:col>
      <xdr:colOff>101600</xdr:colOff>
      <xdr:row>97</xdr:row>
      <xdr:rowOff>119780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136307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26561</xdr:rowOff>
    </xdr:from>
    <xdr:to>
      <xdr:col>76</xdr:col>
      <xdr:colOff>165100</xdr:colOff>
      <xdr:row>97</xdr:row>
      <xdr:rowOff>128161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144688</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74550</xdr:rowOff>
    </xdr:from>
    <xdr:to>
      <xdr:col>72</xdr:col>
      <xdr:colOff>38100</xdr:colOff>
      <xdr:row>98</xdr:row>
      <xdr:rowOff>4700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21227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15656</xdr:rowOff>
    </xdr:from>
    <xdr:to>
      <xdr:col>67</xdr:col>
      <xdr:colOff>101600</xdr:colOff>
      <xdr:row>98</xdr:row>
      <xdr:rowOff>117256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133783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69337</xdr:rowOff>
    </xdr:from>
    <xdr:to>
      <xdr:col>116</xdr:col>
      <xdr:colOff>63500</xdr:colOff>
      <xdr:row>58</xdr:row>
      <xdr:rowOff>81361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13437"/>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68376</xdr:rowOff>
    </xdr:from>
    <xdr:to>
      <xdr:col>111</xdr:col>
      <xdr:colOff>177800</xdr:colOff>
      <xdr:row>58</xdr:row>
      <xdr:rowOff>69337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12476"/>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57176</xdr:rowOff>
    </xdr:from>
    <xdr:to>
      <xdr:col>107</xdr:col>
      <xdr:colOff>50800</xdr:colOff>
      <xdr:row>58</xdr:row>
      <xdr:rowOff>68376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01276"/>
          <a:ext cx="8890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162126</xdr:rowOff>
    </xdr:from>
    <xdr:to>
      <xdr:col>102</xdr:col>
      <xdr:colOff>114300</xdr:colOff>
      <xdr:row>58</xdr:row>
      <xdr:rowOff>57176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34776"/>
          <a:ext cx="8890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30561</xdr:rowOff>
    </xdr:from>
    <xdr:to>
      <xdr:col>116</xdr:col>
      <xdr:colOff>114300</xdr:colOff>
      <xdr:row>58</xdr:row>
      <xdr:rowOff>132161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18537</xdr:rowOff>
    </xdr:from>
    <xdr:to>
      <xdr:col>112</xdr:col>
      <xdr:colOff>38100</xdr:colOff>
      <xdr:row>58</xdr:row>
      <xdr:rowOff>120137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111264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17576</xdr:rowOff>
    </xdr:from>
    <xdr:to>
      <xdr:col>107</xdr:col>
      <xdr:colOff>101600</xdr:colOff>
      <xdr:row>58</xdr:row>
      <xdr:rowOff>119176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110303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6376</xdr:rowOff>
    </xdr:from>
    <xdr:to>
      <xdr:col>102</xdr:col>
      <xdr:colOff>165100</xdr:colOff>
      <xdr:row>58</xdr:row>
      <xdr:rowOff>107976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99103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111326</xdr:rowOff>
    </xdr:from>
    <xdr:to>
      <xdr:col>98</xdr:col>
      <xdr:colOff>38100</xdr:colOff>
      <xdr:row>58</xdr:row>
      <xdr:rowOff>41476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58003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45272</xdr:rowOff>
    </xdr:from>
    <xdr:to>
      <xdr:col>116</xdr:col>
      <xdr:colOff>63500</xdr:colOff>
      <xdr:row>77</xdr:row>
      <xdr:rowOff>3504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389672"/>
          <a:ext cx="838200" cy="8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160486</xdr:rowOff>
    </xdr:from>
    <xdr:to>
      <xdr:col>111</xdr:col>
      <xdr:colOff>177800</xdr:colOff>
      <xdr:row>72</xdr:row>
      <xdr:rowOff>45272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333436"/>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50546</xdr:rowOff>
    </xdr:from>
    <xdr:to>
      <xdr:col>107</xdr:col>
      <xdr:colOff>50800</xdr:colOff>
      <xdr:row>71</xdr:row>
      <xdr:rowOff>160486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223496"/>
          <a:ext cx="889000" cy="10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114946</xdr:rowOff>
    </xdr:from>
    <xdr:to>
      <xdr:col>102</xdr:col>
      <xdr:colOff>114300</xdr:colOff>
      <xdr:row>71</xdr:row>
      <xdr:rowOff>50546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116446"/>
          <a:ext cx="889000" cy="10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124154</xdr:rowOff>
    </xdr:from>
    <xdr:to>
      <xdr:col>116</xdr:col>
      <xdr:colOff>114300</xdr:colOff>
      <xdr:row>77</xdr:row>
      <xdr:rowOff>54304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102581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165922</xdr:rowOff>
    </xdr:from>
    <xdr:to>
      <xdr:col>112</xdr:col>
      <xdr:colOff>38100</xdr:colOff>
      <xdr:row>72</xdr:row>
      <xdr:rowOff>96072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3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112599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1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109686</xdr:rowOff>
    </xdr:from>
    <xdr:to>
      <xdr:col>107</xdr:col>
      <xdr:colOff>101600</xdr:colOff>
      <xdr:row>72</xdr:row>
      <xdr:rowOff>39836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56363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05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171196</xdr:rowOff>
    </xdr:from>
    <xdr:to>
      <xdr:col>102</xdr:col>
      <xdr:colOff>165100</xdr:colOff>
      <xdr:row>71</xdr:row>
      <xdr:rowOff>101346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117873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94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64146</xdr:rowOff>
    </xdr:from>
    <xdr:to>
      <xdr:col>98</xdr:col>
      <xdr:colOff>38100</xdr:colOff>
      <xdr:row>70</xdr:row>
      <xdr:rowOff>165746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0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10823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84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類似団体と比較し、財政負担が大きいものとして、補助費等</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維持補修費が挙げられます。このうち補助費等については、消防業務やごみ処理施設運営といった業務を隣接する南魚沼市に事務委託し</a:t>
          </a:r>
          <a:r>
            <a:rPr kumimoji="1" lang="ja-JP" altLang="en-US" sz="1100">
              <a:solidFill>
                <a:schemeClr val="dk1"/>
              </a:solidFill>
              <a:effectLst/>
              <a:latin typeface="+mn-lt"/>
              <a:ea typeface="+mn-ea"/>
              <a:cs typeface="+mn-cs"/>
            </a:rPr>
            <a:t>、それを負担金として支出し</a:t>
          </a:r>
          <a:r>
            <a:rPr kumimoji="1" lang="ja-JP" altLang="ja-JP" sz="1100">
              <a:solidFill>
                <a:schemeClr val="dk1"/>
              </a:solidFill>
              <a:effectLst/>
              <a:latin typeface="+mn-lt"/>
              <a:ea typeface="+mn-ea"/>
              <a:cs typeface="+mn-cs"/>
            </a:rPr>
            <a:t>ている</a:t>
          </a:r>
          <a:r>
            <a:rPr kumimoji="1" lang="ja-JP" altLang="en-US" sz="1100">
              <a:solidFill>
                <a:schemeClr val="dk1"/>
              </a:solidFill>
              <a:effectLst/>
              <a:latin typeface="+mn-lt"/>
              <a:ea typeface="+mn-ea"/>
              <a:cs typeface="+mn-cs"/>
            </a:rPr>
            <a:t>という</a:t>
          </a:r>
          <a:r>
            <a:rPr kumimoji="1" lang="ja-JP" altLang="ja-JP" sz="1100">
              <a:solidFill>
                <a:schemeClr val="dk1"/>
              </a:solidFill>
              <a:effectLst/>
              <a:latin typeface="+mn-lt"/>
              <a:ea typeface="+mn-ea"/>
              <a:cs typeface="+mn-cs"/>
            </a:rPr>
            <a:t>構造的な要因があります</a:t>
          </a:r>
          <a:r>
            <a:rPr kumimoji="1" lang="ja-JP" altLang="en-US" sz="1100">
              <a:solidFill>
                <a:schemeClr val="dk1"/>
              </a:solidFill>
              <a:effectLst/>
              <a:latin typeface="+mn-lt"/>
              <a:ea typeface="+mn-ea"/>
              <a:cs typeface="+mn-cs"/>
            </a:rPr>
            <a:t>。それに加えて、</a:t>
          </a:r>
          <a:r>
            <a:rPr kumimoji="1" lang="ja-JP" altLang="ja-JP" sz="1100">
              <a:solidFill>
                <a:schemeClr val="dk1"/>
              </a:solidFill>
              <a:effectLst/>
              <a:latin typeface="+mn-lt"/>
              <a:ea typeface="+mn-ea"/>
              <a:cs typeface="+mn-cs"/>
            </a:rPr>
            <a:t>病院事業会計補助金</a:t>
          </a:r>
          <a:r>
            <a:rPr kumimoji="1" lang="ja-JP" altLang="en-US" sz="1100">
              <a:solidFill>
                <a:schemeClr val="dk1"/>
              </a:solidFill>
              <a:effectLst/>
              <a:latin typeface="+mn-lt"/>
              <a:ea typeface="+mn-ea"/>
              <a:cs typeface="+mn-cs"/>
            </a:rPr>
            <a:t>も一定の割合を占めているほか、令和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は下水道事業会計補助金もここに含まれています（公営企業法の法適化によるもの）。これらの公営企業会計においては、一般会計の負担を圧縮するべく、適正な受益者負担を前提とした経営改善の検討が必要です。また、</a:t>
          </a:r>
          <a:r>
            <a:rPr kumimoji="1" lang="ja-JP" altLang="ja-JP" sz="1100">
              <a:solidFill>
                <a:schemeClr val="dk1"/>
              </a:solidFill>
              <a:effectLst/>
              <a:latin typeface="+mn-lt"/>
              <a:ea typeface="+mn-ea"/>
              <a:cs typeface="+mn-cs"/>
            </a:rPr>
            <a:t>類似団体に比べ突出して高い水準にある維持補修費は、除排雪に要する費用が含まれるため比較するのが難しい側面がありますが、それに加えて湯沢町は共同浴場やレジャー施設等の観光地特有の公共施設を抱えており、それらの</a:t>
          </a:r>
          <a:r>
            <a:rPr kumimoji="1" lang="ja-JP" altLang="en-US" sz="1100">
              <a:solidFill>
                <a:schemeClr val="dk1"/>
              </a:solidFill>
              <a:effectLst/>
              <a:latin typeface="+mn-lt"/>
              <a:ea typeface="+mn-ea"/>
              <a:cs typeface="+mn-cs"/>
            </a:rPr>
            <a:t>維持補修費も類似団体より高い水準にある可能性があります</a:t>
          </a:r>
          <a:r>
            <a:rPr kumimoji="1" lang="ja-JP" altLang="ja-JP" sz="1100">
              <a:solidFill>
                <a:schemeClr val="dk1"/>
              </a:solidFill>
              <a:effectLst/>
              <a:latin typeface="+mn-lt"/>
              <a:ea typeface="+mn-ea"/>
              <a:cs typeface="+mn-cs"/>
            </a:rPr>
            <a:t>。なお、公債費は現時点では類似団体より低い水準ですが、今後</a:t>
          </a:r>
          <a:r>
            <a:rPr kumimoji="1" lang="ja-JP" altLang="en-US" sz="1100">
              <a:solidFill>
                <a:schemeClr val="dk1"/>
              </a:solidFill>
              <a:effectLst/>
              <a:latin typeface="+mn-lt"/>
              <a:ea typeface="+mn-ea"/>
              <a:cs typeface="+mn-cs"/>
            </a:rPr>
            <a:t>増大していく</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を想定する必要があり、将来負担を踏まえた収支の改善が求められています。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8,268
7,585
357.29
9,906,430
9,133,007
524,764
4,347,948
5,129,460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93980</xdr:rowOff>
    </xdr:from>
    <xdr:to>
      <xdr:col>24</xdr:col>
      <xdr:colOff>63500</xdr:colOff>
      <xdr:row>37</xdr:row>
      <xdr:rowOff>125857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7630"/>
          <a:ext cx="8382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73406</xdr:rowOff>
    </xdr:from>
    <xdr:to>
      <xdr:col>19</xdr:col>
      <xdr:colOff>177800</xdr:colOff>
      <xdr:row>37</xdr:row>
      <xdr:rowOff>93980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170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55499</xdr:rowOff>
    </xdr:from>
    <xdr:to>
      <xdr:col>15</xdr:col>
      <xdr:colOff>50800</xdr:colOff>
      <xdr:row>37</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914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41783</xdr:rowOff>
    </xdr:from>
    <xdr:to>
      <xdr:col>10</xdr:col>
      <xdr:colOff>114300</xdr:colOff>
      <xdr:row>37</xdr:row>
      <xdr:rowOff>55499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54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75057</xdr:rowOff>
    </xdr:from>
    <xdr:to>
      <xdr:col>24</xdr:col>
      <xdr:colOff>114300</xdr:colOff>
      <xdr:row>38</xdr:row>
      <xdr:rowOff>5207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53484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43180</xdr:rowOff>
    </xdr:from>
    <xdr:to>
      <xdr:col>20</xdr:col>
      <xdr:colOff>38100</xdr:colOff>
      <xdr:row>37</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135907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22606</xdr:rowOff>
    </xdr:from>
    <xdr:to>
      <xdr:col>15</xdr:col>
      <xdr:colOff>101600</xdr:colOff>
      <xdr:row>37</xdr:row>
      <xdr:rowOff>124206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115333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4699</xdr:rowOff>
    </xdr:from>
    <xdr:to>
      <xdr:col>10</xdr:col>
      <xdr:colOff>165100</xdr:colOff>
      <xdr:row>37</xdr:row>
      <xdr:rowOff>106299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97426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162433</xdr:rowOff>
    </xdr:from>
    <xdr:to>
      <xdr:col>6</xdr:col>
      <xdr:colOff>38100</xdr:colOff>
      <xdr:row>37</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83710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152444</xdr:rowOff>
    </xdr:from>
    <xdr:to>
      <xdr:col>24</xdr:col>
      <xdr:colOff>63500</xdr:colOff>
      <xdr:row>57</xdr:row>
      <xdr:rowOff>23783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3644"/>
          <a:ext cx="838200" cy="4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23783</xdr:rowOff>
    </xdr:from>
    <xdr:to>
      <xdr:col>19</xdr:col>
      <xdr:colOff>177800</xdr:colOff>
      <xdr:row>57</xdr:row>
      <xdr:rowOff>28273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6433"/>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28273</xdr:rowOff>
    </xdr:from>
    <xdr:to>
      <xdr:col>15</xdr:col>
      <xdr:colOff>50800</xdr:colOff>
      <xdr:row>57</xdr:row>
      <xdr:rowOff>64972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0923"/>
          <a:ext cx="889000" cy="3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6765</xdr:rowOff>
    </xdr:from>
    <xdr:to>
      <xdr:col>10</xdr:col>
      <xdr:colOff>114300</xdr:colOff>
      <xdr:row>57</xdr:row>
      <xdr:rowOff>64972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9415"/>
          <a:ext cx="889000" cy="5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101644</xdr:rowOff>
    </xdr:from>
    <xdr:to>
      <xdr:col>24</xdr:col>
      <xdr:colOff>114300</xdr:colOff>
      <xdr:row>57</xdr:row>
      <xdr:rowOff>31794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124521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144433</xdr:rowOff>
    </xdr:from>
    <xdr:to>
      <xdr:col>20</xdr:col>
      <xdr:colOff>38100</xdr:colOff>
      <xdr:row>57</xdr:row>
      <xdr:rowOff>74583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91110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148923</xdr:rowOff>
    </xdr:from>
    <xdr:to>
      <xdr:col>15</xdr:col>
      <xdr:colOff>101600</xdr:colOff>
      <xdr:row>57</xdr:row>
      <xdr:rowOff>79073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95600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2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14172</xdr:rowOff>
    </xdr:from>
    <xdr:to>
      <xdr:col>10</xdr:col>
      <xdr:colOff>165100</xdr:colOff>
      <xdr:row>57</xdr:row>
      <xdr:rowOff>115772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132299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127415</xdr:rowOff>
    </xdr:from>
    <xdr:to>
      <xdr:col>6</xdr:col>
      <xdr:colOff>38100</xdr:colOff>
      <xdr:row>57</xdr:row>
      <xdr:rowOff>57565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74092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143213</xdr:rowOff>
    </xdr:from>
    <xdr:to>
      <xdr:col>24</xdr:col>
      <xdr:colOff>63500</xdr:colOff>
      <xdr:row>77</xdr:row>
      <xdr:rowOff>169757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44863"/>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161417</xdr:rowOff>
    </xdr:from>
    <xdr:to>
      <xdr:col>19</xdr:col>
      <xdr:colOff>177800</xdr:colOff>
      <xdr:row>77</xdr:row>
      <xdr:rowOff>169757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1617"/>
          <a:ext cx="889000" cy="17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161417</xdr:rowOff>
    </xdr:from>
    <xdr:to>
      <xdr:col>15</xdr:col>
      <xdr:colOff>50800</xdr:colOff>
      <xdr:row>77</xdr:row>
      <xdr:rowOff>157020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1617"/>
          <a:ext cx="889000" cy="16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157020</xdr:rowOff>
    </xdr:from>
    <xdr:to>
      <xdr:col>10</xdr:col>
      <xdr:colOff>114300</xdr:colOff>
      <xdr:row>78</xdr:row>
      <xdr:rowOff>85221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8670"/>
          <a:ext cx="889000" cy="9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92413</xdr:rowOff>
    </xdr:from>
    <xdr:to>
      <xdr:col>24</xdr:col>
      <xdr:colOff>114300</xdr:colOff>
      <xdr:row>78</xdr:row>
      <xdr:rowOff>22563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118957</xdr:rowOff>
    </xdr:from>
    <xdr:to>
      <xdr:col>20</xdr:col>
      <xdr:colOff>38100</xdr:colOff>
      <xdr:row>78</xdr:row>
      <xdr:rowOff>49107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110617</xdr:rowOff>
    </xdr:from>
    <xdr:to>
      <xdr:col>15</xdr:col>
      <xdr:colOff>101600</xdr:colOff>
      <xdr:row>77</xdr:row>
      <xdr:rowOff>40767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106220</xdr:rowOff>
    </xdr:from>
    <xdr:to>
      <xdr:col>10</xdr:col>
      <xdr:colOff>165100</xdr:colOff>
      <xdr:row>78</xdr:row>
      <xdr:rowOff>36370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27497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34421</xdr:rowOff>
    </xdr:from>
    <xdr:to>
      <xdr:col>6</xdr:col>
      <xdr:colOff>38100</xdr:colOff>
      <xdr:row>78</xdr:row>
      <xdr:rowOff>136021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79803</xdr:rowOff>
    </xdr:from>
    <xdr:to>
      <xdr:col>24</xdr:col>
      <xdr:colOff>63500</xdr:colOff>
      <xdr:row>98</xdr:row>
      <xdr:rowOff>81764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1903"/>
          <a:ext cx="8382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81764</xdr:rowOff>
    </xdr:from>
    <xdr:to>
      <xdr:col>19</xdr:col>
      <xdr:colOff>177800</xdr:colOff>
      <xdr:row>98</xdr:row>
      <xdr:rowOff>88161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83864"/>
          <a:ext cx="889000" cy="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87660</xdr:rowOff>
    </xdr:from>
    <xdr:to>
      <xdr:col>15</xdr:col>
      <xdr:colOff>50800</xdr:colOff>
      <xdr:row>98</xdr:row>
      <xdr:rowOff>88161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9760"/>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87660</xdr:rowOff>
    </xdr:from>
    <xdr:to>
      <xdr:col>10</xdr:col>
      <xdr:colOff>114300</xdr:colOff>
      <xdr:row>98</xdr:row>
      <xdr:rowOff>93779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9760"/>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29003</xdr:rowOff>
    </xdr:from>
    <xdr:to>
      <xdr:col>24</xdr:col>
      <xdr:colOff>114300</xdr:colOff>
      <xdr:row>98</xdr:row>
      <xdr:rowOff>130603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30964</xdr:rowOff>
    </xdr:from>
    <xdr:to>
      <xdr:col>20</xdr:col>
      <xdr:colOff>38100</xdr:colOff>
      <xdr:row>98</xdr:row>
      <xdr:rowOff>132564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149091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60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37361</xdr:rowOff>
    </xdr:from>
    <xdr:to>
      <xdr:col>15</xdr:col>
      <xdr:colOff>101600</xdr:colOff>
      <xdr:row>98</xdr:row>
      <xdr:rowOff>138961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155488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36860</xdr:rowOff>
    </xdr:from>
    <xdr:to>
      <xdr:col>10</xdr:col>
      <xdr:colOff>165100</xdr:colOff>
      <xdr:row>98</xdr:row>
      <xdr:rowOff>138460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154987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1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42979</xdr:rowOff>
    </xdr:from>
    <xdr:to>
      <xdr:col>6</xdr:col>
      <xdr:colOff>38100</xdr:colOff>
      <xdr:row>98</xdr:row>
      <xdr:rowOff>144579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161106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2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26863</xdr:rowOff>
    </xdr:from>
    <xdr:to>
      <xdr:col>55</xdr:col>
      <xdr:colOff>0</xdr:colOff>
      <xdr:row>38</xdr:row>
      <xdr:rowOff>35184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41963"/>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8620</xdr:rowOff>
    </xdr:from>
    <xdr:to>
      <xdr:col>50</xdr:col>
      <xdr:colOff>114300</xdr:colOff>
      <xdr:row>38</xdr:row>
      <xdr:rowOff>26863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23720"/>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8620</xdr:rowOff>
    </xdr:from>
    <xdr:to>
      <xdr:col>45</xdr:col>
      <xdr:colOff>177800</xdr:colOff>
      <xdr:row>38</xdr:row>
      <xdr:rowOff>57862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23720"/>
          <a:ext cx="889000" cy="4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43688</xdr:rowOff>
    </xdr:from>
    <xdr:to>
      <xdr:col>41</xdr:col>
      <xdr:colOff>50800</xdr:colOff>
      <xdr:row>38</xdr:row>
      <xdr:rowOff>57862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58788"/>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155834</xdr:rowOff>
    </xdr:from>
    <xdr:to>
      <xdr:col>55</xdr:col>
      <xdr:colOff>50800</xdr:colOff>
      <xdr:row>38</xdr:row>
      <xdr:rowOff>85984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115211</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8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147513</xdr:rowOff>
    </xdr:from>
    <xdr:to>
      <xdr:col>50</xdr:col>
      <xdr:colOff>165100</xdr:colOff>
      <xdr:row>38</xdr:row>
      <xdr:rowOff>77663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94190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129271</xdr:rowOff>
    </xdr:from>
    <xdr:to>
      <xdr:col>46</xdr:col>
      <xdr:colOff>38100</xdr:colOff>
      <xdr:row>38</xdr:row>
      <xdr:rowOff>59421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75948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7062</xdr:rowOff>
    </xdr:from>
    <xdr:to>
      <xdr:col>41</xdr:col>
      <xdr:colOff>101600</xdr:colOff>
      <xdr:row>38</xdr:row>
      <xdr:rowOff>108662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125188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164338</xdr:rowOff>
    </xdr:from>
    <xdr:to>
      <xdr:col>36</xdr:col>
      <xdr:colOff>165100</xdr:colOff>
      <xdr:row>38</xdr:row>
      <xdr:rowOff>94488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111015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148589</xdr:rowOff>
    </xdr:from>
    <xdr:to>
      <xdr:col>55</xdr:col>
      <xdr:colOff>0</xdr:colOff>
      <xdr:row>58</xdr:row>
      <xdr:rowOff>149080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92689"/>
          <a:ext cx="8382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137071</xdr:rowOff>
    </xdr:from>
    <xdr:to>
      <xdr:col>50</xdr:col>
      <xdr:colOff>114300</xdr:colOff>
      <xdr:row>58</xdr:row>
      <xdr:rowOff>149080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81171"/>
          <a:ext cx="889000" cy="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54463</xdr:rowOff>
    </xdr:from>
    <xdr:to>
      <xdr:col>45</xdr:col>
      <xdr:colOff>177800</xdr:colOff>
      <xdr:row>58</xdr:row>
      <xdr:rowOff>137071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98563"/>
          <a:ext cx="889000" cy="8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54463</xdr:rowOff>
    </xdr:from>
    <xdr:to>
      <xdr:col>41</xdr:col>
      <xdr:colOff>50800</xdr:colOff>
      <xdr:row>58</xdr:row>
      <xdr:rowOff>152022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98563"/>
          <a:ext cx="889000" cy="9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97789</xdr:rowOff>
    </xdr:from>
    <xdr:to>
      <xdr:col>55</xdr:col>
      <xdr:colOff>50800</xdr:colOff>
      <xdr:row>59</xdr:row>
      <xdr:rowOff>27939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12716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98280</xdr:rowOff>
    </xdr:from>
    <xdr:to>
      <xdr:col>50</xdr:col>
      <xdr:colOff>165100</xdr:colOff>
      <xdr:row>59</xdr:row>
      <xdr:rowOff>28430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19557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86271</xdr:rowOff>
    </xdr:from>
    <xdr:to>
      <xdr:col>46</xdr:col>
      <xdr:colOff>38100</xdr:colOff>
      <xdr:row>59</xdr:row>
      <xdr:rowOff>16421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7548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3663</xdr:rowOff>
    </xdr:from>
    <xdr:to>
      <xdr:col>41</xdr:col>
      <xdr:colOff>101600</xdr:colOff>
      <xdr:row>58</xdr:row>
      <xdr:rowOff>105263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4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101222</xdr:rowOff>
    </xdr:from>
    <xdr:to>
      <xdr:col>36</xdr:col>
      <xdr:colOff>165100</xdr:colOff>
      <xdr:row>59</xdr:row>
      <xdr:rowOff>31372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22499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97679</xdr:rowOff>
    </xdr:from>
    <xdr:to>
      <xdr:col>55</xdr:col>
      <xdr:colOff>0</xdr:colOff>
      <xdr:row>78</xdr:row>
      <xdr:rowOff>137342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70779"/>
          <a:ext cx="8382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6838</xdr:rowOff>
    </xdr:from>
    <xdr:to>
      <xdr:col>50</xdr:col>
      <xdr:colOff>114300</xdr:colOff>
      <xdr:row>78</xdr:row>
      <xdr:rowOff>97679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79938"/>
          <a:ext cx="889000" cy="9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6838</xdr:rowOff>
    </xdr:from>
    <xdr:to>
      <xdr:col>45</xdr:col>
      <xdr:colOff>177800</xdr:colOff>
      <xdr:row>78</xdr:row>
      <xdr:rowOff>12001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79938"/>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169940</xdr:rowOff>
    </xdr:from>
    <xdr:to>
      <xdr:col>41</xdr:col>
      <xdr:colOff>50800</xdr:colOff>
      <xdr:row>78</xdr:row>
      <xdr:rowOff>12001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71590"/>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86542</xdr:rowOff>
    </xdr:from>
    <xdr:to>
      <xdr:col>55</xdr:col>
      <xdr:colOff>50800</xdr:colOff>
      <xdr:row>79</xdr:row>
      <xdr:rowOff>16692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1469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46879</xdr:rowOff>
    </xdr:from>
    <xdr:to>
      <xdr:col>50</xdr:col>
      <xdr:colOff>165100</xdr:colOff>
      <xdr:row>78</xdr:row>
      <xdr:rowOff>148479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139606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1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127488</xdr:rowOff>
    </xdr:from>
    <xdr:to>
      <xdr:col>46</xdr:col>
      <xdr:colOff>38100</xdr:colOff>
      <xdr:row>78</xdr:row>
      <xdr:rowOff>57638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74165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132651</xdr:rowOff>
    </xdr:from>
    <xdr:to>
      <xdr:col>41</xdr:col>
      <xdr:colOff>101600</xdr:colOff>
      <xdr:row>78</xdr:row>
      <xdr:rowOff>62801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79328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119140</xdr:rowOff>
    </xdr:from>
    <xdr:to>
      <xdr:col>36</xdr:col>
      <xdr:colOff>165100</xdr:colOff>
      <xdr:row>78</xdr:row>
      <xdr:rowOff>49290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65817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126597</xdr:rowOff>
    </xdr:from>
    <xdr:to>
      <xdr:col>55</xdr:col>
      <xdr:colOff>0</xdr:colOff>
      <xdr:row>93</xdr:row>
      <xdr:rowOff>45686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728547"/>
          <a:ext cx="838200" cy="2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61486</xdr:rowOff>
    </xdr:from>
    <xdr:to>
      <xdr:col>50</xdr:col>
      <xdr:colOff>114300</xdr:colOff>
      <xdr:row>93</xdr:row>
      <xdr:rowOff>45686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5834886"/>
          <a:ext cx="889000" cy="15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61486</xdr:rowOff>
    </xdr:from>
    <xdr:to>
      <xdr:col>45</xdr:col>
      <xdr:colOff>177800</xdr:colOff>
      <xdr:row>92</xdr:row>
      <xdr:rowOff>87077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5834886"/>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87077</xdr:rowOff>
    </xdr:from>
    <xdr:to>
      <xdr:col>41</xdr:col>
      <xdr:colOff>50800</xdr:colOff>
      <xdr:row>92</xdr:row>
      <xdr:rowOff>160246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5860477"/>
          <a:ext cx="889000" cy="7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75797</xdr:rowOff>
    </xdr:from>
    <xdr:to>
      <xdr:col>55</xdr:col>
      <xdr:colOff>50800</xdr:colOff>
      <xdr:row>92</xdr:row>
      <xdr:rowOff>5947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6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162174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59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166336</xdr:rowOff>
    </xdr:from>
    <xdr:to>
      <xdr:col>50</xdr:col>
      <xdr:colOff>165100</xdr:colOff>
      <xdr:row>93</xdr:row>
      <xdr:rowOff>96486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9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113013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71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10686</xdr:rowOff>
    </xdr:from>
    <xdr:to>
      <xdr:col>46</xdr:col>
      <xdr:colOff>38100</xdr:colOff>
      <xdr:row>92</xdr:row>
      <xdr:rowOff>112286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57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128813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55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36277</xdr:rowOff>
    </xdr:from>
    <xdr:to>
      <xdr:col>41</xdr:col>
      <xdr:colOff>101600</xdr:colOff>
      <xdr:row>92</xdr:row>
      <xdr:rowOff>137877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8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154404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58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109446</xdr:rowOff>
    </xdr:from>
    <xdr:to>
      <xdr:col>36</xdr:col>
      <xdr:colOff>165100</xdr:colOff>
      <xdr:row>93</xdr:row>
      <xdr:rowOff>39596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8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56123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65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156246</xdr:rowOff>
    </xdr:from>
    <xdr:to>
      <xdr:col>85</xdr:col>
      <xdr:colOff>127000</xdr:colOff>
      <xdr:row>35</xdr:row>
      <xdr:rowOff>136075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985546"/>
          <a:ext cx="8382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156246</xdr:rowOff>
    </xdr:from>
    <xdr:to>
      <xdr:col>81</xdr:col>
      <xdr:colOff>50800</xdr:colOff>
      <xdr:row>35</xdr:row>
      <xdr:rowOff>40607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985546"/>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40607</xdr:rowOff>
    </xdr:from>
    <xdr:to>
      <xdr:col>76</xdr:col>
      <xdr:colOff>114300</xdr:colOff>
      <xdr:row>36</xdr:row>
      <xdr:rowOff>67669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41357"/>
          <a:ext cx="889000" cy="19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15418</xdr:rowOff>
    </xdr:from>
    <xdr:to>
      <xdr:col>71</xdr:col>
      <xdr:colOff>177800</xdr:colOff>
      <xdr:row>36</xdr:row>
      <xdr:rowOff>67669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876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85275</xdr:rowOff>
    </xdr:from>
    <xdr:to>
      <xdr:col>85</xdr:col>
      <xdr:colOff>177800</xdr:colOff>
      <xdr:row>36</xdr:row>
      <xdr:rowOff>15425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108152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105446</xdr:rowOff>
    </xdr:from>
    <xdr:to>
      <xdr:col>81</xdr:col>
      <xdr:colOff>101600</xdr:colOff>
      <xdr:row>35</xdr:row>
      <xdr:rowOff>35596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52123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7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161257</xdr:rowOff>
    </xdr:from>
    <xdr:to>
      <xdr:col>76</xdr:col>
      <xdr:colOff>165100</xdr:colOff>
      <xdr:row>35</xdr:row>
      <xdr:rowOff>91407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9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107934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7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16869</xdr:rowOff>
    </xdr:from>
    <xdr:to>
      <xdr:col>72</xdr:col>
      <xdr:colOff>38100</xdr:colOff>
      <xdr:row>36</xdr:row>
      <xdr:rowOff>118469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134996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136068</xdr:rowOff>
    </xdr:from>
    <xdr:to>
      <xdr:col>67</xdr:col>
      <xdr:colOff>101600</xdr:colOff>
      <xdr:row>36</xdr:row>
      <xdr:rowOff>66218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82745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1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5211</xdr:rowOff>
    </xdr:from>
    <xdr:to>
      <xdr:col>85</xdr:col>
      <xdr:colOff>127000</xdr:colOff>
      <xdr:row>58</xdr:row>
      <xdr:rowOff>65627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931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5211</xdr:rowOff>
    </xdr:from>
    <xdr:to>
      <xdr:col>81</xdr:col>
      <xdr:colOff>50800</xdr:colOff>
      <xdr:row>58</xdr:row>
      <xdr:rowOff>85947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49311"/>
          <a:ext cx="889000" cy="8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77850</xdr:rowOff>
    </xdr:from>
    <xdr:to>
      <xdr:col>76</xdr:col>
      <xdr:colOff>114300</xdr:colOff>
      <xdr:row>58</xdr:row>
      <xdr:rowOff>85947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21950"/>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77850</xdr:rowOff>
    </xdr:from>
    <xdr:to>
      <xdr:col>71</xdr:col>
      <xdr:colOff>177800</xdr:colOff>
      <xdr:row>58</xdr:row>
      <xdr:rowOff>90077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21950"/>
          <a:ext cx="889000" cy="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14827</xdr:rowOff>
    </xdr:from>
    <xdr:to>
      <xdr:col>85</xdr:col>
      <xdr:colOff>177800</xdr:colOff>
      <xdr:row>58</xdr:row>
      <xdr:rowOff>116427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101204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125861</xdr:rowOff>
    </xdr:from>
    <xdr:to>
      <xdr:col>81</xdr:col>
      <xdr:colOff>101600</xdr:colOff>
      <xdr:row>58</xdr:row>
      <xdr:rowOff>56011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47138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9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35147</xdr:rowOff>
    </xdr:from>
    <xdr:to>
      <xdr:col>76</xdr:col>
      <xdr:colOff>165100</xdr:colOff>
      <xdr:row>58</xdr:row>
      <xdr:rowOff>136747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127874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27050</xdr:rowOff>
    </xdr:from>
    <xdr:to>
      <xdr:col>72</xdr:col>
      <xdr:colOff>38100</xdr:colOff>
      <xdr:row>58</xdr:row>
      <xdr:rowOff>128650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119777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39277</xdr:rowOff>
    </xdr:from>
    <xdr:to>
      <xdr:col>67</xdr:col>
      <xdr:colOff>101600</xdr:colOff>
      <xdr:row>58</xdr:row>
      <xdr:rowOff>140877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132004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125760</xdr:rowOff>
    </xdr:from>
    <xdr:to>
      <xdr:col>85</xdr:col>
      <xdr:colOff>127000</xdr:colOff>
      <xdr:row>78</xdr:row>
      <xdr:rowOff>138863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98860"/>
          <a:ext cx="8382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59790</xdr:rowOff>
    </xdr:from>
    <xdr:to>
      <xdr:col>81</xdr:col>
      <xdr:colOff>50800</xdr:colOff>
      <xdr:row>78</xdr:row>
      <xdr:rowOff>138863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32890"/>
          <a:ext cx="889000" cy="7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59790</xdr:rowOff>
    </xdr:from>
    <xdr:to>
      <xdr:col>76</xdr:col>
      <xdr:colOff>114300</xdr:colOff>
      <xdr:row>78</xdr:row>
      <xdr:rowOff>97419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32890"/>
          <a:ext cx="889000" cy="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164046</xdr:rowOff>
    </xdr:from>
    <xdr:to>
      <xdr:col>71</xdr:col>
      <xdr:colOff>177800</xdr:colOff>
      <xdr:row>78</xdr:row>
      <xdr:rowOff>97419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65696"/>
          <a:ext cx="889000" cy="10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74960</xdr:rowOff>
    </xdr:from>
    <xdr:to>
      <xdr:col>85</xdr:col>
      <xdr:colOff>177800</xdr:colOff>
      <xdr:row>79</xdr:row>
      <xdr:rowOff>5110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88063</xdr:rowOff>
    </xdr:from>
    <xdr:to>
      <xdr:col>81</xdr:col>
      <xdr:colOff>101600</xdr:colOff>
      <xdr:row>79</xdr:row>
      <xdr:rowOff>18213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9340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8990</xdr:rowOff>
    </xdr:from>
    <xdr:to>
      <xdr:col>76</xdr:col>
      <xdr:colOff>165100</xdr:colOff>
      <xdr:row>78</xdr:row>
      <xdr:rowOff>110590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127117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5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46619</xdr:rowOff>
    </xdr:from>
    <xdr:to>
      <xdr:col>72</xdr:col>
      <xdr:colOff>38100</xdr:colOff>
      <xdr:row>78</xdr:row>
      <xdr:rowOff>148219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139346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1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113246</xdr:rowOff>
    </xdr:from>
    <xdr:to>
      <xdr:col>67</xdr:col>
      <xdr:colOff>101600</xdr:colOff>
      <xdr:row>78</xdr:row>
      <xdr:rowOff>43396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59923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13069</xdr:rowOff>
    </xdr:from>
    <xdr:to>
      <xdr:col>85</xdr:col>
      <xdr:colOff>127000</xdr:colOff>
      <xdr:row>98</xdr:row>
      <xdr:rowOff>24808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15169"/>
          <a:ext cx="8382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13069</xdr:rowOff>
    </xdr:from>
    <xdr:to>
      <xdr:col>81</xdr:col>
      <xdr:colOff>50800</xdr:colOff>
      <xdr:row>98</xdr:row>
      <xdr:rowOff>20704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15169"/>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20704</xdr:rowOff>
    </xdr:from>
    <xdr:to>
      <xdr:col>76</xdr:col>
      <xdr:colOff>114300</xdr:colOff>
      <xdr:row>98</xdr:row>
      <xdr:rowOff>29835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22804"/>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29835</xdr:rowOff>
    </xdr:from>
    <xdr:to>
      <xdr:col>71</xdr:col>
      <xdr:colOff>177800</xdr:colOff>
      <xdr:row>98</xdr:row>
      <xdr:rowOff>34939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1935"/>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145458</xdr:rowOff>
    </xdr:from>
    <xdr:to>
      <xdr:col>85</xdr:col>
      <xdr:colOff>177800</xdr:colOff>
      <xdr:row>98</xdr:row>
      <xdr:rowOff>75608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60385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133719</xdr:rowOff>
    </xdr:from>
    <xdr:to>
      <xdr:col>81</xdr:col>
      <xdr:colOff>101600</xdr:colOff>
      <xdr:row>98</xdr:row>
      <xdr:rowOff>63869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54996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141354</xdr:rowOff>
    </xdr:from>
    <xdr:to>
      <xdr:col>76</xdr:col>
      <xdr:colOff>165100</xdr:colOff>
      <xdr:row>98</xdr:row>
      <xdr:rowOff>71504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62631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150485</xdr:rowOff>
    </xdr:from>
    <xdr:to>
      <xdr:col>72</xdr:col>
      <xdr:colOff>38100</xdr:colOff>
      <xdr:row>98</xdr:row>
      <xdr:rowOff>80635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71762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155589</xdr:rowOff>
    </xdr:from>
    <xdr:to>
      <xdr:col>67</xdr:col>
      <xdr:colOff>101600</xdr:colOff>
      <xdr:row>98</xdr:row>
      <xdr:rowOff>85739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76866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目的別の歳出を類似団体と比較したとき、最も特徴的なのは</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常に高い水準で推移しています</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湯沢町がいわゆる</a:t>
          </a:r>
          <a:r>
            <a:rPr kumimoji="1" lang="ja-JP" altLang="ja-JP" sz="1100">
              <a:solidFill>
                <a:schemeClr val="dk1"/>
              </a:solidFill>
              <a:effectLst/>
              <a:latin typeface="+mn-lt"/>
              <a:ea typeface="+mn-ea"/>
              <a:cs typeface="+mn-cs"/>
            </a:rPr>
            <a:t>豪雪地帯であ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、除排雪に要する委託費や、消雪パイプ等の消雪設備の整備費用、除雪機械の購入などの費用が含まれるためであると考えられ、類似団体と比較することが難しいものとなっています。</a:t>
          </a:r>
          <a:r>
            <a:rPr kumimoji="1" lang="ja-JP" altLang="en-US" sz="1100">
              <a:solidFill>
                <a:schemeClr val="dk1"/>
              </a:solidFill>
              <a:effectLst/>
              <a:latin typeface="+mn-lt"/>
              <a:ea typeface="+mn-ea"/>
              <a:cs typeface="+mn-cs"/>
            </a:rPr>
            <a:t>ただし、令和６年度の土木費が近年のうちでも特に高い水準にあるのは、都市構造再編集中支援事業（主水公園の整備等）によるものであり、除排雪関連経費以外の構成要素にも目を向け、自治体規模に対し過大とならないよう注視していく必要があります。</a:t>
          </a:r>
          <a:r>
            <a:rPr kumimoji="1" lang="ja-JP" altLang="ja-JP" sz="1100">
              <a:solidFill>
                <a:schemeClr val="dk1"/>
              </a:solidFill>
              <a:effectLst/>
              <a:latin typeface="+mn-lt"/>
              <a:ea typeface="+mn-ea"/>
              <a:cs typeface="+mn-cs"/>
            </a:rPr>
            <a:t>公債費については、現状では類似団体を下回る水準で推移していますが、</a:t>
          </a:r>
          <a:r>
            <a:rPr kumimoji="1" lang="ja-JP" altLang="en-US" sz="1100">
              <a:solidFill>
                <a:schemeClr val="dk1"/>
              </a:solidFill>
              <a:effectLst/>
              <a:latin typeface="+mn-lt"/>
              <a:ea typeface="+mn-ea"/>
              <a:cs typeface="+mn-cs"/>
            </a:rPr>
            <a:t>金額の大きい土木費のうち起債により財源を賄っている部分が一定の割合を占めているため、</a:t>
          </a:r>
          <a:r>
            <a:rPr kumimoji="1" lang="ja-JP" altLang="ja-JP" sz="1100">
              <a:solidFill>
                <a:schemeClr val="dk1"/>
              </a:solidFill>
              <a:effectLst/>
              <a:latin typeface="+mn-lt"/>
              <a:ea typeface="+mn-ea"/>
              <a:cs typeface="+mn-cs"/>
            </a:rPr>
            <a:t>将来</a:t>
          </a:r>
          <a:r>
            <a:rPr kumimoji="1" lang="ja-JP" altLang="en-US" sz="1100">
              <a:solidFill>
                <a:schemeClr val="dk1"/>
              </a:solidFill>
              <a:effectLst/>
              <a:latin typeface="+mn-lt"/>
              <a:ea typeface="+mn-ea"/>
              <a:cs typeface="+mn-cs"/>
            </a:rPr>
            <a:t>的に増加していくことが予想されます。</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の動向を注視し、世代間で不公平が生じないよう、適切に</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積立を行いながら長期的な収支の均衡に</a:t>
          </a:r>
          <a:r>
            <a:rPr kumimoji="1" lang="ja-JP" altLang="ja-JP" sz="1100">
              <a:solidFill>
                <a:schemeClr val="dk1"/>
              </a:solidFill>
              <a:effectLst/>
              <a:latin typeface="+mn-lt"/>
              <a:ea typeface="+mn-ea"/>
              <a:cs typeface="+mn-cs"/>
            </a:rPr>
            <a:t>取り組む必要があります。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実質収支と財政調整基金残高の合計額</a:t>
          </a:r>
          <a:r>
            <a:rPr kumimoji="1" lang="ja-JP" altLang="en-US" sz="1100">
              <a:solidFill>
                <a:schemeClr val="dk1"/>
              </a:solidFill>
              <a:effectLst/>
              <a:latin typeface="+mn-lt"/>
              <a:ea typeface="+mn-ea"/>
              <a:cs typeface="+mn-cs"/>
            </a:rPr>
            <a:t>は常に</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％を上回っており、ある程度の余力を維持できている評価できます</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３カ年度連続でマイナスの値をとっており、収支の改善を図る必要があります。また、実質単年度収支では計れない将来負担（</a:t>
          </a:r>
          <a:r>
            <a:rPr kumimoji="1" lang="ja-JP" altLang="ja-JP" sz="1100">
              <a:solidFill>
                <a:schemeClr val="dk1"/>
              </a:solidFill>
              <a:effectLst/>
              <a:latin typeface="+mn-lt"/>
              <a:ea typeface="+mn-ea"/>
              <a:cs typeface="+mn-cs"/>
            </a:rPr>
            <a:t>町債残高の増加等</a:t>
          </a:r>
          <a:r>
            <a:rPr kumimoji="1" lang="ja-JP" altLang="en-US" sz="1100">
              <a:solidFill>
                <a:schemeClr val="dk1"/>
              </a:solidFill>
              <a:effectLst/>
              <a:latin typeface="+mn-lt"/>
              <a:ea typeface="+mn-ea"/>
              <a:cs typeface="+mn-cs"/>
            </a:rPr>
            <a:t>）に備えるためには、毎年の収支を改善し、基金への積立を行う必要です。そのためには、歳出の増大を抑制し、ふるさと納税による増収分の一部を積み立てるなどの対策が必要です。</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病院事業会計について黒字を達成できているのは、実態として一般会計補助金に支えられているためです。これまでは、減価償却費などの現金を伴わない支出に対しても一般会計が補助しており、また繰出基準外の町債の償還についてもすべて一般会計から支出してきました。そのため、病院事業会計内には留保資金が蓄えられている状況であり、このバランスについては再検討する必要があります。一般会計においては、今後ますます</a:t>
          </a:r>
          <a:r>
            <a:rPr kumimoji="1" lang="ja-JP" altLang="en-US" sz="1100">
              <a:solidFill>
                <a:schemeClr val="dk1"/>
              </a:solidFill>
              <a:effectLst/>
              <a:latin typeface="+mn-lt"/>
              <a:ea typeface="+mn-ea"/>
              <a:cs typeface="+mn-cs"/>
            </a:rPr>
            <a:t>実質単年度収支のバランス</a:t>
          </a:r>
          <a:r>
            <a:rPr kumimoji="1" lang="ja-JP" altLang="ja-JP" sz="1100">
              <a:solidFill>
                <a:schemeClr val="dk1"/>
              </a:solidFill>
              <a:effectLst/>
              <a:latin typeface="+mn-lt"/>
              <a:ea typeface="+mn-ea"/>
              <a:cs typeface="+mn-cs"/>
            </a:rPr>
            <a:t>を保つのが難しくなることが想定されており、病院事業会計の負担</a:t>
          </a:r>
          <a:r>
            <a:rPr kumimoji="1" lang="ja-JP" altLang="en-US" sz="1100">
              <a:solidFill>
                <a:schemeClr val="dk1"/>
              </a:solidFill>
              <a:effectLst/>
              <a:latin typeface="+mn-lt"/>
              <a:ea typeface="+mn-ea"/>
              <a:cs typeface="+mn-cs"/>
            </a:rPr>
            <a:t>については一般会計の立場からも適切に評価</a:t>
          </a:r>
          <a:r>
            <a:rPr kumimoji="1" lang="ja-JP" altLang="ja-JP" sz="1100">
              <a:solidFill>
                <a:schemeClr val="dk1"/>
              </a:solidFill>
              <a:effectLst/>
              <a:latin typeface="+mn-lt"/>
              <a:ea typeface="+mn-ea"/>
              <a:cs typeface="+mn-cs"/>
            </a:rPr>
            <a:t>する必要があります。長期的な病院事業の維持可能性について検討する必要があるとともに、今後も病院事業</a:t>
          </a:r>
          <a:r>
            <a:rPr kumimoji="1" lang="ja-JP" altLang="en-US" sz="1100">
              <a:solidFill>
                <a:schemeClr val="dk1"/>
              </a:solidFill>
              <a:effectLst/>
              <a:latin typeface="+mn-lt"/>
              <a:ea typeface="+mn-ea"/>
              <a:cs typeface="+mn-cs"/>
            </a:rPr>
            <a:t>を支えていくためには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病院事業会計のみならず</a:t>
          </a:r>
          <a:r>
            <a:rPr kumimoji="1" lang="ja-JP" altLang="ja-JP" sz="1100">
              <a:solidFill>
                <a:schemeClr val="dk1"/>
              </a:solidFill>
              <a:effectLst/>
              <a:latin typeface="+mn-lt"/>
              <a:ea typeface="+mn-ea"/>
              <a:cs typeface="+mn-cs"/>
            </a:rPr>
            <a:t>一般会計の収支改善</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必要</a:t>
          </a:r>
          <a:r>
            <a:rPr kumimoji="1" lang="ja-JP" altLang="en-US" sz="1100">
              <a:solidFill>
                <a:schemeClr val="dk1"/>
              </a:solidFill>
              <a:effectLst/>
              <a:latin typeface="+mn-lt"/>
              <a:ea typeface="+mn-ea"/>
              <a:cs typeface="+mn-cs"/>
            </a:rPr>
            <a:t>になり</a:t>
          </a:r>
          <a:r>
            <a:rPr kumimoji="1" lang="ja-JP" altLang="ja-JP" sz="1100">
              <a:solidFill>
                <a:schemeClr val="dk1"/>
              </a:solidFill>
              <a:effectLst/>
              <a:latin typeface="+mn-lt"/>
              <a:ea typeface="+mn-ea"/>
              <a:cs typeface="+mn-cs"/>
            </a:rPr>
            <a:t>ます。そのためには公共施設の見直しや、</a:t>
          </a:r>
          <a:r>
            <a:rPr kumimoji="1" lang="ja-JP" altLang="en-US" sz="1100">
              <a:solidFill>
                <a:schemeClr val="dk1"/>
              </a:solidFill>
              <a:effectLst/>
              <a:latin typeface="+mn-lt"/>
              <a:ea typeface="+mn-ea"/>
              <a:cs typeface="+mn-cs"/>
            </a:rPr>
            <a:t>継続事業の再編</a:t>
          </a:r>
          <a:r>
            <a:rPr kumimoji="1" lang="ja-JP" altLang="ja-JP" sz="1100">
              <a:solidFill>
                <a:schemeClr val="dk1"/>
              </a:solidFill>
              <a:effectLst/>
              <a:latin typeface="+mn-lt"/>
              <a:ea typeface="+mn-ea"/>
              <a:cs typeface="+mn-cs"/>
            </a:rPr>
            <a:t>などの歳出抑制に取り組む必要があります。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3.25" thickBot="1" x14ac:dyDescent="0.3">
      <c r="B2" s="164" t="s">
        <v>77</v>
      </c>
      <c r="C2" s="164"/>
      <c r="D2" s="165"/>
    </row>
    <row r="3" spans="1:119" ht="18.75" customHeight="1" thickBot="1" x14ac:dyDescent="0.3">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9906430</v>
      </c>
      <c r="BO4" s="750"/>
      <c r="BP4" s="750"/>
      <c r="BQ4" s="750"/>
      <c r="BR4" s="750"/>
      <c r="BS4" s="750"/>
      <c r="BT4" s="750"/>
      <c r="BU4" s="751"/>
      <c r="BV4" s="749">
        <v>9469022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12.1</v>
      </c>
      <c r="CU4" s="756"/>
      <c r="CV4" s="756"/>
      <c r="CW4" s="756"/>
      <c r="CX4" s="756"/>
      <c r="CY4" s="756"/>
      <c r="CZ4" s="756"/>
      <c r="DA4" s="757"/>
      <c r="DB4" s="755">
        <v>15.3</v>
      </c>
      <c r="DC4" s="756"/>
      <c r="DD4" s="756"/>
      <c r="DE4" s="756"/>
      <c r="DF4" s="756"/>
      <c r="DG4" s="756"/>
      <c r="DH4" s="756"/>
      <c r="DI4" s="757"/>
    </row>
    <row r="5" spans="1:119" ht="18.75" customHeight="1" x14ac:dyDescent="0.2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9133007</v>
      </c>
      <c r="BO5" s="787"/>
      <c r="BP5" s="787"/>
      <c r="BQ5" s="787"/>
      <c r="BR5" s="787"/>
      <c r="BS5" s="787"/>
      <c r="BT5" s="787"/>
      <c r="BU5" s="788"/>
      <c r="BV5" s="786">
        <v>8509827</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94.1</v>
      </c>
      <c r="CU5" s="784"/>
      <c r="CV5" s="784"/>
      <c r="CW5" s="784"/>
      <c r="CX5" s="784"/>
      <c r="CY5" s="784"/>
      <c r="CZ5" s="784"/>
      <c r="DA5" s="785"/>
      <c r="DB5" s="783">
        <v>94.9</v>
      </c>
      <c r="DC5" s="784"/>
      <c r="DD5" s="784"/>
      <c r="DE5" s="784"/>
      <c r="DF5" s="784"/>
      <c r="DG5" s="784"/>
      <c r="DH5" s="784"/>
      <c r="DI5" s="785"/>
    </row>
    <row r="6" spans="1:119" ht="18.75" customHeight="1" x14ac:dyDescent="0.2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773423</v>
      </c>
      <c r="BO6" s="787"/>
      <c r="BP6" s="787"/>
      <c r="BQ6" s="787"/>
      <c r="BR6" s="787"/>
      <c r="BS6" s="787"/>
      <c r="BT6" s="787"/>
      <c r="BU6" s="788"/>
      <c r="BV6" s="786">
        <v>959195</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94.4</v>
      </c>
      <c r="CU6" s="824"/>
      <c r="CV6" s="824"/>
      <c r="CW6" s="824"/>
      <c r="CX6" s="824"/>
      <c r="CY6" s="824"/>
      <c r="CZ6" s="824"/>
      <c r="DA6" s="825"/>
      <c r="DB6" s="823">
        <v>95.5</v>
      </c>
      <c r="DC6" s="824"/>
      <c r="DD6" s="824"/>
      <c r="DE6" s="824"/>
      <c r="DF6" s="824"/>
      <c r="DG6" s="824"/>
      <c r="DH6" s="824"/>
      <c r="DI6" s="825"/>
    </row>
    <row r="7" spans="1:119" ht="18.75" customHeight="1" x14ac:dyDescent="0.2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248659</v>
      </c>
      <c r="BO7" s="787"/>
      <c r="BP7" s="787"/>
      <c r="BQ7" s="787"/>
      <c r="BR7" s="787"/>
      <c r="BS7" s="787"/>
      <c r="BT7" s="787"/>
      <c r="BU7" s="788"/>
      <c r="BV7" s="786">
        <v>312745</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4347948</v>
      </c>
      <c r="CU7" s="787"/>
      <c r="CV7" s="787"/>
      <c r="CW7" s="787"/>
      <c r="CX7" s="787"/>
      <c r="CY7" s="787"/>
      <c r="CZ7" s="787"/>
      <c r="DA7" s="788"/>
      <c r="DB7" s="786">
        <v>4233071</v>
      </c>
      <c r="DC7" s="787"/>
      <c r="DD7" s="787"/>
      <c r="DE7" s="787"/>
      <c r="DF7" s="787"/>
      <c r="DG7" s="787"/>
      <c r="DH7" s="787"/>
      <c r="DI7" s="788"/>
    </row>
    <row r="8" spans="1:119" ht="18.75" customHeight="1" thickBot="1" x14ac:dyDescent="0.3">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524764</v>
      </c>
      <c r="BO8" s="787"/>
      <c r="BP8" s="787"/>
      <c r="BQ8" s="787"/>
      <c r="BR8" s="787"/>
      <c r="BS8" s="787"/>
      <c r="BT8" s="787"/>
      <c r="BU8" s="788"/>
      <c r="BV8" s="786">
        <v>646450</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0.9</v>
      </c>
      <c r="CU8" s="827"/>
      <c r="CV8" s="827"/>
      <c r="CW8" s="827"/>
      <c r="CX8" s="827"/>
      <c r="CY8" s="827"/>
      <c r="CZ8" s="827"/>
      <c r="DA8" s="828"/>
      <c r="DB8" s="826">
        <v>0.9</v>
      </c>
      <c r="DC8" s="827"/>
      <c r="DD8" s="827"/>
      <c r="DE8" s="827"/>
      <c r="DF8" s="827"/>
      <c r="DG8" s="827"/>
      <c r="DH8" s="827"/>
      <c r="DI8" s="828"/>
    </row>
    <row r="9" spans="1:119" ht="18.75" customHeight="1" thickBot="1" x14ac:dyDescent="0.3">
      <c r="A9" s="163"/>
      <c r="B9" s="780" t="s">
        <v>106</v>
      </c>
      <c r="C9" s="781"/>
      <c r="D9" s="781"/>
      <c r="E9" s="781"/>
      <c r="F9" s="781"/>
      <c r="G9" s="781"/>
      <c r="H9" s="781"/>
      <c r="I9" s="781"/>
      <c r="J9" s="781"/>
      <c r="K9" s="829"/>
      <c r="L9" s="830" t="s">
        <v>107</v>
      </c>
      <c r="M9" s="831"/>
      <c r="N9" s="831"/>
      <c r="O9" s="831"/>
      <c r="P9" s="831"/>
      <c r="Q9" s="832"/>
      <c r="R9" s="833">
        <v>7767</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-121686</v>
      </c>
      <c r="BO9" s="787"/>
      <c r="BP9" s="787"/>
      <c r="BQ9" s="787"/>
      <c r="BR9" s="787"/>
      <c r="BS9" s="787"/>
      <c r="BT9" s="787"/>
      <c r="BU9" s="788"/>
      <c r="BV9" s="786">
        <v>116241</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6.1</v>
      </c>
      <c r="CU9" s="784"/>
      <c r="CV9" s="784"/>
      <c r="CW9" s="784"/>
      <c r="CX9" s="784"/>
      <c r="CY9" s="784"/>
      <c r="CZ9" s="784"/>
      <c r="DA9" s="785"/>
      <c r="DB9" s="783">
        <v>6.7</v>
      </c>
      <c r="DC9" s="784"/>
      <c r="DD9" s="784"/>
      <c r="DE9" s="784"/>
      <c r="DF9" s="784"/>
      <c r="DG9" s="784"/>
      <c r="DH9" s="784"/>
      <c r="DI9" s="785"/>
    </row>
    <row r="10" spans="1:119" ht="18.75" customHeight="1" thickBot="1" x14ac:dyDescent="0.3">
      <c r="A10" s="163"/>
      <c r="B10" s="780"/>
      <c r="C10" s="781"/>
      <c r="D10" s="781"/>
      <c r="E10" s="781"/>
      <c r="F10" s="781"/>
      <c r="G10" s="781"/>
      <c r="H10" s="781"/>
      <c r="I10" s="781"/>
      <c r="J10" s="781"/>
      <c r="K10" s="829"/>
      <c r="L10" s="836" t="s">
        <v>112</v>
      </c>
      <c r="M10" s="816"/>
      <c r="N10" s="816"/>
      <c r="O10" s="816"/>
      <c r="P10" s="816"/>
      <c r="Q10" s="817"/>
      <c r="R10" s="837">
        <v>8046</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34528</v>
      </c>
      <c r="BO10" s="787"/>
      <c r="BP10" s="787"/>
      <c r="BQ10" s="787"/>
      <c r="BR10" s="787"/>
      <c r="BS10" s="787"/>
      <c r="BT10" s="787"/>
      <c r="BU10" s="788"/>
      <c r="BV10" s="786">
        <v>1158</v>
      </c>
      <c r="BW10" s="787"/>
      <c r="BX10" s="787"/>
      <c r="BY10" s="787"/>
      <c r="BZ10" s="787"/>
      <c r="CA10" s="787"/>
      <c r="CB10" s="787"/>
      <c r="CC10" s="78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119</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5">
      <c r="A12" s="163"/>
      <c r="B12" s="846" t="s">
        <v>123</v>
      </c>
      <c r="C12" s="847"/>
      <c r="D12" s="847"/>
      <c r="E12" s="847"/>
      <c r="F12" s="847"/>
      <c r="G12" s="847"/>
      <c r="H12" s="847"/>
      <c r="I12" s="847"/>
      <c r="J12" s="847"/>
      <c r="K12" s="848"/>
      <c r="L12" s="855" t="s">
        <v>124</v>
      </c>
      <c r="M12" s="856"/>
      <c r="N12" s="856"/>
      <c r="O12" s="856"/>
      <c r="P12" s="856"/>
      <c r="Q12" s="857"/>
      <c r="R12" s="858">
        <v>8268</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140068</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5">
      <c r="A13" s="163"/>
      <c r="B13" s="849"/>
      <c r="C13" s="850"/>
      <c r="D13" s="850"/>
      <c r="E13" s="850"/>
      <c r="F13" s="850"/>
      <c r="G13" s="850"/>
      <c r="H13" s="850"/>
      <c r="I13" s="850"/>
      <c r="J13" s="850"/>
      <c r="K13" s="851"/>
      <c r="L13" s="172"/>
      <c r="M13" s="877" t="s">
        <v>130</v>
      </c>
      <c r="N13" s="878"/>
      <c r="O13" s="878"/>
      <c r="P13" s="878"/>
      <c r="Q13" s="879"/>
      <c r="R13" s="870">
        <v>7585</v>
      </c>
      <c r="S13" s="871"/>
      <c r="T13" s="871"/>
      <c r="U13" s="871"/>
      <c r="V13" s="872"/>
      <c r="W13" s="802" t="s">
        <v>131</v>
      </c>
      <c r="X13" s="803"/>
      <c r="Y13" s="803"/>
      <c r="Z13" s="803"/>
      <c r="AA13" s="803"/>
      <c r="AB13" s="793"/>
      <c r="AC13" s="837">
        <v>123</v>
      </c>
      <c r="AD13" s="838"/>
      <c r="AE13" s="838"/>
      <c r="AF13" s="838"/>
      <c r="AG13" s="880"/>
      <c r="AH13" s="837">
        <v>153</v>
      </c>
      <c r="AI13" s="838"/>
      <c r="AJ13" s="838"/>
      <c r="AK13" s="838"/>
      <c r="AL13" s="839"/>
      <c r="AM13" s="815" t="s">
        <v>132</v>
      </c>
      <c r="AN13" s="816"/>
      <c r="AO13" s="816"/>
      <c r="AP13" s="816"/>
      <c r="AQ13" s="816"/>
      <c r="AR13" s="816"/>
      <c r="AS13" s="816"/>
      <c r="AT13" s="817"/>
      <c r="AU13" s="818" t="s">
        <v>119</v>
      </c>
      <c r="AV13" s="819"/>
      <c r="AW13" s="819"/>
      <c r="AX13" s="819"/>
      <c r="AY13" s="820" t="s">
        <v>133</v>
      </c>
      <c r="AZ13" s="821"/>
      <c r="BA13" s="821"/>
      <c r="BB13" s="821"/>
      <c r="BC13" s="821"/>
      <c r="BD13" s="821"/>
      <c r="BE13" s="821"/>
      <c r="BF13" s="821"/>
      <c r="BG13" s="821"/>
      <c r="BH13" s="821"/>
      <c r="BI13" s="821"/>
      <c r="BJ13" s="821"/>
      <c r="BK13" s="821"/>
      <c r="BL13" s="821"/>
      <c r="BM13" s="822"/>
      <c r="BN13" s="786">
        <v>-87158</v>
      </c>
      <c r="BO13" s="787"/>
      <c r="BP13" s="787"/>
      <c r="BQ13" s="787"/>
      <c r="BR13" s="787"/>
      <c r="BS13" s="787"/>
      <c r="BT13" s="787"/>
      <c r="BU13" s="788"/>
      <c r="BV13" s="786">
        <v>-22669</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9</v>
      </c>
      <c r="CU13" s="784"/>
      <c r="CV13" s="784"/>
      <c r="CW13" s="784"/>
      <c r="CX13" s="784"/>
      <c r="CY13" s="784"/>
      <c r="CZ13" s="784"/>
      <c r="DA13" s="785"/>
      <c r="DB13" s="783">
        <v>8</v>
      </c>
      <c r="DC13" s="784"/>
      <c r="DD13" s="784"/>
      <c r="DE13" s="784"/>
      <c r="DF13" s="784"/>
      <c r="DG13" s="784"/>
      <c r="DH13" s="784"/>
      <c r="DI13" s="785"/>
    </row>
    <row r="14" spans="1:119" ht="18.75" customHeight="1" thickBot="1" x14ac:dyDescent="0.3">
      <c r="A14" s="163"/>
      <c r="B14" s="849"/>
      <c r="C14" s="850"/>
      <c r="D14" s="850"/>
      <c r="E14" s="850"/>
      <c r="F14" s="850"/>
      <c r="G14" s="850"/>
      <c r="H14" s="850"/>
      <c r="I14" s="850"/>
      <c r="J14" s="850"/>
      <c r="K14" s="851"/>
      <c r="L14" s="867" t="s">
        <v>135</v>
      </c>
      <c r="M14" s="868"/>
      <c r="N14" s="868"/>
      <c r="O14" s="868"/>
      <c r="P14" s="868"/>
      <c r="Q14" s="869"/>
      <c r="R14" s="870">
        <v>8122</v>
      </c>
      <c r="S14" s="871"/>
      <c r="T14" s="871"/>
      <c r="U14" s="871"/>
      <c r="V14" s="872"/>
      <c r="W14" s="776"/>
      <c r="X14" s="777"/>
      <c r="Y14" s="777"/>
      <c r="Z14" s="777"/>
      <c r="AA14" s="777"/>
      <c r="AB14" s="766"/>
      <c r="AC14" s="873">
        <v>3.3</v>
      </c>
      <c r="AD14" s="874"/>
      <c r="AE14" s="874"/>
      <c r="AF14" s="874"/>
      <c r="AG14" s="875"/>
      <c r="AH14" s="873">
        <v>3.6</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30.2</v>
      </c>
      <c r="CU14" s="885"/>
      <c r="CV14" s="885"/>
      <c r="CW14" s="885"/>
      <c r="CX14" s="885"/>
      <c r="CY14" s="885"/>
      <c r="CZ14" s="885"/>
      <c r="DA14" s="886"/>
      <c r="DB14" s="884">
        <v>28.8</v>
      </c>
      <c r="DC14" s="885"/>
      <c r="DD14" s="885"/>
      <c r="DE14" s="885"/>
      <c r="DF14" s="885"/>
      <c r="DG14" s="885"/>
      <c r="DH14" s="885"/>
      <c r="DI14" s="886"/>
    </row>
    <row r="15" spans="1:119" ht="18.75" customHeight="1" x14ac:dyDescent="0.25">
      <c r="A15" s="163"/>
      <c r="B15" s="849"/>
      <c r="C15" s="850"/>
      <c r="D15" s="850"/>
      <c r="E15" s="850"/>
      <c r="F15" s="850"/>
      <c r="G15" s="850"/>
      <c r="H15" s="850"/>
      <c r="I15" s="850"/>
      <c r="J15" s="850"/>
      <c r="K15" s="851"/>
      <c r="L15" s="172"/>
      <c r="M15" s="877" t="s">
        <v>130</v>
      </c>
      <c r="N15" s="878"/>
      <c r="O15" s="878"/>
      <c r="P15" s="878"/>
      <c r="Q15" s="879"/>
      <c r="R15" s="870">
        <v>7665</v>
      </c>
      <c r="S15" s="871"/>
      <c r="T15" s="871"/>
      <c r="U15" s="871"/>
      <c r="V15" s="872"/>
      <c r="W15" s="802" t="s">
        <v>137</v>
      </c>
      <c r="X15" s="803"/>
      <c r="Y15" s="803"/>
      <c r="Z15" s="803"/>
      <c r="AA15" s="803"/>
      <c r="AB15" s="793"/>
      <c r="AC15" s="837">
        <v>552</v>
      </c>
      <c r="AD15" s="838"/>
      <c r="AE15" s="838"/>
      <c r="AF15" s="838"/>
      <c r="AG15" s="880"/>
      <c r="AH15" s="837">
        <v>586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3078349</v>
      </c>
      <c r="BO15" s="750"/>
      <c r="BP15" s="750"/>
      <c r="BQ15" s="750"/>
      <c r="BR15" s="750"/>
      <c r="BS15" s="750"/>
      <c r="BT15" s="750"/>
      <c r="BU15" s="751"/>
      <c r="BV15" s="749">
        <v>2991463</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14.7</v>
      </c>
      <c r="AD16" s="874"/>
      <c r="AE16" s="874"/>
      <c r="AF16" s="874"/>
      <c r="AG16" s="875"/>
      <c r="AH16" s="873">
        <v>13.7</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3396270</v>
      </c>
      <c r="BO16" s="787"/>
      <c r="BP16" s="787"/>
      <c r="BQ16" s="787"/>
      <c r="BR16" s="787"/>
      <c r="BS16" s="787"/>
      <c r="BT16" s="787"/>
      <c r="BU16" s="788"/>
      <c r="BV16" s="786">
        <v>3289703</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3">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3087</v>
      </c>
      <c r="AD17" s="838"/>
      <c r="AE17" s="838"/>
      <c r="AF17" s="838"/>
      <c r="AG17" s="880"/>
      <c r="AH17" s="837">
        <v>3538</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4018739</v>
      </c>
      <c r="BO17" s="787"/>
      <c r="BP17" s="787"/>
      <c r="BQ17" s="787"/>
      <c r="BR17" s="787"/>
      <c r="BS17" s="787"/>
      <c r="BT17" s="787"/>
      <c r="BU17" s="788"/>
      <c r="BV17" s="786">
        <v>3904773</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3">
      <c r="A18" s="163"/>
      <c r="B18" s="908" t="s">
        <v>147</v>
      </c>
      <c r="C18" s="829"/>
      <c r="D18" s="829"/>
      <c r="E18" s="909"/>
      <c r="F18" s="909"/>
      <c r="G18" s="909"/>
      <c r="H18" s="909"/>
      <c r="I18" s="909"/>
      <c r="J18" s="909"/>
      <c r="K18" s="909"/>
      <c r="L18" s="910">
        <v>357.29</v>
      </c>
      <c r="M18" s="910"/>
      <c r="N18" s="910"/>
      <c r="O18" s="910"/>
      <c r="P18" s="910"/>
      <c r="Q18" s="910"/>
      <c r="R18" s="911"/>
      <c r="S18" s="911"/>
      <c r="T18" s="911"/>
      <c r="U18" s="911"/>
      <c r="V18" s="912"/>
      <c r="W18" s="804"/>
      <c r="X18" s="805"/>
      <c r="Y18" s="805"/>
      <c r="Z18" s="805"/>
      <c r="AA18" s="805"/>
      <c r="AB18" s="796"/>
      <c r="AC18" s="913">
        <v>82.1</v>
      </c>
      <c r="AD18" s="914"/>
      <c r="AE18" s="914"/>
      <c r="AF18" s="914"/>
      <c r="AG18" s="915"/>
      <c r="AH18" s="913">
        <v>82.7</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4253371</v>
      </c>
      <c r="BO18" s="787"/>
      <c r="BP18" s="787"/>
      <c r="BQ18" s="787"/>
      <c r="BR18" s="787"/>
      <c r="BS18" s="787"/>
      <c r="BT18" s="787"/>
      <c r="BU18" s="788"/>
      <c r="BV18" s="786">
        <v>4161948</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3">
      <c r="A19" s="163"/>
      <c r="B19" s="908" t="s">
        <v>149</v>
      </c>
      <c r="C19" s="829"/>
      <c r="D19" s="829"/>
      <c r="E19" s="909"/>
      <c r="F19" s="909"/>
      <c r="G19" s="909"/>
      <c r="H19" s="909"/>
      <c r="I19" s="909"/>
      <c r="J19" s="909"/>
      <c r="K19" s="909"/>
      <c r="L19" s="917">
        <v>22</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6780047</v>
      </c>
      <c r="BO19" s="787"/>
      <c r="BP19" s="787"/>
      <c r="BQ19" s="787"/>
      <c r="BR19" s="787"/>
      <c r="BS19" s="787"/>
      <c r="BT19" s="787"/>
      <c r="BU19" s="788"/>
      <c r="BV19" s="786">
        <v>6654375</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3">
      <c r="A20" s="163"/>
      <c r="B20" s="908" t="s">
        <v>151</v>
      </c>
      <c r="C20" s="829"/>
      <c r="D20" s="829"/>
      <c r="E20" s="909"/>
      <c r="F20" s="909"/>
      <c r="G20" s="909"/>
      <c r="H20" s="909"/>
      <c r="I20" s="909"/>
      <c r="J20" s="909"/>
      <c r="K20" s="909"/>
      <c r="L20" s="917">
        <v>3583</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3">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5129460</v>
      </c>
      <c r="BO22" s="750"/>
      <c r="BP22" s="750"/>
      <c r="BQ22" s="750"/>
      <c r="BR22" s="750"/>
      <c r="BS22" s="750"/>
      <c r="BT22" s="750"/>
      <c r="BU22" s="751"/>
      <c r="BV22" s="749">
        <v>4985153</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4352016</v>
      </c>
      <c r="BO23" s="787"/>
      <c r="BP23" s="787"/>
      <c r="BQ23" s="787"/>
      <c r="BR23" s="787"/>
      <c r="BS23" s="787"/>
      <c r="BT23" s="787"/>
      <c r="BU23" s="788"/>
      <c r="BV23" s="786">
        <v>4176686</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3">
      <c r="A24" s="163"/>
      <c r="B24" s="957"/>
      <c r="C24" s="933"/>
      <c r="D24" s="934"/>
      <c r="E24" s="836" t="s">
        <v>161</v>
      </c>
      <c r="F24" s="816"/>
      <c r="G24" s="816"/>
      <c r="H24" s="816"/>
      <c r="I24" s="816"/>
      <c r="J24" s="816"/>
      <c r="K24" s="817"/>
      <c r="L24" s="837">
        <v>1</v>
      </c>
      <c r="M24" s="838"/>
      <c r="N24" s="838"/>
      <c r="O24" s="838"/>
      <c r="P24" s="880"/>
      <c r="Q24" s="837">
        <v>7230</v>
      </c>
      <c r="R24" s="838"/>
      <c r="S24" s="838"/>
      <c r="T24" s="838"/>
      <c r="U24" s="838"/>
      <c r="V24" s="880"/>
      <c r="W24" s="932"/>
      <c r="X24" s="933"/>
      <c r="Y24" s="934"/>
      <c r="Z24" s="836" t="s">
        <v>162</v>
      </c>
      <c r="AA24" s="816"/>
      <c r="AB24" s="816"/>
      <c r="AC24" s="816"/>
      <c r="AD24" s="816"/>
      <c r="AE24" s="816"/>
      <c r="AF24" s="816"/>
      <c r="AG24" s="817"/>
      <c r="AH24" s="837">
        <v>105</v>
      </c>
      <c r="AI24" s="838"/>
      <c r="AJ24" s="838"/>
      <c r="AK24" s="838"/>
      <c r="AL24" s="880"/>
      <c r="AM24" s="837">
        <v>311955</v>
      </c>
      <c r="AN24" s="838"/>
      <c r="AO24" s="838"/>
      <c r="AP24" s="838"/>
      <c r="AQ24" s="838"/>
      <c r="AR24" s="880"/>
      <c r="AS24" s="837">
        <v>2971</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3926286</v>
      </c>
      <c r="BO24" s="787"/>
      <c r="BP24" s="787"/>
      <c r="BQ24" s="787"/>
      <c r="BR24" s="787"/>
      <c r="BS24" s="787"/>
      <c r="BT24" s="787"/>
      <c r="BU24" s="788"/>
      <c r="BV24" s="786">
        <v>3710400</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5">
      <c r="A25" s="163"/>
      <c r="B25" s="957"/>
      <c r="C25" s="933"/>
      <c r="D25" s="934"/>
      <c r="E25" s="836" t="s">
        <v>164</v>
      </c>
      <c r="F25" s="816"/>
      <c r="G25" s="816"/>
      <c r="H25" s="816"/>
      <c r="I25" s="816"/>
      <c r="J25" s="816"/>
      <c r="K25" s="817"/>
      <c r="L25" s="837">
        <v>1</v>
      </c>
      <c r="M25" s="838"/>
      <c r="N25" s="838"/>
      <c r="O25" s="838"/>
      <c r="P25" s="880"/>
      <c r="Q25" s="837">
        <v>5950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894040</v>
      </c>
      <c r="BO25" s="750"/>
      <c r="BP25" s="750"/>
      <c r="BQ25" s="750"/>
      <c r="BR25" s="750"/>
      <c r="BS25" s="750"/>
      <c r="BT25" s="750"/>
      <c r="BU25" s="751"/>
      <c r="BV25" s="749">
        <v>233759</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5">
      <c r="A26" s="163"/>
      <c r="B26" s="957"/>
      <c r="C26" s="933"/>
      <c r="D26" s="934"/>
      <c r="E26" s="836" t="s">
        <v>167</v>
      </c>
      <c r="F26" s="816"/>
      <c r="G26" s="816"/>
      <c r="H26" s="816"/>
      <c r="I26" s="816"/>
      <c r="J26" s="816"/>
      <c r="K26" s="817"/>
      <c r="L26" s="837">
        <v>1</v>
      </c>
      <c r="M26" s="838"/>
      <c r="N26" s="838"/>
      <c r="O26" s="838"/>
      <c r="P26" s="880"/>
      <c r="Q26" s="837">
        <v>5220</v>
      </c>
      <c r="R26" s="838"/>
      <c r="S26" s="838"/>
      <c r="T26" s="838"/>
      <c r="U26" s="838"/>
      <c r="V26" s="880"/>
      <c r="W26" s="932"/>
      <c r="X26" s="933"/>
      <c r="Y26" s="934"/>
      <c r="Z26" s="836" t="s">
        <v>168</v>
      </c>
      <c r="AA26" s="938"/>
      <c r="AB26" s="938"/>
      <c r="AC26" s="938"/>
      <c r="AD26" s="938"/>
      <c r="AE26" s="938"/>
      <c r="AF26" s="938"/>
      <c r="AG26" s="939"/>
      <c r="AH26" s="837">
        <v>4</v>
      </c>
      <c r="AI26" s="838"/>
      <c r="AJ26" s="838"/>
      <c r="AK26" s="838"/>
      <c r="AL26" s="880"/>
      <c r="AM26" s="837">
        <v>12720</v>
      </c>
      <c r="AN26" s="838"/>
      <c r="AO26" s="838"/>
      <c r="AP26" s="838"/>
      <c r="AQ26" s="838"/>
      <c r="AR26" s="880"/>
      <c r="AS26" s="837">
        <v>3180</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3">
      <c r="A27" s="163"/>
      <c r="B27" s="957"/>
      <c r="C27" s="933"/>
      <c r="D27" s="934"/>
      <c r="E27" s="836" t="s">
        <v>170</v>
      </c>
      <c r="F27" s="816"/>
      <c r="G27" s="816"/>
      <c r="H27" s="816"/>
      <c r="I27" s="816"/>
      <c r="J27" s="816"/>
      <c r="K27" s="817"/>
      <c r="L27" s="837">
        <v>1</v>
      </c>
      <c r="M27" s="838"/>
      <c r="N27" s="838"/>
      <c r="O27" s="838"/>
      <c r="P27" s="880"/>
      <c r="Q27" s="837">
        <v>2880</v>
      </c>
      <c r="R27" s="838"/>
      <c r="S27" s="838"/>
      <c r="T27" s="838"/>
      <c r="U27" s="838"/>
      <c r="V27" s="880"/>
      <c r="W27" s="932"/>
      <c r="X27" s="933"/>
      <c r="Y27" s="934"/>
      <c r="Z27" s="836" t="s">
        <v>171</v>
      </c>
      <c r="AA27" s="816"/>
      <c r="AB27" s="816"/>
      <c r="AC27" s="816"/>
      <c r="AD27" s="816"/>
      <c r="AE27" s="816"/>
      <c r="AF27" s="816"/>
      <c r="AG27" s="817"/>
      <c r="AH27" s="837" t="s">
        <v>122</v>
      </c>
      <c r="AI27" s="838"/>
      <c r="AJ27" s="838"/>
      <c r="AK27" s="838"/>
      <c r="AL27" s="880"/>
      <c r="AM27" s="837" t="s">
        <v>122</v>
      </c>
      <c r="AN27" s="838"/>
      <c r="AO27" s="838"/>
      <c r="AP27" s="838"/>
      <c r="AQ27" s="838"/>
      <c r="AR27" s="880"/>
      <c r="AS27" s="837" t="s">
        <v>122</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5">
      <c r="A28" s="163"/>
      <c r="B28" s="957"/>
      <c r="C28" s="933"/>
      <c r="D28" s="934"/>
      <c r="E28" s="836" t="s">
        <v>173</v>
      </c>
      <c r="F28" s="816"/>
      <c r="G28" s="816"/>
      <c r="H28" s="816"/>
      <c r="I28" s="816"/>
      <c r="J28" s="816"/>
      <c r="K28" s="817"/>
      <c r="L28" s="837">
        <v>1</v>
      </c>
      <c r="M28" s="838"/>
      <c r="N28" s="838"/>
      <c r="O28" s="838"/>
      <c r="P28" s="880"/>
      <c r="Q28" s="837">
        <v>2360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1256367</v>
      </c>
      <c r="BO28" s="750"/>
      <c r="BP28" s="750"/>
      <c r="BQ28" s="750"/>
      <c r="BR28" s="750"/>
      <c r="BS28" s="750"/>
      <c r="BT28" s="750"/>
      <c r="BU28" s="751"/>
      <c r="BV28" s="749">
        <v>1221839</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5">
      <c r="A29" s="163"/>
      <c r="B29" s="957"/>
      <c r="C29" s="933"/>
      <c r="D29" s="934"/>
      <c r="E29" s="836" t="s">
        <v>176</v>
      </c>
      <c r="F29" s="816"/>
      <c r="G29" s="816"/>
      <c r="H29" s="816"/>
      <c r="I29" s="816"/>
      <c r="J29" s="816"/>
      <c r="K29" s="817"/>
      <c r="L29" s="837">
        <v>10</v>
      </c>
      <c r="M29" s="838"/>
      <c r="N29" s="838"/>
      <c r="O29" s="838"/>
      <c r="P29" s="880"/>
      <c r="Q29" s="837">
        <v>2130</v>
      </c>
      <c r="R29" s="838"/>
      <c r="S29" s="838"/>
      <c r="T29" s="838"/>
      <c r="U29" s="838"/>
      <c r="V29" s="880"/>
      <c r="W29" s="935"/>
      <c r="X29" s="936"/>
      <c r="Y29" s="937"/>
      <c r="Z29" s="836" t="s">
        <v>177</v>
      </c>
      <c r="AA29" s="816"/>
      <c r="AB29" s="816"/>
      <c r="AC29" s="816"/>
      <c r="AD29" s="816"/>
      <c r="AE29" s="816"/>
      <c r="AF29" s="816"/>
      <c r="AG29" s="817"/>
      <c r="AH29" s="837">
        <v>105</v>
      </c>
      <c r="AI29" s="838"/>
      <c r="AJ29" s="838"/>
      <c r="AK29" s="838"/>
      <c r="AL29" s="880"/>
      <c r="AM29" s="837">
        <v>311955</v>
      </c>
      <c r="AN29" s="838"/>
      <c r="AO29" s="838"/>
      <c r="AP29" s="838"/>
      <c r="AQ29" s="838"/>
      <c r="AR29" s="880"/>
      <c r="AS29" s="837">
        <v>2971</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75727</v>
      </c>
      <c r="BO29" s="787"/>
      <c r="BP29" s="787"/>
      <c r="BQ29" s="787"/>
      <c r="BR29" s="787"/>
      <c r="BS29" s="787"/>
      <c r="BT29" s="787"/>
      <c r="BU29" s="788"/>
      <c r="BV29" s="786">
        <v>66233</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3">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93.7</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997302</v>
      </c>
      <c r="BO30" s="906"/>
      <c r="BP30" s="906"/>
      <c r="BQ30" s="906"/>
      <c r="BR30" s="906"/>
      <c r="BS30" s="906"/>
      <c r="BT30" s="906"/>
      <c r="BU30" s="907"/>
      <c r="BV30" s="905">
        <v>894252</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5">
      <c r="A33" s="163"/>
      <c r="B33" s="187"/>
      <c r="C33" s="810" t="s">
        <v>186</v>
      </c>
      <c r="D33" s="810"/>
      <c r="E33" s="775" t="s">
        <v>187</v>
      </c>
      <c r="F33" s="775"/>
      <c r="G33" s="775"/>
      <c r="H33" s="775"/>
      <c r="I33" s="775"/>
      <c r="J33" s="775"/>
      <c r="K33" s="775"/>
      <c r="L33" s="775"/>
      <c r="M33" s="775"/>
      <c r="N33" s="775"/>
      <c r="O33" s="775"/>
      <c r="P33" s="775"/>
      <c r="Q33" s="775"/>
      <c r="R33" s="775"/>
      <c r="S33" s="775"/>
      <c r="T33" s="188"/>
      <c r="U33" s="810" t="s">
        <v>186</v>
      </c>
      <c r="V33" s="810"/>
      <c r="W33" s="775" t="s">
        <v>187</v>
      </c>
      <c r="X33" s="775"/>
      <c r="Y33" s="775"/>
      <c r="Z33" s="775"/>
      <c r="AA33" s="775"/>
      <c r="AB33" s="775"/>
      <c r="AC33" s="775"/>
      <c r="AD33" s="775"/>
      <c r="AE33" s="775"/>
      <c r="AF33" s="775"/>
      <c r="AG33" s="775"/>
      <c r="AH33" s="775"/>
      <c r="AI33" s="775"/>
      <c r="AJ33" s="775"/>
      <c r="AK33" s="775"/>
      <c r="AL33" s="188"/>
      <c r="AM33" s="810" t="s">
        <v>186</v>
      </c>
      <c r="AN33" s="810"/>
      <c r="AO33" s="775" t="s">
        <v>187</v>
      </c>
      <c r="AP33" s="775"/>
      <c r="AQ33" s="775"/>
      <c r="AR33" s="775"/>
      <c r="AS33" s="775"/>
      <c r="AT33" s="775"/>
      <c r="AU33" s="775"/>
      <c r="AV33" s="775"/>
      <c r="AW33" s="775"/>
      <c r="AX33" s="775"/>
      <c r="AY33" s="775"/>
      <c r="AZ33" s="775"/>
      <c r="BA33" s="775"/>
      <c r="BB33" s="775"/>
      <c r="BC33" s="775"/>
      <c r="BD33" s="189"/>
      <c r="BE33" s="775" t="s">
        <v>188</v>
      </c>
      <c r="BF33" s="775"/>
      <c r="BG33" s="775" t="s">
        <v>189</v>
      </c>
      <c r="BH33" s="775"/>
      <c r="BI33" s="775"/>
      <c r="BJ33" s="775"/>
      <c r="BK33" s="775"/>
      <c r="BL33" s="775"/>
      <c r="BM33" s="775"/>
      <c r="BN33" s="775"/>
      <c r="BO33" s="775"/>
      <c r="BP33" s="775"/>
      <c r="BQ33" s="775"/>
      <c r="BR33" s="775"/>
      <c r="BS33" s="775"/>
      <c r="BT33" s="775"/>
      <c r="BU33" s="775"/>
      <c r="BV33" s="189"/>
      <c r="BW33" s="810" t="s">
        <v>188</v>
      </c>
      <c r="BX33" s="810"/>
      <c r="BY33" s="775" t="s">
        <v>190</v>
      </c>
      <c r="BZ33" s="775"/>
      <c r="CA33" s="775"/>
      <c r="CB33" s="775"/>
      <c r="CC33" s="775"/>
      <c r="CD33" s="775"/>
      <c r="CE33" s="775"/>
      <c r="CF33" s="775"/>
      <c r="CG33" s="775"/>
      <c r="CH33" s="775"/>
      <c r="CI33" s="775"/>
      <c r="CJ33" s="775"/>
      <c r="CK33" s="775"/>
      <c r="CL33" s="775"/>
      <c r="CM33" s="775"/>
      <c r="CN33" s="188"/>
      <c r="CO33" s="810" t="s">
        <v>186</v>
      </c>
      <c r="CP33" s="810"/>
      <c r="CQ33" s="775" t="s">
        <v>191</v>
      </c>
      <c r="CR33" s="775"/>
      <c r="CS33" s="775"/>
      <c r="CT33" s="775"/>
      <c r="CU33" s="775"/>
      <c r="CV33" s="775"/>
      <c r="CW33" s="775"/>
      <c r="CX33" s="775"/>
      <c r="CY33" s="775"/>
      <c r="CZ33" s="775"/>
      <c r="DA33" s="775"/>
      <c r="DB33" s="775"/>
      <c r="DC33" s="775"/>
      <c r="DD33" s="775"/>
      <c r="DE33" s="775"/>
      <c r="DF33" s="188"/>
      <c r="DG33" s="975" t="s">
        <v>192</v>
      </c>
      <c r="DH33" s="975"/>
      <c r="DI33" s="190"/>
    </row>
    <row r="34" spans="1:113" ht="32.25" customHeight="1" x14ac:dyDescent="0.25">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国民健康保険特別会計</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8</v>
      </c>
      <c r="BX34" s="976"/>
      <c r="BY34" s="977" t="str">
        <f>IF('各会計、関係団体の財政状況及び健全化判断比率'!B68="","",'各会計、関係団体の財政状況及び健全化判断比率'!B68)</f>
        <v>魚沼地域特別養護老人ホーム組合</v>
      </c>
      <c r="BZ34" s="977"/>
      <c r="CA34" s="977"/>
      <c r="CB34" s="977"/>
      <c r="CC34" s="977"/>
      <c r="CD34" s="977"/>
      <c r="CE34" s="977"/>
      <c r="CF34" s="977"/>
      <c r="CG34" s="977"/>
      <c r="CH34" s="977"/>
      <c r="CI34" s="977"/>
      <c r="CJ34" s="977"/>
      <c r="CK34" s="977"/>
      <c r="CL34" s="977"/>
      <c r="CM34" s="977"/>
      <c r="CN34" s="163"/>
      <c r="CO34" s="976" t="str">
        <f>IF(CQ34="","",MAX(C34:D43,U34:V43,AM34:AN43,BE34:BF43,BW34:BX43)+1)</f>
        <v/>
      </c>
      <c r="CP34" s="976"/>
      <c r="CQ34" s="977" t="str">
        <f>IF('各会計、関係団体の財政状況及び健全化判断比率'!BS7="","",'各会計、関係団体の財政状況及び健全化判断比率'!BS7)</f>
        <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25">
      <c r="A35" s="163"/>
      <c r="B35" s="187"/>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後期高齢者医療特別会計</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病院事業会計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9</v>
      </c>
      <c r="BX35" s="976"/>
      <c r="BY35" s="977" t="str">
        <f>IF('各会計、関係団体の財政状況及び健全化判断比率'!B69="","",'各会計、関係団体の財政状況及び健全化判断比率'!B69)</f>
        <v>魚沼地区障害福祉組合</v>
      </c>
      <c r="BZ35" s="977"/>
      <c r="CA35" s="977"/>
      <c r="CB35" s="977"/>
      <c r="CC35" s="977"/>
      <c r="CD35" s="977"/>
      <c r="CE35" s="977"/>
      <c r="CF35" s="977"/>
      <c r="CG35" s="977"/>
      <c r="CH35" s="977"/>
      <c r="CI35" s="977"/>
      <c r="CJ35" s="977"/>
      <c r="CK35" s="977"/>
      <c r="CL35" s="977"/>
      <c r="CM35" s="977"/>
      <c r="CN35" s="163"/>
      <c r="CO35" s="976" t="str">
        <f t="shared" ref="CO35:CO43" si="3">IF(CQ35="","",CO34+1)</f>
        <v/>
      </c>
      <c r="CP35" s="976"/>
      <c r="CQ35" s="977" t="str">
        <f>IF('各会計、関係団体の財政状況及び健全化判断比率'!BS8="","",'各会計、関係団体の財政状況及び健全化判断比率'!BS8)</f>
        <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5">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介護保険特別会計</v>
      </c>
      <c r="X36" s="977"/>
      <c r="Y36" s="977"/>
      <c r="Z36" s="977"/>
      <c r="AA36" s="977"/>
      <c r="AB36" s="977"/>
      <c r="AC36" s="977"/>
      <c r="AD36" s="977"/>
      <c r="AE36" s="977"/>
      <c r="AF36" s="977"/>
      <c r="AG36" s="977"/>
      <c r="AH36" s="977"/>
      <c r="AI36" s="977"/>
      <c r="AJ36" s="977"/>
      <c r="AK36" s="977"/>
      <c r="AL36" s="163"/>
      <c r="AM36" s="976">
        <f t="shared" si="0"/>
        <v>7</v>
      </c>
      <c r="AN36" s="976"/>
      <c r="AO36" s="977" t="str">
        <f>IF('各会計、関係団体の財政状況及び健全化判断比率'!B33="","",'各会計、関係団体の財政状況及び健全化判断比率'!B33)</f>
        <v>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10</v>
      </c>
      <c r="BX36" s="976"/>
      <c r="BY36" s="977" t="str">
        <f>IF('各会計、関係団体の財政状況及び健全化判断比率'!B70="","",'各会計、関係団体の財政状況及び健全化判断比率'!B70)</f>
        <v>新潟県後期高齢者医療広域連合（一般会計）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5">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11</v>
      </c>
      <c r="BX37" s="976"/>
      <c r="BY37" s="977" t="str">
        <f>IF('各会計、関係団体の財政状況及び健全化判断比率'!B71="","",'各会計、関係団体の財政状況及び健全化判断比率'!B71)</f>
        <v>新潟県後期高齢者医療広域連合（後期高齢者医療特別会計）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5">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12</v>
      </c>
      <c r="BX38" s="976"/>
      <c r="BY38" s="977" t="str">
        <f>IF('各会計、関係団体の財政状況及び健全化判断比率'!B72="","",'各会計、関係団体の財政状況及び健全化判断比率'!B72)</f>
        <v>新潟県市町村総合事務組合（一般会計）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5">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13</v>
      </c>
      <c r="BX39" s="976"/>
      <c r="BY39" s="977" t="str">
        <f>IF('各会計、関係団体の財政状況及び健全化判断比率'!B73="","",'各会計、関係団体の財政状況及び健全化判断比率'!B73)</f>
        <v>新潟県市町村総合事務組合（職員退職手当支給事業特別会計）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5">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14</v>
      </c>
      <c r="BX40" s="976"/>
      <c r="BY40" s="977" t="str">
        <f>IF('各会計、関係団体の財政状況及び健全化判断比率'!B74="","",'各会計、関係団体の財政状況及び健全化判断比率'!B74)</f>
        <v>新潟県市町村総合事務組合（消防団員等公務災害補償事業特別会計）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5">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15</v>
      </c>
      <c r="BX41" s="976"/>
      <c r="BY41" s="977" t="str">
        <f>IF('各会計、関係団体の財政状況及び健全化判断比率'!B75="","",'各会計、関係団体の財政状況及び健全化判断比率'!B75)</f>
        <v>新潟県市町村総合事務組合（消防賞じゅつ金等支給事業特別会計）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5">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16</v>
      </c>
      <c r="BX42" s="976"/>
      <c r="BY42" s="977" t="str">
        <f>IF('各会計、関係団体の財政状況及び健全化判断比率'!B76="","",'各会計、関係団体の財政状況及び健全化判断比率'!B76)</f>
        <v>新潟県市町村総合事務組合（非常勤職員公務災害補償等事業特別会計）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5">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17</v>
      </c>
      <c r="BX43" s="976"/>
      <c r="BY43" s="977" t="str">
        <f>IF('各会計、関係団体の財政状況及び健全化判断比率'!B77="","",'各会計、関係団体の財政状況及び健全化判断比率'!B77)</f>
        <v>新潟県市町村総合事務組合（交通災害共済事業特別会計）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5"/>
    <row r="55" spans="5:113" x14ac:dyDescent="0.25"/>
    <row r="56" spans="5:113" x14ac:dyDescent="0.25"/>
  </sheetData>
  <sheetProtection algorithmName="SHA-512" hashValue="4LvLwyLI30PUd4Yk3MOdkAXEIsmytuUt4KGzUPhWaMWxXFPxjJFaGBNgWFdYp1CCR5ajyfh7tY+NjBxIRwGwqw==" saltValue="nULg5QQHVI9DZqn1BaVF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36" t="s">
        <v>534</v>
      </c>
      <c r="D34" s="1136"/>
      <c r="E34" s="1137"/>
      <c r="F34" s="32">
        <v>10.54</v>
      </c>
      <c r="G34" s="33">
        <v>11.5</v>
      </c>
      <c r="H34" s="33">
        <v>17</v>
      </c>
      <c r="I34" s="33">
        <v>15.92</v>
      </c>
      <c r="J34" s="34">
        <v>16.59</v>
      </c>
      <c r="K34" s="22"/>
      <c r="L34" s="22"/>
      <c r="M34" s="22"/>
      <c r="N34" s="22"/>
      <c r="O34" s="22"/>
      <c r="P34" s="22"/>
    </row>
    <row r="35" spans="1:16" ht="39" customHeight="1" x14ac:dyDescent="0.25">
      <c r="A35" s="22"/>
      <c r="B35" s="35"/>
      <c r="C35" s="1132" t="s">
        <v>535</v>
      </c>
      <c r="D35" s="1132"/>
      <c r="E35" s="1133"/>
      <c r="F35" s="36">
        <v>14.54</v>
      </c>
      <c r="G35" s="37">
        <v>15.41</v>
      </c>
      <c r="H35" s="37">
        <v>12.39</v>
      </c>
      <c r="I35" s="37">
        <v>15.27</v>
      </c>
      <c r="J35" s="38">
        <v>12.06</v>
      </c>
      <c r="K35" s="22"/>
      <c r="L35" s="22"/>
      <c r="M35" s="22"/>
      <c r="N35" s="22"/>
      <c r="O35" s="22"/>
      <c r="P35" s="22"/>
    </row>
    <row r="36" spans="1:16" ht="39" customHeight="1" x14ac:dyDescent="0.25">
      <c r="A36" s="22"/>
      <c r="B36" s="35"/>
      <c r="C36" s="1132" t="s">
        <v>536</v>
      </c>
      <c r="D36" s="1132"/>
      <c r="E36" s="1133"/>
      <c r="F36" s="36">
        <v>9.43</v>
      </c>
      <c r="G36" s="37">
        <v>8.24</v>
      </c>
      <c r="H36" s="37">
        <v>9.4</v>
      </c>
      <c r="I36" s="37">
        <v>11.35</v>
      </c>
      <c r="J36" s="38">
        <v>11.95</v>
      </c>
      <c r="K36" s="22"/>
      <c r="L36" s="22"/>
      <c r="M36" s="22"/>
      <c r="N36" s="22"/>
      <c r="O36" s="22"/>
      <c r="P36" s="22"/>
    </row>
    <row r="37" spans="1:16" ht="39" customHeight="1" x14ac:dyDescent="0.25">
      <c r="A37" s="22"/>
      <c r="B37" s="35"/>
      <c r="C37" s="1132" t="s">
        <v>537</v>
      </c>
      <c r="D37" s="1132"/>
      <c r="E37" s="1133"/>
      <c r="F37" s="36" t="s">
        <v>487</v>
      </c>
      <c r="G37" s="37" t="s">
        <v>487</v>
      </c>
      <c r="H37" s="37" t="s">
        <v>487</v>
      </c>
      <c r="I37" s="37" t="s">
        <v>487</v>
      </c>
      <c r="J37" s="38">
        <v>4.55</v>
      </c>
      <c r="K37" s="22"/>
      <c r="L37" s="22"/>
      <c r="M37" s="22"/>
      <c r="N37" s="22"/>
      <c r="O37" s="22"/>
      <c r="P37" s="22"/>
    </row>
    <row r="38" spans="1:16" ht="39" customHeight="1" x14ac:dyDescent="0.25">
      <c r="A38" s="22"/>
      <c r="B38" s="35"/>
      <c r="C38" s="1132" t="s">
        <v>538</v>
      </c>
      <c r="D38" s="1132"/>
      <c r="E38" s="1133"/>
      <c r="F38" s="36">
        <v>1.3</v>
      </c>
      <c r="G38" s="37">
        <v>1.03</v>
      </c>
      <c r="H38" s="37">
        <v>1.48</v>
      </c>
      <c r="I38" s="37">
        <v>1.49</v>
      </c>
      <c r="J38" s="38">
        <v>1.08</v>
      </c>
      <c r="K38" s="22"/>
      <c r="L38" s="22"/>
      <c r="M38" s="22"/>
      <c r="N38" s="22"/>
      <c r="O38" s="22"/>
      <c r="P38" s="22"/>
    </row>
    <row r="39" spans="1:16" ht="39" customHeight="1" x14ac:dyDescent="0.25">
      <c r="A39" s="22"/>
      <c r="B39" s="35"/>
      <c r="C39" s="1132" t="s">
        <v>539</v>
      </c>
      <c r="D39" s="1132"/>
      <c r="E39" s="1133"/>
      <c r="F39" s="36">
        <v>0.5</v>
      </c>
      <c r="G39" s="37">
        <v>0.59</v>
      </c>
      <c r="H39" s="37">
        <v>0.32</v>
      </c>
      <c r="I39" s="37">
        <v>0.86</v>
      </c>
      <c r="J39" s="38">
        <v>0.56000000000000005</v>
      </c>
      <c r="K39" s="22"/>
      <c r="L39" s="22"/>
      <c r="M39" s="22"/>
      <c r="N39" s="22"/>
      <c r="O39" s="22"/>
      <c r="P39" s="22"/>
    </row>
    <row r="40" spans="1:16" ht="39" customHeight="1" x14ac:dyDescent="0.25">
      <c r="A40" s="22"/>
      <c r="B40" s="35"/>
      <c r="C40" s="1132" t="s">
        <v>540</v>
      </c>
      <c r="D40" s="1132"/>
      <c r="E40" s="1133"/>
      <c r="F40" s="36">
        <v>0.03</v>
      </c>
      <c r="G40" s="37">
        <v>0.05</v>
      </c>
      <c r="H40" s="37">
        <v>0.04</v>
      </c>
      <c r="I40" s="37">
        <v>7.0000000000000007E-2</v>
      </c>
      <c r="J40" s="38">
        <v>0.03</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3">
      <c r="A43" s="22"/>
      <c r="B43" s="40"/>
      <c r="C43" s="1134" t="s">
        <v>542</v>
      </c>
      <c r="D43" s="1134"/>
      <c r="E43" s="1135"/>
      <c r="F43" s="41">
        <v>0.89</v>
      </c>
      <c r="G43" s="42">
        <v>0.92</v>
      </c>
      <c r="H43" s="42">
        <v>0.96</v>
      </c>
      <c r="I43" s="42">
        <v>1.46</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UbrezYYk7F/i0T97pMVYWjLdIB7a4ZHoYZiFullbtIkgd1aFJSbsRuTvJGQjzwMwVo6jJomedldoQXB9qjOfRw==" saltValue="LqgdUnVBYBA6+fFLESCN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368</v>
      </c>
      <c r="L45" s="58">
        <v>385</v>
      </c>
      <c r="M45" s="58">
        <v>415</v>
      </c>
      <c r="N45" s="58">
        <v>450</v>
      </c>
      <c r="O45" s="59">
        <v>416</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5">
      <c r="A48" s="46"/>
      <c r="B48" s="1140"/>
      <c r="C48" s="1141"/>
      <c r="D48" s="60"/>
      <c r="E48" s="1146" t="s">
        <v>13</v>
      </c>
      <c r="F48" s="1146"/>
      <c r="G48" s="1146"/>
      <c r="H48" s="1146"/>
      <c r="I48" s="1146"/>
      <c r="J48" s="1147"/>
      <c r="K48" s="61">
        <v>479</v>
      </c>
      <c r="L48" s="62">
        <v>428</v>
      </c>
      <c r="M48" s="62">
        <v>381</v>
      </c>
      <c r="N48" s="62">
        <v>376</v>
      </c>
      <c r="O48" s="63">
        <v>393</v>
      </c>
      <c r="P48" s="46"/>
      <c r="Q48" s="46"/>
      <c r="R48" s="46"/>
      <c r="S48" s="46"/>
      <c r="T48" s="46"/>
      <c r="U48" s="46"/>
    </row>
    <row r="49" spans="1:21" ht="30.75" customHeight="1" x14ac:dyDescent="0.25">
      <c r="A49" s="46"/>
      <c r="B49" s="1140"/>
      <c r="C49" s="1141"/>
      <c r="D49" s="60"/>
      <c r="E49" s="1146" t="s">
        <v>14</v>
      </c>
      <c r="F49" s="1146"/>
      <c r="G49" s="1146"/>
      <c r="H49" s="1146"/>
      <c r="I49" s="1146"/>
      <c r="J49" s="1147"/>
      <c r="K49" s="61">
        <v>8</v>
      </c>
      <c r="L49" s="62">
        <v>8</v>
      </c>
      <c r="M49" s="62">
        <v>5</v>
      </c>
      <c r="N49" s="62">
        <v>2</v>
      </c>
      <c r="O49" s="63">
        <v>2</v>
      </c>
      <c r="P49" s="46"/>
      <c r="Q49" s="46"/>
      <c r="R49" s="46"/>
      <c r="S49" s="46"/>
      <c r="T49" s="46"/>
      <c r="U49" s="46"/>
    </row>
    <row r="50" spans="1:21" ht="30.75" customHeight="1" x14ac:dyDescent="0.2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586</v>
      </c>
      <c r="L52" s="62">
        <v>556</v>
      </c>
      <c r="M52" s="62">
        <v>521</v>
      </c>
      <c r="N52" s="62">
        <v>455</v>
      </c>
      <c r="O52" s="63">
        <v>420</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269</v>
      </c>
      <c r="L53" s="67">
        <v>265</v>
      </c>
      <c r="M53" s="67">
        <v>280</v>
      </c>
      <c r="N53" s="67">
        <v>373</v>
      </c>
      <c r="O53" s="68">
        <v>391</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8FC4VfrsyCd/W40f3tGjHbcW6inpNe0M0zD18WTQL4Pp6t2xIVP5FcucthzpARlYBgPPltI6E7Tn7KGnhI6IQ==" saltValue="fxtNjIJ9lSGQ5LPA8HR4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69" t="s">
        <v>30</v>
      </c>
      <c r="C41" s="1170"/>
      <c r="D41" s="103"/>
      <c r="E41" s="1175" t="s">
        <v>31</v>
      </c>
      <c r="F41" s="1175"/>
      <c r="G41" s="1175"/>
      <c r="H41" s="1176"/>
      <c r="I41" s="330">
        <v>4274</v>
      </c>
      <c r="J41" s="331">
        <v>4481</v>
      </c>
      <c r="K41" s="331">
        <v>4892</v>
      </c>
      <c r="L41" s="331">
        <v>4985</v>
      </c>
      <c r="M41" s="332">
        <v>5129</v>
      </c>
    </row>
    <row r="42" spans="2:13" ht="27.75" customHeight="1" x14ac:dyDescent="0.25">
      <c r="B42" s="1171"/>
      <c r="C42" s="1172"/>
      <c r="D42" s="104"/>
      <c r="E42" s="1177" t="s">
        <v>32</v>
      </c>
      <c r="F42" s="1177"/>
      <c r="G42" s="1177"/>
      <c r="H42" s="1178"/>
      <c r="I42" s="333" t="s">
        <v>487</v>
      </c>
      <c r="J42" s="334" t="s">
        <v>487</v>
      </c>
      <c r="K42" s="334" t="s">
        <v>487</v>
      </c>
      <c r="L42" s="334" t="s">
        <v>487</v>
      </c>
      <c r="M42" s="335" t="s">
        <v>487</v>
      </c>
    </row>
    <row r="43" spans="2:13" ht="27.75" customHeight="1" x14ac:dyDescent="0.25">
      <c r="B43" s="1171"/>
      <c r="C43" s="1172"/>
      <c r="D43" s="104"/>
      <c r="E43" s="1177" t="s">
        <v>33</v>
      </c>
      <c r="F43" s="1177"/>
      <c r="G43" s="1177"/>
      <c r="H43" s="1178"/>
      <c r="I43" s="333">
        <v>2527</v>
      </c>
      <c r="J43" s="334">
        <v>2437</v>
      </c>
      <c r="K43" s="334">
        <v>2317</v>
      </c>
      <c r="L43" s="334">
        <v>2011</v>
      </c>
      <c r="M43" s="335">
        <v>1905</v>
      </c>
    </row>
    <row r="44" spans="2:13" ht="27.75" customHeight="1" x14ac:dyDescent="0.25">
      <c r="B44" s="1171"/>
      <c r="C44" s="1172"/>
      <c r="D44" s="104"/>
      <c r="E44" s="1177" t="s">
        <v>34</v>
      </c>
      <c r="F44" s="1177"/>
      <c r="G44" s="1177"/>
      <c r="H44" s="1178"/>
      <c r="I44" s="333">
        <v>39</v>
      </c>
      <c r="J44" s="334">
        <v>31</v>
      </c>
      <c r="K44" s="334">
        <v>26</v>
      </c>
      <c r="L44" s="334">
        <v>22</v>
      </c>
      <c r="M44" s="335">
        <v>20</v>
      </c>
    </row>
    <row r="45" spans="2:13" ht="27.75" customHeight="1" x14ac:dyDescent="0.25">
      <c r="B45" s="1171"/>
      <c r="C45" s="1172"/>
      <c r="D45" s="104"/>
      <c r="E45" s="1177" t="s">
        <v>35</v>
      </c>
      <c r="F45" s="1177"/>
      <c r="G45" s="1177"/>
      <c r="H45" s="1178"/>
      <c r="I45" s="333">
        <v>1168</v>
      </c>
      <c r="J45" s="334">
        <v>1141</v>
      </c>
      <c r="K45" s="334">
        <v>1175</v>
      </c>
      <c r="L45" s="334">
        <v>1091</v>
      </c>
      <c r="M45" s="335">
        <v>1051</v>
      </c>
    </row>
    <row r="46" spans="2:13" ht="27.75" customHeight="1" x14ac:dyDescent="0.25">
      <c r="B46" s="1171"/>
      <c r="C46" s="1172"/>
      <c r="D46" s="105"/>
      <c r="E46" s="1177" t="s">
        <v>36</v>
      </c>
      <c r="F46" s="1177"/>
      <c r="G46" s="1177"/>
      <c r="H46" s="1178"/>
      <c r="I46" s="333" t="s">
        <v>487</v>
      </c>
      <c r="J46" s="334" t="s">
        <v>487</v>
      </c>
      <c r="K46" s="334" t="s">
        <v>487</v>
      </c>
      <c r="L46" s="334" t="s">
        <v>487</v>
      </c>
      <c r="M46" s="335" t="s">
        <v>487</v>
      </c>
    </row>
    <row r="47" spans="2:13" ht="27.75" customHeight="1" x14ac:dyDescent="0.25">
      <c r="B47" s="1171"/>
      <c r="C47" s="1172"/>
      <c r="D47" s="106"/>
      <c r="E47" s="1179" t="s">
        <v>37</v>
      </c>
      <c r="F47" s="1180"/>
      <c r="G47" s="1180"/>
      <c r="H47" s="1181"/>
      <c r="I47" s="333" t="s">
        <v>487</v>
      </c>
      <c r="J47" s="334" t="s">
        <v>487</v>
      </c>
      <c r="K47" s="334" t="s">
        <v>487</v>
      </c>
      <c r="L47" s="334" t="s">
        <v>487</v>
      </c>
      <c r="M47" s="335" t="s">
        <v>487</v>
      </c>
    </row>
    <row r="48" spans="2:13" ht="27.75" customHeight="1" x14ac:dyDescent="0.25">
      <c r="B48" s="1171"/>
      <c r="C48" s="1172"/>
      <c r="D48" s="104"/>
      <c r="E48" s="1177" t="s">
        <v>38</v>
      </c>
      <c r="F48" s="1177"/>
      <c r="G48" s="1177"/>
      <c r="H48" s="1178"/>
      <c r="I48" s="333" t="s">
        <v>487</v>
      </c>
      <c r="J48" s="334" t="s">
        <v>487</v>
      </c>
      <c r="K48" s="334" t="s">
        <v>487</v>
      </c>
      <c r="L48" s="334" t="s">
        <v>487</v>
      </c>
      <c r="M48" s="335" t="s">
        <v>487</v>
      </c>
    </row>
    <row r="49" spans="2:13" ht="27.75" customHeight="1" x14ac:dyDescent="0.25">
      <c r="B49" s="1173"/>
      <c r="C49" s="1174"/>
      <c r="D49" s="104"/>
      <c r="E49" s="1177" t="s">
        <v>39</v>
      </c>
      <c r="F49" s="1177"/>
      <c r="G49" s="1177"/>
      <c r="H49" s="1178"/>
      <c r="I49" s="333" t="s">
        <v>487</v>
      </c>
      <c r="J49" s="334" t="s">
        <v>487</v>
      </c>
      <c r="K49" s="334" t="s">
        <v>487</v>
      </c>
      <c r="L49" s="334" t="s">
        <v>487</v>
      </c>
      <c r="M49" s="335" t="s">
        <v>487</v>
      </c>
    </row>
    <row r="50" spans="2:13" ht="27.75" customHeight="1" x14ac:dyDescent="0.25">
      <c r="B50" s="1182" t="s">
        <v>40</v>
      </c>
      <c r="C50" s="1183"/>
      <c r="D50" s="107"/>
      <c r="E50" s="1177" t="s">
        <v>41</v>
      </c>
      <c r="F50" s="1177"/>
      <c r="G50" s="1177"/>
      <c r="H50" s="1178"/>
      <c r="I50" s="333">
        <v>2008</v>
      </c>
      <c r="J50" s="334">
        <v>2269</v>
      </c>
      <c r="K50" s="334">
        <v>2550</v>
      </c>
      <c r="L50" s="334">
        <v>2497</v>
      </c>
      <c r="M50" s="335">
        <v>2692</v>
      </c>
    </row>
    <row r="51" spans="2:13" ht="27.75" customHeight="1" x14ac:dyDescent="0.25">
      <c r="B51" s="1171"/>
      <c r="C51" s="1172"/>
      <c r="D51" s="104"/>
      <c r="E51" s="1177" t="s">
        <v>42</v>
      </c>
      <c r="F51" s="1177"/>
      <c r="G51" s="1177"/>
      <c r="H51" s="1178"/>
      <c r="I51" s="333">
        <v>12</v>
      </c>
      <c r="J51" s="334">
        <v>6</v>
      </c>
      <c r="K51" s="334">
        <v>2</v>
      </c>
      <c r="L51" s="334">
        <v>0</v>
      </c>
      <c r="M51" s="335" t="s">
        <v>487</v>
      </c>
    </row>
    <row r="52" spans="2:13" ht="27.75" customHeight="1" x14ac:dyDescent="0.25">
      <c r="B52" s="1173"/>
      <c r="C52" s="1174"/>
      <c r="D52" s="104"/>
      <c r="E52" s="1177" t="s">
        <v>43</v>
      </c>
      <c r="F52" s="1177"/>
      <c r="G52" s="1177"/>
      <c r="H52" s="1178"/>
      <c r="I52" s="333">
        <v>4708</v>
      </c>
      <c r="J52" s="334">
        <v>4712</v>
      </c>
      <c r="K52" s="334">
        <v>4716</v>
      </c>
      <c r="L52" s="334">
        <v>4523</v>
      </c>
      <c r="M52" s="335">
        <v>4227</v>
      </c>
    </row>
    <row r="53" spans="2:13" ht="27.75" customHeight="1" thickBot="1" x14ac:dyDescent="0.3">
      <c r="B53" s="1184" t="s">
        <v>19</v>
      </c>
      <c r="C53" s="1185"/>
      <c r="D53" s="108"/>
      <c r="E53" s="1186" t="s">
        <v>44</v>
      </c>
      <c r="F53" s="1186"/>
      <c r="G53" s="1186"/>
      <c r="H53" s="1187"/>
      <c r="I53" s="336">
        <v>1281</v>
      </c>
      <c r="J53" s="337">
        <v>1104</v>
      </c>
      <c r="K53" s="337">
        <v>1142</v>
      </c>
      <c r="L53" s="337">
        <v>1089</v>
      </c>
      <c r="M53" s="338">
        <v>1187</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E9RLEfVGc/jWlMEVV2dfCtYPgOSafmOsCmTlsUpNWsl1pRwRtkqQnq09KdAl9QLrRTwLfNm6fW/+Sk+lGTboDw==" saltValue="OzJt7EB0FNVW29yra3iF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196" t="s">
        <v>46</v>
      </c>
      <c r="D55" s="1196"/>
      <c r="E55" s="1197"/>
      <c r="F55" s="339">
        <v>1361</v>
      </c>
      <c r="G55" s="339">
        <v>1222</v>
      </c>
      <c r="H55" s="340">
        <v>1256</v>
      </c>
    </row>
    <row r="56" spans="2:8" ht="52.5" customHeight="1" x14ac:dyDescent="0.25">
      <c r="B56" s="120"/>
      <c r="C56" s="1198" t="s">
        <v>47</v>
      </c>
      <c r="D56" s="1198"/>
      <c r="E56" s="1199"/>
      <c r="F56" s="341">
        <v>54</v>
      </c>
      <c r="G56" s="341">
        <v>66</v>
      </c>
      <c r="H56" s="342">
        <v>76</v>
      </c>
    </row>
    <row r="57" spans="2:8" ht="53.25" customHeight="1" x14ac:dyDescent="0.25">
      <c r="B57" s="120"/>
      <c r="C57" s="1200" t="s">
        <v>48</v>
      </c>
      <c r="D57" s="1200"/>
      <c r="E57" s="1201"/>
      <c r="F57" s="343">
        <v>838</v>
      </c>
      <c r="G57" s="343">
        <v>894</v>
      </c>
      <c r="H57" s="344">
        <v>997</v>
      </c>
    </row>
    <row r="58" spans="2:8" ht="45.75" customHeight="1" x14ac:dyDescent="0.25">
      <c r="B58" s="121"/>
      <c r="C58" s="1188" t="s">
        <v>559</v>
      </c>
      <c r="D58" s="1189"/>
      <c r="E58" s="1190"/>
      <c r="F58" s="345">
        <v>588</v>
      </c>
      <c r="G58" s="345">
        <v>637</v>
      </c>
      <c r="H58" s="346">
        <v>732</v>
      </c>
    </row>
    <row r="59" spans="2:8" ht="45.75" customHeight="1" x14ac:dyDescent="0.25">
      <c r="B59" s="121"/>
      <c r="C59" s="1188" t="s">
        <v>560</v>
      </c>
      <c r="D59" s="1189"/>
      <c r="E59" s="1190"/>
      <c r="F59" s="345">
        <v>102</v>
      </c>
      <c r="G59" s="345">
        <v>102</v>
      </c>
      <c r="H59" s="346">
        <v>102</v>
      </c>
    </row>
    <row r="60" spans="2:8" ht="45.75" customHeight="1" x14ac:dyDescent="0.25">
      <c r="B60" s="121"/>
      <c r="C60" s="1188" t="s">
        <v>563</v>
      </c>
      <c r="D60" s="1189"/>
      <c r="E60" s="1190"/>
      <c r="F60" s="345">
        <v>100</v>
      </c>
      <c r="G60" s="345">
        <v>100</v>
      </c>
      <c r="H60" s="346">
        <v>100</v>
      </c>
    </row>
    <row r="61" spans="2:8" ht="45.75" customHeight="1" x14ac:dyDescent="0.25">
      <c r="B61" s="121"/>
      <c r="C61" s="1188" t="s">
        <v>561</v>
      </c>
      <c r="D61" s="1189"/>
      <c r="E61" s="1190"/>
      <c r="F61" s="345">
        <v>27</v>
      </c>
      <c r="G61" s="345">
        <v>31</v>
      </c>
      <c r="H61" s="346">
        <v>36</v>
      </c>
    </row>
    <row r="62" spans="2:8" ht="45.75" customHeight="1" thickBot="1" x14ac:dyDescent="0.3">
      <c r="B62" s="122"/>
      <c r="C62" s="1191" t="s">
        <v>562</v>
      </c>
      <c r="D62" s="1192"/>
      <c r="E62" s="1193"/>
      <c r="F62" s="347">
        <v>16</v>
      </c>
      <c r="G62" s="347">
        <v>15</v>
      </c>
      <c r="H62" s="348">
        <v>15</v>
      </c>
    </row>
    <row r="63" spans="2:8" ht="52.5" customHeight="1" thickBot="1" x14ac:dyDescent="0.3">
      <c r="B63" s="123"/>
      <c r="C63" s="1194" t="s">
        <v>49</v>
      </c>
      <c r="D63" s="1194"/>
      <c r="E63" s="1195"/>
      <c r="F63" s="349">
        <v>2254</v>
      </c>
      <c r="G63" s="349">
        <v>2182</v>
      </c>
      <c r="H63" s="350">
        <v>2329</v>
      </c>
    </row>
    <row r="64" spans="2:8" ht="12.75" x14ac:dyDescent="0.25"/>
  </sheetData>
  <sheetProtection algorithmName="SHA-512" hashValue="0y7V347c3+x3+ArewPsrayep5gQJFtJ6mPsBixO/sYCZnDnf8YDpwyckhjaJJBetzPZwBJz1XO/guHyIy3l7cA==" saltValue="EvzW0ww5dtkrW7sdrH7e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115348</v>
      </c>
      <c r="E3" s="142"/>
      <c r="F3" s="143">
        <v>125391</v>
      </c>
      <c r="G3" s="144"/>
      <c r="H3" s="145"/>
    </row>
    <row r="4" spans="1:8" x14ac:dyDescent="0.25">
      <c r="A4" s="146"/>
      <c r="B4" s="147"/>
      <c r="C4" s="148"/>
      <c r="D4" s="149">
        <v>53128</v>
      </c>
      <c r="E4" s="150"/>
      <c r="F4" s="151">
        <v>68516</v>
      </c>
      <c r="G4" s="152"/>
      <c r="H4" s="153"/>
    </row>
    <row r="5" spans="1:8" x14ac:dyDescent="0.25">
      <c r="A5" s="134" t="s">
        <v>519</v>
      </c>
      <c r="B5" s="139"/>
      <c r="C5" s="140"/>
      <c r="D5" s="141">
        <v>141464</v>
      </c>
      <c r="E5" s="142"/>
      <c r="F5" s="143">
        <v>138402</v>
      </c>
      <c r="G5" s="144"/>
      <c r="H5" s="145"/>
    </row>
    <row r="6" spans="1:8" x14ac:dyDescent="0.25">
      <c r="A6" s="146"/>
      <c r="B6" s="147"/>
      <c r="C6" s="148"/>
      <c r="D6" s="149">
        <v>68046</v>
      </c>
      <c r="E6" s="150"/>
      <c r="F6" s="151">
        <v>70652</v>
      </c>
      <c r="G6" s="152"/>
      <c r="H6" s="153"/>
    </row>
    <row r="7" spans="1:8" x14ac:dyDescent="0.25">
      <c r="A7" s="134" t="s">
        <v>520</v>
      </c>
      <c r="B7" s="139"/>
      <c r="C7" s="140"/>
      <c r="D7" s="141">
        <v>216646</v>
      </c>
      <c r="E7" s="142"/>
      <c r="F7" s="143">
        <v>146367</v>
      </c>
      <c r="G7" s="144"/>
      <c r="H7" s="145"/>
    </row>
    <row r="8" spans="1:8" x14ac:dyDescent="0.25">
      <c r="A8" s="146"/>
      <c r="B8" s="147"/>
      <c r="C8" s="148"/>
      <c r="D8" s="149">
        <v>80391</v>
      </c>
      <c r="E8" s="150"/>
      <c r="F8" s="151">
        <v>79441</v>
      </c>
      <c r="G8" s="152"/>
      <c r="H8" s="153"/>
    </row>
    <row r="9" spans="1:8" x14ac:dyDescent="0.25">
      <c r="A9" s="134" t="s">
        <v>521</v>
      </c>
      <c r="B9" s="139"/>
      <c r="C9" s="140"/>
      <c r="D9" s="141">
        <v>172675</v>
      </c>
      <c r="E9" s="142"/>
      <c r="F9" s="143">
        <v>165181</v>
      </c>
      <c r="G9" s="144"/>
      <c r="H9" s="145"/>
    </row>
    <row r="10" spans="1:8" x14ac:dyDescent="0.25">
      <c r="A10" s="146"/>
      <c r="B10" s="147"/>
      <c r="C10" s="148"/>
      <c r="D10" s="149">
        <v>72817</v>
      </c>
      <c r="E10" s="150"/>
      <c r="F10" s="151">
        <v>82246</v>
      </c>
      <c r="G10" s="152"/>
      <c r="H10" s="153"/>
    </row>
    <row r="11" spans="1:8" x14ac:dyDescent="0.25">
      <c r="A11" s="134" t="s">
        <v>522</v>
      </c>
      <c r="B11" s="139"/>
      <c r="C11" s="140"/>
      <c r="D11" s="141">
        <v>181845</v>
      </c>
      <c r="E11" s="142"/>
      <c r="F11" s="143">
        <v>166234</v>
      </c>
      <c r="G11" s="144"/>
      <c r="H11" s="145"/>
    </row>
    <row r="12" spans="1:8" x14ac:dyDescent="0.25">
      <c r="A12" s="146"/>
      <c r="B12" s="147"/>
      <c r="C12" s="154"/>
      <c r="D12" s="149">
        <v>104898</v>
      </c>
      <c r="E12" s="150"/>
      <c r="F12" s="151">
        <v>89789</v>
      </c>
      <c r="G12" s="152"/>
      <c r="H12" s="153"/>
    </row>
    <row r="13" spans="1:8" x14ac:dyDescent="0.25">
      <c r="A13" s="134"/>
      <c r="B13" s="139"/>
      <c r="C13" s="140"/>
      <c r="D13" s="141">
        <v>165596</v>
      </c>
      <c r="E13" s="142"/>
      <c r="F13" s="143">
        <v>148315</v>
      </c>
      <c r="G13" s="155"/>
      <c r="H13" s="145"/>
    </row>
    <row r="14" spans="1:8" x14ac:dyDescent="0.25">
      <c r="A14" s="146"/>
      <c r="B14" s="147"/>
      <c r="C14" s="148"/>
      <c r="D14" s="149">
        <v>75856</v>
      </c>
      <c r="E14" s="150"/>
      <c r="F14" s="151">
        <v>78129</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14.54</v>
      </c>
      <c r="C19" s="156">
        <f>ROUND(VALUE(SUBSTITUTE(実質収支比率等に係る経年分析!G$48,"▲","-")),2)</f>
        <v>15.42</v>
      </c>
      <c r="D19" s="156">
        <f>ROUND(VALUE(SUBSTITUTE(実質収支比率等に係る経年分析!H$48,"▲","-")),2)</f>
        <v>12.39</v>
      </c>
      <c r="E19" s="156">
        <f>ROUND(VALUE(SUBSTITUTE(実質収支比率等に係る経年分析!I$48,"▲","-")),2)</f>
        <v>15.27</v>
      </c>
      <c r="F19" s="156">
        <f>ROUND(VALUE(SUBSTITUTE(実質収支比率等に係る経年分析!J$48,"▲","-")),2)</f>
        <v>12.07</v>
      </c>
    </row>
    <row r="20" spans="1:11" x14ac:dyDescent="0.25">
      <c r="A20" s="156" t="s">
        <v>53</v>
      </c>
      <c r="B20" s="156">
        <f>ROUND(VALUE(SUBSTITUTE(実質収支比率等に係る経年分析!F$47,"▲","-")),2)</f>
        <v>26.31</v>
      </c>
      <c r="C20" s="156">
        <f>ROUND(VALUE(SUBSTITUTE(実質収支比率等に係る経年分析!G$47,"▲","-")),2)</f>
        <v>27.61</v>
      </c>
      <c r="D20" s="156">
        <f>ROUND(VALUE(SUBSTITUTE(実質収支比率等に係る経年分析!H$47,"▲","-")),2)</f>
        <v>31.8</v>
      </c>
      <c r="E20" s="156">
        <f>ROUND(VALUE(SUBSTITUTE(実質収支比率等に係る経年分析!I$47,"▲","-")),2)</f>
        <v>28.86</v>
      </c>
      <c r="F20" s="156">
        <f>ROUND(VALUE(SUBSTITUTE(実質収支比率等に係る経年分析!J$47,"▲","-")),2)</f>
        <v>28.9</v>
      </c>
    </row>
    <row r="21" spans="1:11" x14ac:dyDescent="0.25">
      <c r="A21" s="156" t="s">
        <v>54</v>
      </c>
      <c r="B21" s="156">
        <f>IF(ISNUMBER(VALUE(SUBSTITUTE(実質収支比率等に係る経年分析!F$49,"▲","-"))),ROUND(VALUE(SUBSTITUTE(実質収支比率等に係る経年分析!F$49,"▲","-")),2),NA())</f>
        <v>-2.0499999999999998</v>
      </c>
      <c r="C21" s="156">
        <f>IF(ISNUMBER(VALUE(SUBSTITUTE(実質収支比率等に係る経年分析!G$49,"▲","-"))),ROUND(VALUE(SUBSTITUTE(実質収支比率等に係る経年分析!G$49,"▲","-")),2),NA())</f>
        <v>4.57</v>
      </c>
      <c r="D21" s="156">
        <f>IF(ISNUMBER(VALUE(SUBSTITUTE(実質収支比率等に係る経年分析!H$49,"▲","-"))),ROUND(VALUE(SUBSTITUTE(実質収支比率等に係る経年分析!H$49,"▲","-")),2),NA())</f>
        <v>-0.12</v>
      </c>
      <c r="E21" s="156">
        <f>IF(ISNUMBER(VALUE(SUBSTITUTE(実質収支比率等に係る経年分析!I$49,"▲","-"))),ROUND(VALUE(SUBSTITUTE(実質収支比率等に係る経年分析!I$49,"▲","-")),2),NA())</f>
        <v>-0.54</v>
      </c>
      <c r="F21" s="156">
        <f>IF(ISNUMBER(VALUE(SUBSTITUTE(実質収支比率等に係る経年分析!J$49,"▲","-"))),ROUND(VALUE(SUBSTITUTE(実質収支比率等に係る経年分析!J$49,"▲","-")),2),NA())</f>
        <v>-2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0.56000000000000005</v>
      </c>
    </row>
    <row r="32" spans="1:11" x14ac:dyDescent="0.2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1.08</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4.55</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9.43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11.95</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12.39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15.27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12.06</v>
      </c>
    </row>
    <row r="36" spans="1:16" x14ac:dyDescent="0.2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10.54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15.92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16.59</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586</v>
      </c>
      <c r="E42" s="158"/>
      <c r="F42" s="158"/>
      <c r="G42" s="158">
        <f>'実質公債費比率（分子）の構造'!L$52</f>
        <v>556</v>
      </c>
      <c r="H42" s="158"/>
      <c r="I42" s="158"/>
      <c r="J42" s="158">
        <f>'実質公債費比率（分子）の構造'!M$52</f>
        <v>521</v>
      </c>
      <c r="K42" s="158"/>
      <c r="L42" s="158"/>
      <c r="M42" s="158">
        <f>'実質公債費比率（分子）の構造'!N$52</f>
        <v>455</v>
      </c>
      <c r="N42" s="158"/>
      <c r="O42" s="158"/>
      <c r="P42" s="158">
        <f>'実質公債費比率（分子）の構造'!O$52</f>
        <v>420</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8</v>
      </c>
      <c r="C45" s="158"/>
      <c r="D45" s="158"/>
      <c r="E45" s="158">
        <f>'実質公債費比率（分子）の構造'!L$49</f>
        <v>8</v>
      </c>
      <c r="F45" s="158"/>
      <c r="G45" s="158"/>
      <c r="H45" s="158">
        <f>'実質公債費比率（分子）の構造'!M$49</f>
        <v>5</v>
      </c>
      <c r="I45" s="158"/>
      <c r="J45" s="158"/>
      <c r="K45" s="158">
        <f>'実質公債費比率（分子）の構造'!N$49</f>
        <v>2</v>
      </c>
      <c r="L45" s="158"/>
      <c r="M45" s="158"/>
      <c r="N45" s="158">
        <f>'実質公債費比率（分子）の構造'!O$49</f>
        <v>2</v>
      </c>
      <c r="O45" s="158"/>
      <c r="P45" s="158"/>
    </row>
    <row r="46" spans="1:16" x14ac:dyDescent="0.25">
      <c r="A46" s="158" t="s">
        <v>64</v>
      </c>
      <c r="B46" s="158">
        <f>'実質公債費比率（分子）の構造'!K$48</f>
        <v>479</v>
      </c>
      <c r="C46" s="158"/>
      <c r="D46" s="158"/>
      <c r="E46" s="158">
        <f>'実質公債費比率（分子）の構造'!L$48</f>
        <v>428</v>
      </c>
      <c r="F46" s="158"/>
      <c r="G46" s="158"/>
      <c r="H46" s="158">
        <f>'実質公債費比率（分子）の構造'!M$48</f>
        <v>381</v>
      </c>
      <c r="I46" s="158"/>
      <c r="J46" s="158"/>
      <c r="K46" s="158">
        <f>'実質公債費比率（分子）の構造'!N$48</f>
        <v>376</v>
      </c>
      <c r="L46" s="158"/>
      <c r="M46" s="158"/>
      <c r="N46" s="158">
        <f>'実質公債費比率（分子）の構造'!O$48</f>
        <v>393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368</v>
      </c>
      <c r="C49" s="158"/>
      <c r="D49" s="158"/>
      <c r="E49" s="158">
        <f>'実質公債費比率（分子）の構造'!L$45</f>
        <v>385</v>
      </c>
      <c r="F49" s="158"/>
      <c r="G49" s="158"/>
      <c r="H49" s="158">
        <f>'実質公債費比率（分子）の構造'!M$45</f>
        <v>415</v>
      </c>
      <c r="I49" s="158"/>
      <c r="J49" s="158"/>
      <c r="K49" s="158">
        <f>'実質公債費比率（分子）の構造'!N$45</f>
        <v>450</v>
      </c>
      <c r="L49" s="158"/>
      <c r="M49" s="158"/>
      <c r="N49" s="158">
        <f>'実質公債費比率（分子）の構造'!O$45</f>
        <v>416</v>
      </c>
      <c r="O49" s="158"/>
      <c r="P49" s="158"/>
    </row>
    <row r="50" spans="1:16" x14ac:dyDescent="0.25">
      <c r="A50" s="158" t="s">
        <v>67</v>
      </c>
      <c r="B50" s="158" t="e">
        <f>NA()</f>
        <v>#N/A</v>
      </c>
      <c r="C50" s="158">
        <f>IF(ISNUMBER('実質公債費比率（分子）の構造'!K$53),'実質公債費比率（分子）の構造'!K$53,NA())</f>
        <v>269</v>
      </c>
      <c r="D50" s="158" t="e">
        <f>NA()</f>
        <v>#N/A</v>
      </c>
      <c r="E50" s="158" t="e">
        <f>NA()</f>
        <v>#N/A</v>
      </c>
      <c r="F50" s="158">
        <f>IF(ISNUMBER('実質公債費比率（分子）の構造'!L$53),'実質公債費比率（分子）の構造'!L$53,NA())</f>
        <v>265</v>
      </c>
      <c r="G50" s="158" t="e">
        <f>NA()</f>
        <v>#N/A</v>
      </c>
      <c r="H50" s="158" t="e">
        <f>NA()</f>
        <v>#N/A</v>
      </c>
      <c r="I50" s="158">
        <f>IF(ISNUMBER('実質公債費比率（分子）の構造'!M$53),'実質公債費比率（分子）の構造'!M$53,NA())</f>
        <v>280</v>
      </c>
      <c r="J50" s="158" t="e">
        <f>NA()</f>
        <v>#N/A</v>
      </c>
      <c r="K50" s="158" t="e">
        <f>NA()</f>
        <v>#N/A</v>
      </c>
      <c r="L50" s="158">
        <f>IF(ISNUMBER('実質公債費比率（分子）の構造'!N$53),'実質公債費比率（分子）の構造'!N$53,NA())</f>
        <v>373</v>
      </c>
      <c r="M50" s="158" t="e">
        <f>NA()</f>
        <v>#N/A</v>
      </c>
      <c r="N50" s="158" t="e">
        <f>NA()</f>
        <v>#N/A</v>
      </c>
      <c r="O50" s="158">
        <f>IF(ISNUMBER('実質公債費比率（分子）の構造'!O$53),'実質公債費比率（分子）の構造'!O$53,NA())</f>
        <v>391</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4708</v>
      </c>
      <c r="E56" s="157"/>
      <c r="F56" s="157"/>
      <c r="G56" s="157">
        <f>'将来負担比率（分子）の構造'!J$52</f>
        <v>4712</v>
      </c>
      <c r="H56" s="157"/>
      <c r="I56" s="157"/>
      <c r="J56" s="157">
        <f>'将来負担比率（分子）の構造'!K$52</f>
        <v>4716</v>
      </c>
      <c r="K56" s="157"/>
      <c r="L56" s="157"/>
      <c r="M56" s="157">
        <f>'将来負担比率（分子）の構造'!L$52</f>
        <v>4523</v>
      </c>
      <c r="N56" s="157"/>
      <c r="O56" s="157"/>
      <c r="P56" s="157">
        <f>'将来負担比率（分子）の構造'!M$52</f>
        <v>4227</v>
      </c>
    </row>
    <row r="57" spans="1:16" x14ac:dyDescent="0.25">
      <c r="A57" s="157" t="s">
        <v>42</v>
      </c>
      <c r="B57" s="157"/>
      <c r="C57" s="157"/>
      <c r="D57" s="157">
        <f>'将来負担比率（分子）の構造'!I$51</f>
        <v>12</v>
      </c>
      <c r="E57" s="157"/>
      <c r="F57" s="157"/>
      <c r="G57" s="157">
        <f>'将来負担比率（分子）の構造'!J$51</f>
        <v>6</v>
      </c>
      <c r="H57" s="157"/>
      <c r="I57" s="157"/>
      <c r="J57" s="157">
        <f>'将来負担比率（分子）の構造'!K$51</f>
        <v>2</v>
      </c>
      <c r="K57" s="157"/>
      <c r="L57" s="157"/>
      <c r="M57" s="157">
        <f>'将来負担比率（分子）の構造'!L$51</f>
        <v>0</v>
      </c>
      <c r="N57" s="157"/>
      <c r="O57" s="157"/>
      <c r="P57" s="157" t="str">
        <f>'将来負担比率（分子）の構造'!M$51</f>
        <v>-</v>
      </c>
    </row>
    <row r="58" spans="1:16" x14ac:dyDescent="0.25">
      <c r="A58" s="157" t="s">
        <v>41</v>
      </c>
      <c r="B58" s="157"/>
      <c r="C58" s="157"/>
      <c r="D58" s="157">
        <f>'将来負担比率（分子）の構造'!I$50</f>
        <v>2008</v>
      </c>
      <c r="E58" s="157"/>
      <c r="F58" s="157"/>
      <c r="G58" s="157">
        <f>'将来負担比率（分子）の構造'!J$50</f>
        <v>2269</v>
      </c>
      <c r="H58" s="157"/>
      <c r="I58" s="157"/>
      <c r="J58" s="157">
        <f>'将来負担比率（分子）の構造'!K$50</f>
        <v>2550</v>
      </c>
      <c r="K58" s="157"/>
      <c r="L58" s="157"/>
      <c r="M58" s="157">
        <f>'将来負担比率（分子）の構造'!L$50</f>
        <v>2497</v>
      </c>
      <c r="N58" s="157"/>
      <c r="O58" s="157"/>
      <c r="P58" s="157">
        <f>'将来負担比率（分子）の構造'!M$50</f>
        <v>2692</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1168</v>
      </c>
      <c r="C62" s="157"/>
      <c r="D62" s="157"/>
      <c r="E62" s="157">
        <f>'将来負担比率（分子）の構造'!J$45</f>
        <v>1141</v>
      </c>
      <c r="F62" s="157"/>
      <c r="G62" s="157"/>
      <c r="H62" s="157">
        <f>'将来負担比率（分子）の構造'!K$45</f>
        <v>1175</v>
      </c>
      <c r="I62" s="157"/>
      <c r="J62" s="157"/>
      <c r="K62" s="157">
        <f>'将来負担比率（分子）の構造'!L$45</f>
        <v>1091</v>
      </c>
      <c r="L62" s="157"/>
      <c r="M62" s="157"/>
      <c r="N62" s="157">
        <f>'将来負担比率（分子）の構造'!M$45</f>
        <v>1051</v>
      </c>
      <c r="O62" s="157"/>
      <c r="P62" s="157"/>
    </row>
    <row r="63" spans="1:16" x14ac:dyDescent="0.25">
      <c r="A63" s="157" t="s">
        <v>34</v>
      </c>
      <c r="B63" s="157">
        <f>'将来負担比率（分子）の構造'!I$44</f>
        <v>39</v>
      </c>
      <c r="C63" s="157"/>
      <c r="D63" s="157"/>
      <c r="E63" s="157">
        <f>'将来負担比率（分子）の構造'!J$44</f>
        <v>31</v>
      </c>
      <c r="F63" s="157"/>
      <c r="G63" s="157"/>
      <c r="H63" s="157">
        <f>'将来負担比率（分子）の構造'!K$44</f>
        <v>26</v>
      </c>
      <c r="I63" s="157"/>
      <c r="J63" s="157"/>
      <c r="K63" s="157">
        <f>'将来負担比率（分子）の構造'!L$44</f>
        <v>22</v>
      </c>
      <c r="L63" s="157"/>
      <c r="M63" s="157"/>
      <c r="N63" s="157">
        <f>'将来負担比率（分子）の構造'!M$44</f>
        <v>20</v>
      </c>
      <c r="O63" s="157"/>
      <c r="P63" s="157"/>
    </row>
    <row r="64" spans="1:16" x14ac:dyDescent="0.25">
      <c r="A64" s="157" t="s">
        <v>33</v>
      </c>
      <c r="B64" s="157">
        <f>'将来負担比率（分子）の構造'!I$43</f>
        <v>2527</v>
      </c>
      <c r="C64" s="157"/>
      <c r="D64" s="157"/>
      <c r="E64" s="157">
        <f>'将来負担比率（分子）の構造'!J$43</f>
        <v>2437</v>
      </c>
      <c r="F64" s="157"/>
      <c r="G64" s="157"/>
      <c r="H64" s="157">
        <f>'将来負担比率（分子）の構造'!K$43</f>
        <v>2317</v>
      </c>
      <c r="I64" s="157"/>
      <c r="J64" s="157"/>
      <c r="K64" s="157">
        <f>'将来負担比率（分子）の構造'!L$43</f>
        <v>2011</v>
      </c>
      <c r="L64" s="157"/>
      <c r="M64" s="157"/>
      <c r="N64" s="157">
        <f>'将来負担比率（分子）の構造'!M$43</f>
        <v>1905</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4274</v>
      </c>
      <c r="C66" s="157"/>
      <c r="D66" s="157"/>
      <c r="E66" s="157">
        <f>'将来負担比率（分子）の構造'!J$41</f>
        <v>4481</v>
      </c>
      <c r="F66" s="157"/>
      <c r="G66" s="157"/>
      <c r="H66" s="157">
        <f>'将来負担比率（分子）の構造'!K$41</f>
        <v>4892</v>
      </c>
      <c r="I66" s="157"/>
      <c r="J66" s="157"/>
      <c r="K66" s="157">
        <f>'将来負担比率（分子）の構造'!L$41</f>
        <v>4985</v>
      </c>
      <c r="L66" s="157"/>
      <c r="M66" s="157"/>
      <c r="N66" s="157">
        <f>'将来負担比率（分子）の構造'!M$41</f>
        <v>5129</v>
      </c>
      <c r="O66" s="157"/>
      <c r="P66" s="157"/>
    </row>
    <row r="67" spans="1:16" x14ac:dyDescent="0.25">
      <c r="A67" s="157" t="s">
        <v>71</v>
      </c>
      <c r="B67" s="157" t="e">
        <f>NA()</f>
        <v>#N/A</v>
      </c>
      <c r="C67" s="157">
        <f>IF(ISNUMBER('将来負担比率（分子）の構造'!I$53), IF('将来負担比率（分子）の構造'!I$53 &lt; 0, 0, '将来負担比率（分子）の構造'!I$53), NA())</f>
        <v>1281</v>
      </c>
      <c r="D67" s="157" t="e">
        <f>NA()</f>
        <v>#N/A</v>
      </c>
      <c r="E67" s="157" t="e">
        <f>NA()</f>
        <v>#N/A</v>
      </c>
      <c r="F67" s="157">
        <f>IF(ISNUMBER('将来負担比率（分子）の構造'!J$53), IF('将来負担比率（分子）の構造'!J$53 &lt; 0, 0, '将来負担比率（分子）の構造'!J$53), NA())</f>
        <v>1104</v>
      </c>
      <c r="G67" s="157" t="e">
        <f>NA()</f>
        <v>#N/A</v>
      </c>
      <c r="H67" s="157" t="e">
        <f>NA()</f>
        <v>#N/A</v>
      </c>
      <c r="I67" s="157">
        <f>IF(ISNUMBER('将来負担比率（分子）の構造'!K$53), IF('将来負担比率（分子）の構造'!K$53 &lt; 0, 0, '将来負担比率（分子）の構造'!K$53), NA())</f>
        <v>1142</v>
      </c>
      <c r="J67" s="157" t="e">
        <f>NA()</f>
        <v>#N/A</v>
      </c>
      <c r="K67" s="157" t="e">
        <f>NA()</f>
        <v>#N/A</v>
      </c>
      <c r="L67" s="157">
        <f>IF(ISNUMBER('将来負担比率（分子）の構造'!L$53), IF('将来負担比率（分子）の構造'!L$53 &lt; 0, 0, '将来負担比率（分子）の構造'!L$53), NA())</f>
        <v>1089</v>
      </c>
      <c r="M67" s="157" t="e">
        <f>NA()</f>
        <v>#N/A</v>
      </c>
      <c r="N67" s="157" t="e">
        <f>NA()</f>
        <v>#N/A</v>
      </c>
      <c r="O67" s="157">
        <f>IF(ISNUMBER('将来負担比率（分子）の構造'!M$53), IF('将来負担比率（分子）の構造'!M$53 &lt; 0, 0, '将来負担比率（分子）の構造'!M$53), NA())</f>
        <v>1187</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1361</v>
      </c>
      <c r="C72" s="161">
        <f>基金残高に係る経年分析!G55</f>
        <v>1222</v>
      </c>
      <c r="D72" s="161">
        <f>基金残高に係る経年分析!H55</f>
        <v>1256</v>
      </c>
    </row>
    <row r="73" spans="1:16" x14ac:dyDescent="0.25">
      <c r="A73" s="160" t="s">
        <v>74</v>
      </c>
      <c r="B73" s="161">
        <f>基金残高に係る経年分析!F56</f>
        <v>54</v>
      </c>
      <c r="C73" s="161">
        <f>基金残高に係る経年分析!G56</f>
        <v>66</v>
      </c>
      <c r="D73" s="161">
        <f>基金残高に係る経年分析!H56</f>
        <v>76</v>
      </c>
    </row>
    <row r="74" spans="1:16" x14ac:dyDescent="0.25">
      <c r="A74" s="160" t="s">
        <v>75</v>
      </c>
      <c r="B74" s="161">
        <f>基金残高に係る経年分析!F57</f>
        <v>838</v>
      </c>
      <c r="C74" s="161">
        <f>基金残高に係る経年分析!G57</f>
        <v>894</v>
      </c>
      <c r="D74" s="161">
        <f>基金残高に係る経年分析!H57</f>
        <v>997</v>
      </c>
    </row>
  </sheetData>
  <sheetProtection algorithmName="SHA-512" hashValue="jeVWUcY8C438oN4m8fqBbaYsTS0Qi+kvsBSJwIn30RlxqZotXZrg2t+NFK1YJNGZMO7nPR/Yvnfq0o+JDyqusw==" saltValue="f4n01vJo0DLZsRH+FDur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5">
      <c r="B5" s="988" t="s">
        <v>215</v>
      </c>
      <c r="C5" s="989"/>
      <c r="D5" s="989"/>
      <c r="E5" s="989"/>
      <c r="F5" s="989"/>
      <c r="G5" s="989"/>
      <c r="H5" s="989"/>
      <c r="I5" s="989"/>
      <c r="J5" s="989"/>
      <c r="K5" s="989"/>
      <c r="L5" s="989"/>
      <c r="M5" s="989"/>
      <c r="N5" s="989"/>
      <c r="O5" s="989"/>
      <c r="P5" s="989"/>
      <c r="Q5" s="990"/>
      <c r="R5" s="991">
        <v>3791076</v>
      </c>
      <c r="S5" s="992"/>
      <c r="T5" s="992"/>
      <c r="U5" s="992"/>
      <c r="V5" s="992"/>
      <c r="W5" s="992"/>
      <c r="X5" s="992"/>
      <c r="Y5" s="993"/>
      <c r="Z5" s="994">
        <v>38.299999999999997</v>
      </c>
      <c r="AA5" s="994"/>
      <c r="AB5" s="994"/>
      <c r="AC5" s="994"/>
      <c r="AD5" s="995">
        <v>3791076</v>
      </c>
      <c r="AE5" s="995"/>
      <c r="AF5" s="995"/>
      <c r="AG5" s="995"/>
      <c r="AH5" s="995"/>
      <c r="AI5" s="995"/>
      <c r="AJ5" s="995"/>
      <c r="AK5" s="995"/>
      <c r="AL5" s="996">
        <v>84.1</v>
      </c>
      <c r="AM5" s="997"/>
      <c r="AN5" s="997"/>
      <c r="AO5" s="998"/>
      <c r="AP5" s="988" t="s">
        <v>216</v>
      </c>
      <c r="AQ5" s="989"/>
      <c r="AR5" s="989"/>
      <c r="AS5" s="989"/>
      <c r="AT5" s="989"/>
      <c r="AU5" s="989"/>
      <c r="AV5" s="989"/>
      <c r="AW5" s="989"/>
      <c r="AX5" s="989"/>
      <c r="AY5" s="989"/>
      <c r="AZ5" s="989"/>
      <c r="BA5" s="989"/>
      <c r="BB5" s="989"/>
      <c r="BC5" s="989"/>
      <c r="BD5" s="989"/>
      <c r="BE5" s="989"/>
      <c r="BF5" s="990"/>
      <c r="BG5" s="1002">
        <v>3648591</v>
      </c>
      <c r="BH5" s="1003"/>
      <c r="BI5" s="1003"/>
      <c r="BJ5" s="1003"/>
      <c r="BK5" s="1003"/>
      <c r="BL5" s="1003"/>
      <c r="BM5" s="1003"/>
      <c r="BN5" s="1004"/>
      <c r="BO5" s="1005">
        <v>96.2</v>
      </c>
      <c r="BP5" s="1005"/>
      <c r="BQ5" s="1005"/>
      <c r="BR5" s="1005"/>
      <c r="BS5" s="1006" t="s">
        <v>122</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5">
      <c r="B6" s="999" t="s">
        <v>220</v>
      </c>
      <c r="C6" s="1000"/>
      <c r="D6" s="1000"/>
      <c r="E6" s="1000"/>
      <c r="F6" s="1000"/>
      <c r="G6" s="1000"/>
      <c r="H6" s="1000"/>
      <c r="I6" s="1000"/>
      <c r="J6" s="1000"/>
      <c r="K6" s="1000"/>
      <c r="L6" s="1000"/>
      <c r="M6" s="1000"/>
      <c r="N6" s="1000"/>
      <c r="O6" s="1000"/>
      <c r="P6" s="1000"/>
      <c r="Q6" s="1001"/>
      <c r="R6" s="1002">
        <v>63843</v>
      </c>
      <c r="S6" s="1003"/>
      <c r="T6" s="1003"/>
      <c r="U6" s="1003"/>
      <c r="V6" s="1003"/>
      <c r="W6" s="1003"/>
      <c r="X6" s="1003"/>
      <c r="Y6" s="1004"/>
      <c r="Z6" s="1005">
        <v>0.6</v>
      </c>
      <c r="AA6" s="1005"/>
      <c r="AB6" s="1005"/>
      <c r="AC6" s="1005"/>
      <c r="AD6" s="1006">
        <v>63843</v>
      </c>
      <c r="AE6" s="1006"/>
      <c r="AF6" s="1006"/>
      <c r="AG6" s="1006"/>
      <c r="AH6" s="1006"/>
      <c r="AI6" s="1006"/>
      <c r="AJ6" s="1006"/>
      <c r="AK6" s="1006"/>
      <c r="AL6" s="1007">
        <v>1.4</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3648591</v>
      </c>
      <c r="BH6" s="1003"/>
      <c r="BI6" s="1003"/>
      <c r="BJ6" s="1003"/>
      <c r="BK6" s="1003"/>
      <c r="BL6" s="1003"/>
      <c r="BM6" s="1003"/>
      <c r="BN6" s="1004"/>
      <c r="BO6" s="1005">
        <v>96.2</v>
      </c>
      <c r="BP6" s="1005"/>
      <c r="BQ6" s="1005"/>
      <c r="BR6" s="1005"/>
      <c r="BS6" s="1006" t="s">
        <v>122</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66633</v>
      </c>
      <c r="CS6" s="1003"/>
      <c r="CT6" s="1003"/>
      <c r="CU6" s="1003"/>
      <c r="CV6" s="1003"/>
      <c r="CW6" s="1003"/>
      <c r="CX6" s="1003"/>
      <c r="CY6" s="1004"/>
      <c r="CZ6" s="996">
        <v>0.7</v>
      </c>
      <c r="DA6" s="997"/>
      <c r="DB6" s="997"/>
      <c r="DC6" s="1013"/>
      <c r="DD6" s="1011" t="s">
        <v>122</v>
      </c>
      <c r="DE6" s="1003"/>
      <c r="DF6" s="1003"/>
      <c r="DG6" s="1003"/>
      <c r="DH6" s="1003"/>
      <c r="DI6" s="1003"/>
      <c r="DJ6" s="1003"/>
      <c r="DK6" s="1003"/>
      <c r="DL6" s="1003"/>
      <c r="DM6" s="1003"/>
      <c r="DN6" s="1003"/>
      <c r="DO6" s="1003"/>
      <c r="DP6" s="1004"/>
      <c r="DQ6" s="1011">
        <v>66633</v>
      </c>
      <c r="DR6" s="1003"/>
      <c r="DS6" s="1003"/>
      <c r="DT6" s="1003"/>
      <c r="DU6" s="1003"/>
      <c r="DV6" s="1003"/>
      <c r="DW6" s="1003"/>
      <c r="DX6" s="1003"/>
      <c r="DY6" s="1003"/>
      <c r="DZ6" s="1003"/>
      <c r="EA6" s="1003"/>
      <c r="EB6" s="1003"/>
      <c r="EC6" s="1012"/>
    </row>
    <row r="7" spans="2:143" ht="11.25" customHeight="1" x14ac:dyDescent="0.25">
      <c r="B7" s="999" t="s">
        <v>223</v>
      </c>
      <c r="C7" s="1000"/>
      <c r="D7" s="1000"/>
      <c r="E7" s="1000"/>
      <c r="F7" s="1000"/>
      <c r="G7" s="1000"/>
      <c r="H7" s="1000"/>
      <c r="I7" s="1000"/>
      <c r="J7" s="1000"/>
      <c r="K7" s="1000"/>
      <c r="L7" s="1000"/>
      <c r="M7" s="1000"/>
      <c r="N7" s="1000"/>
      <c r="O7" s="1000"/>
      <c r="P7" s="1000"/>
      <c r="Q7" s="1001"/>
      <c r="R7" s="1002">
        <v>357</v>
      </c>
      <c r="S7" s="1003"/>
      <c r="T7" s="1003"/>
      <c r="U7" s="1003"/>
      <c r="V7" s="1003"/>
      <c r="W7" s="1003"/>
      <c r="X7" s="1003"/>
      <c r="Y7" s="1004"/>
      <c r="Z7" s="1005">
        <v>0</v>
      </c>
      <c r="AA7" s="1005"/>
      <c r="AB7" s="1005"/>
      <c r="AC7" s="1005"/>
      <c r="AD7" s="1006">
        <v>357</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622992</v>
      </c>
      <c r="BH7" s="1003"/>
      <c r="BI7" s="1003"/>
      <c r="BJ7" s="1003"/>
      <c r="BK7" s="1003"/>
      <c r="BL7" s="1003"/>
      <c r="BM7" s="1003"/>
      <c r="BN7" s="1004"/>
      <c r="BO7" s="1005">
        <v>16.399999999999999</v>
      </c>
      <c r="BP7" s="1005"/>
      <c r="BQ7" s="1005"/>
      <c r="BR7" s="1005"/>
      <c r="BS7" s="1006" t="s">
        <v>122</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2645468</v>
      </c>
      <c r="CS7" s="1003"/>
      <c r="CT7" s="1003"/>
      <c r="CU7" s="1003"/>
      <c r="CV7" s="1003"/>
      <c r="CW7" s="1003"/>
      <c r="CX7" s="1003"/>
      <c r="CY7" s="1004"/>
      <c r="CZ7" s="1005">
        <v>29</v>
      </c>
      <c r="DA7" s="1005"/>
      <c r="DB7" s="1005"/>
      <c r="DC7" s="1005"/>
      <c r="DD7" s="1011">
        <v>164836</v>
      </c>
      <c r="DE7" s="1003"/>
      <c r="DF7" s="1003"/>
      <c r="DG7" s="1003"/>
      <c r="DH7" s="1003"/>
      <c r="DI7" s="1003"/>
      <c r="DJ7" s="1003"/>
      <c r="DK7" s="1003"/>
      <c r="DL7" s="1003"/>
      <c r="DM7" s="1003"/>
      <c r="DN7" s="1003"/>
      <c r="DO7" s="1003"/>
      <c r="DP7" s="1004"/>
      <c r="DQ7" s="1011">
        <v>1243350</v>
      </c>
      <c r="DR7" s="1003"/>
      <c r="DS7" s="1003"/>
      <c r="DT7" s="1003"/>
      <c r="DU7" s="1003"/>
      <c r="DV7" s="1003"/>
      <c r="DW7" s="1003"/>
      <c r="DX7" s="1003"/>
      <c r="DY7" s="1003"/>
      <c r="DZ7" s="1003"/>
      <c r="EA7" s="1003"/>
      <c r="EB7" s="1003"/>
      <c r="EC7" s="1012"/>
    </row>
    <row r="8" spans="2:143" ht="11.25" customHeight="1" x14ac:dyDescent="0.25">
      <c r="B8" s="999" t="s">
        <v>226</v>
      </c>
      <c r="C8" s="1000"/>
      <c r="D8" s="1000"/>
      <c r="E8" s="1000"/>
      <c r="F8" s="1000"/>
      <c r="G8" s="1000"/>
      <c r="H8" s="1000"/>
      <c r="I8" s="1000"/>
      <c r="J8" s="1000"/>
      <c r="K8" s="1000"/>
      <c r="L8" s="1000"/>
      <c r="M8" s="1000"/>
      <c r="N8" s="1000"/>
      <c r="O8" s="1000"/>
      <c r="P8" s="1000"/>
      <c r="Q8" s="1001"/>
      <c r="R8" s="1002">
        <v>7818</v>
      </c>
      <c r="S8" s="1003"/>
      <c r="T8" s="1003"/>
      <c r="U8" s="1003"/>
      <c r="V8" s="1003"/>
      <c r="W8" s="1003"/>
      <c r="X8" s="1003"/>
      <c r="Y8" s="1004"/>
      <c r="Z8" s="1005">
        <v>0.1</v>
      </c>
      <c r="AA8" s="1005"/>
      <c r="AB8" s="1005"/>
      <c r="AC8" s="1005"/>
      <c r="AD8" s="1006">
        <v>7818</v>
      </c>
      <c r="AE8" s="1006"/>
      <c r="AF8" s="1006"/>
      <c r="AG8" s="1006"/>
      <c r="AH8" s="1006"/>
      <c r="AI8" s="1006"/>
      <c r="AJ8" s="1006"/>
      <c r="AK8" s="1006"/>
      <c r="AL8" s="1007">
        <v>0.2</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32630</v>
      </c>
      <c r="BH8" s="1003"/>
      <c r="BI8" s="1003"/>
      <c r="BJ8" s="1003"/>
      <c r="BK8" s="1003"/>
      <c r="BL8" s="1003"/>
      <c r="BM8" s="1003"/>
      <c r="BN8" s="1004"/>
      <c r="BO8" s="1005">
        <v>0.9</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1356599</v>
      </c>
      <c r="CS8" s="1003"/>
      <c r="CT8" s="1003"/>
      <c r="CU8" s="1003"/>
      <c r="CV8" s="1003"/>
      <c r="CW8" s="1003"/>
      <c r="CX8" s="1003"/>
      <c r="CY8" s="1004"/>
      <c r="CZ8" s="1005">
        <v>14.9</v>
      </c>
      <c r="DA8" s="1005"/>
      <c r="DB8" s="1005"/>
      <c r="DC8" s="1005"/>
      <c r="DD8" s="1011">
        <v>18080</v>
      </c>
      <c r="DE8" s="1003"/>
      <c r="DF8" s="1003"/>
      <c r="DG8" s="1003"/>
      <c r="DH8" s="1003"/>
      <c r="DI8" s="1003"/>
      <c r="DJ8" s="1003"/>
      <c r="DK8" s="1003"/>
      <c r="DL8" s="1003"/>
      <c r="DM8" s="1003"/>
      <c r="DN8" s="1003"/>
      <c r="DO8" s="1003"/>
      <c r="DP8" s="1004"/>
      <c r="DQ8" s="1011">
        <v>1016207</v>
      </c>
      <c r="DR8" s="1003"/>
      <c r="DS8" s="1003"/>
      <c r="DT8" s="1003"/>
      <c r="DU8" s="1003"/>
      <c r="DV8" s="1003"/>
      <c r="DW8" s="1003"/>
      <c r="DX8" s="1003"/>
      <c r="DY8" s="1003"/>
      <c r="DZ8" s="1003"/>
      <c r="EA8" s="1003"/>
      <c r="EB8" s="1003"/>
      <c r="EC8" s="1012"/>
    </row>
    <row r="9" spans="2:143" ht="11.25" customHeight="1" x14ac:dyDescent="0.25">
      <c r="B9" s="999" t="s">
        <v>229</v>
      </c>
      <c r="C9" s="1000"/>
      <c r="D9" s="1000"/>
      <c r="E9" s="1000"/>
      <c r="F9" s="1000"/>
      <c r="G9" s="1000"/>
      <c r="H9" s="1000"/>
      <c r="I9" s="1000"/>
      <c r="J9" s="1000"/>
      <c r="K9" s="1000"/>
      <c r="L9" s="1000"/>
      <c r="M9" s="1000"/>
      <c r="N9" s="1000"/>
      <c r="O9" s="1000"/>
      <c r="P9" s="1000"/>
      <c r="Q9" s="1001"/>
      <c r="R9" s="1002">
        <v>9719</v>
      </c>
      <c r="S9" s="1003"/>
      <c r="T9" s="1003"/>
      <c r="U9" s="1003"/>
      <c r="V9" s="1003"/>
      <c r="W9" s="1003"/>
      <c r="X9" s="1003"/>
      <c r="Y9" s="1004"/>
      <c r="Z9" s="1005">
        <v>0.1</v>
      </c>
      <c r="AA9" s="1005"/>
      <c r="AB9" s="1005"/>
      <c r="AC9" s="1005"/>
      <c r="AD9" s="1006">
        <v>9719</v>
      </c>
      <c r="AE9" s="1006"/>
      <c r="AF9" s="1006"/>
      <c r="AG9" s="1006"/>
      <c r="AH9" s="1006"/>
      <c r="AI9" s="1006"/>
      <c r="AJ9" s="1006"/>
      <c r="AK9" s="1006"/>
      <c r="AL9" s="1007">
        <v>0.2</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335968</v>
      </c>
      <c r="BH9" s="1003"/>
      <c r="BI9" s="1003"/>
      <c r="BJ9" s="1003"/>
      <c r="BK9" s="1003"/>
      <c r="BL9" s="1003"/>
      <c r="BM9" s="1003"/>
      <c r="BN9" s="1004"/>
      <c r="BO9" s="1005">
        <v>8.9</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1083178</v>
      </c>
      <c r="CS9" s="1003"/>
      <c r="CT9" s="1003"/>
      <c r="CU9" s="1003"/>
      <c r="CV9" s="1003"/>
      <c r="CW9" s="1003"/>
      <c r="CX9" s="1003"/>
      <c r="CY9" s="1004"/>
      <c r="CZ9" s="1005">
        <v>11.9</v>
      </c>
      <c r="DA9" s="1005"/>
      <c r="DB9" s="1005"/>
      <c r="DC9" s="1005"/>
      <c r="DD9" s="1011">
        <v>138287</v>
      </c>
      <c r="DE9" s="1003"/>
      <c r="DF9" s="1003"/>
      <c r="DG9" s="1003"/>
      <c r="DH9" s="1003"/>
      <c r="DI9" s="1003"/>
      <c r="DJ9" s="1003"/>
      <c r="DK9" s="1003"/>
      <c r="DL9" s="1003"/>
      <c r="DM9" s="1003"/>
      <c r="DN9" s="1003"/>
      <c r="DO9" s="1003"/>
      <c r="DP9" s="1004"/>
      <c r="DQ9" s="1011">
        <v>947780</v>
      </c>
      <c r="DR9" s="1003"/>
      <c r="DS9" s="1003"/>
      <c r="DT9" s="1003"/>
      <c r="DU9" s="1003"/>
      <c r="DV9" s="1003"/>
      <c r="DW9" s="1003"/>
      <c r="DX9" s="1003"/>
      <c r="DY9" s="1003"/>
      <c r="DZ9" s="1003"/>
      <c r="EA9" s="1003"/>
      <c r="EB9" s="1003"/>
      <c r="EC9" s="1012"/>
    </row>
    <row r="10" spans="2:143" ht="11.25" customHeight="1" x14ac:dyDescent="0.25">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199295</v>
      </c>
      <c r="BH10" s="1003"/>
      <c r="BI10" s="1003"/>
      <c r="BJ10" s="1003"/>
      <c r="BK10" s="1003"/>
      <c r="BL10" s="1003"/>
      <c r="BM10" s="1003"/>
      <c r="BN10" s="1004"/>
      <c r="BO10" s="1005">
        <v>5.3</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18898</v>
      </c>
      <c r="CS10" s="1003"/>
      <c r="CT10" s="1003"/>
      <c r="CU10" s="1003"/>
      <c r="CV10" s="1003"/>
      <c r="CW10" s="1003"/>
      <c r="CX10" s="1003"/>
      <c r="CY10" s="1004"/>
      <c r="CZ10" s="1005">
        <v>0.2</v>
      </c>
      <c r="DA10" s="1005"/>
      <c r="DB10" s="1005"/>
      <c r="DC10" s="1005"/>
      <c r="DD10" s="1011" t="s">
        <v>122</v>
      </c>
      <c r="DE10" s="1003"/>
      <c r="DF10" s="1003"/>
      <c r="DG10" s="1003"/>
      <c r="DH10" s="1003"/>
      <c r="DI10" s="1003"/>
      <c r="DJ10" s="1003"/>
      <c r="DK10" s="1003"/>
      <c r="DL10" s="1003"/>
      <c r="DM10" s="1003"/>
      <c r="DN10" s="1003"/>
      <c r="DO10" s="1003"/>
      <c r="DP10" s="1004"/>
      <c r="DQ10" s="1011">
        <v>17818</v>
      </c>
      <c r="DR10" s="1003"/>
      <c r="DS10" s="1003"/>
      <c r="DT10" s="1003"/>
      <c r="DU10" s="1003"/>
      <c r="DV10" s="1003"/>
      <c r="DW10" s="1003"/>
      <c r="DX10" s="1003"/>
      <c r="DY10" s="1003"/>
      <c r="DZ10" s="1003"/>
      <c r="EA10" s="1003"/>
      <c r="EB10" s="1003"/>
      <c r="EC10" s="1012"/>
    </row>
    <row r="11" spans="2:143" ht="11.25" customHeight="1" x14ac:dyDescent="0.25">
      <c r="B11" s="999" t="s">
        <v>235</v>
      </c>
      <c r="C11" s="1000"/>
      <c r="D11" s="1000"/>
      <c r="E11" s="1000"/>
      <c r="F11" s="1000"/>
      <c r="G11" s="1000"/>
      <c r="H11" s="1000"/>
      <c r="I11" s="1000"/>
      <c r="J11" s="1000"/>
      <c r="K11" s="1000"/>
      <c r="L11" s="1000"/>
      <c r="M11" s="1000"/>
      <c r="N11" s="1000"/>
      <c r="O11" s="1000"/>
      <c r="P11" s="1000"/>
      <c r="Q11" s="1001"/>
      <c r="R11" s="1002">
        <v>230718</v>
      </c>
      <c r="S11" s="1003"/>
      <c r="T11" s="1003"/>
      <c r="U11" s="1003"/>
      <c r="V11" s="1003"/>
      <c r="W11" s="1003"/>
      <c r="X11" s="1003"/>
      <c r="Y11" s="1004"/>
      <c r="Z11" s="1007">
        <v>2.2999999999999998</v>
      </c>
      <c r="AA11" s="1008"/>
      <c r="AB11" s="1008"/>
      <c r="AC11" s="1014"/>
      <c r="AD11" s="1011">
        <v>230718</v>
      </c>
      <c r="AE11" s="1003"/>
      <c r="AF11" s="1003"/>
      <c r="AG11" s="1003"/>
      <c r="AH11" s="1003"/>
      <c r="AI11" s="1003"/>
      <c r="AJ11" s="1003"/>
      <c r="AK11" s="1004"/>
      <c r="AL11" s="1007">
        <v>5.0999999999999996</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55099</v>
      </c>
      <c r="BH11" s="1003"/>
      <c r="BI11" s="1003"/>
      <c r="BJ11" s="1003"/>
      <c r="BK11" s="1003"/>
      <c r="BL11" s="1003"/>
      <c r="BM11" s="1003"/>
      <c r="BN11" s="1004"/>
      <c r="BO11" s="1005">
        <v>1.5</v>
      </c>
      <c r="BP11" s="1005"/>
      <c r="BQ11" s="1005"/>
      <c r="BR11" s="1005"/>
      <c r="BS11" s="1006" t="s">
        <v>122</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146068</v>
      </c>
      <c r="CS11" s="1003"/>
      <c r="CT11" s="1003"/>
      <c r="CU11" s="1003"/>
      <c r="CV11" s="1003"/>
      <c r="CW11" s="1003"/>
      <c r="CX11" s="1003"/>
      <c r="CY11" s="1004"/>
      <c r="CZ11" s="1005">
        <v>1.6</v>
      </c>
      <c r="DA11" s="1005"/>
      <c r="DB11" s="1005"/>
      <c r="DC11" s="1005"/>
      <c r="DD11" s="1011">
        <v>37470</v>
      </c>
      <c r="DE11" s="1003"/>
      <c r="DF11" s="1003"/>
      <c r="DG11" s="1003"/>
      <c r="DH11" s="1003"/>
      <c r="DI11" s="1003"/>
      <c r="DJ11" s="1003"/>
      <c r="DK11" s="1003"/>
      <c r="DL11" s="1003"/>
      <c r="DM11" s="1003"/>
      <c r="DN11" s="1003"/>
      <c r="DO11" s="1003"/>
      <c r="DP11" s="1004"/>
      <c r="DQ11" s="1011">
        <v>75935</v>
      </c>
      <c r="DR11" s="1003"/>
      <c r="DS11" s="1003"/>
      <c r="DT11" s="1003"/>
      <c r="DU11" s="1003"/>
      <c r="DV11" s="1003"/>
      <c r="DW11" s="1003"/>
      <c r="DX11" s="1003"/>
      <c r="DY11" s="1003"/>
      <c r="DZ11" s="1003"/>
      <c r="EA11" s="1003"/>
      <c r="EB11" s="1003"/>
      <c r="EC11" s="1012"/>
    </row>
    <row r="12" spans="2:143" ht="11.25" customHeight="1" x14ac:dyDescent="0.25">
      <c r="B12" s="999" t="s">
        <v>238</v>
      </c>
      <c r="C12" s="1000"/>
      <c r="D12" s="1000"/>
      <c r="E12" s="1000"/>
      <c r="F12" s="1000"/>
      <c r="G12" s="1000"/>
      <c r="H12" s="1000"/>
      <c r="I12" s="1000"/>
      <c r="J12" s="1000"/>
      <c r="K12" s="1000"/>
      <c r="L12" s="1000"/>
      <c r="M12" s="1000"/>
      <c r="N12" s="1000"/>
      <c r="O12" s="1000"/>
      <c r="P12" s="1000"/>
      <c r="Q12" s="1001"/>
      <c r="R12" s="1002">
        <v>1849</v>
      </c>
      <c r="S12" s="1003"/>
      <c r="T12" s="1003"/>
      <c r="U12" s="1003"/>
      <c r="V12" s="1003"/>
      <c r="W12" s="1003"/>
      <c r="X12" s="1003"/>
      <c r="Y12" s="1004"/>
      <c r="Z12" s="1005">
        <v>0</v>
      </c>
      <c r="AA12" s="1005"/>
      <c r="AB12" s="1005"/>
      <c r="AC12" s="1005"/>
      <c r="AD12" s="1006">
        <v>1849</v>
      </c>
      <c r="AE12" s="1006"/>
      <c r="AF12" s="1006"/>
      <c r="AG12" s="1006"/>
      <c r="AH12" s="1006"/>
      <c r="AI12" s="1006"/>
      <c r="AJ12" s="1006"/>
      <c r="AK12" s="1006"/>
      <c r="AL12" s="1007">
        <v>0</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2906368</v>
      </c>
      <c r="BH12" s="1003"/>
      <c r="BI12" s="1003"/>
      <c r="BJ12" s="1003"/>
      <c r="BK12" s="1003"/>
      <c r="BL12" s="1003"/>
      <c r="BM12" s="1003"/>
      <c r="BN12" s="1004"/>
      <c r="BO12" s="1005">
        <v>76.7</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170479</v>
      </c>
      <c r="CS12" s="1003"/>
      <c r="CT12" s="1003"/>
      <c r="CU12" s="1003"/>
      <c r="CV12" s="1003"/>
      <c r="CW12" s="1003"/>
      <c r="CX12" s="1003"/>
      <c r="CY12" s="1004"/>
      <c r="CZ12" s="1005">
        <v>1.9</v>
      </c>
      <c r="DA12" s="1005"/>
      <c r="DB12" s="1005"/>
      <c r="DC12" s="1005"/>
      <c r="DD12" s="1011">
        <v>7085</v>
      </c>
      <c r="DE12" s="1003"/>
      <c r="DF12" s="1003"/>
      <c r="DG12" s="1003"/>
      <c r="DH12" s="1003"/>
      <c r="DI12" s="1003"/>
      <c r="DJ12" s="1003"/>
      <c r="DK12" s="1003"/>
      <c r="DL12" s="1003"/>
      <c r="DM12" s="1003"/>
      <c r="DN12" s="1003"/>
      <c r="DO12" s="1003"/>
      <c r="DP12" s="1004"/>
      <c r="DQ12" s="1011">
        <v>158103</v>
      </c>
      <c r="DR12" s="1003"/>
      <c r="DS12" s="1003"/>
      <c r="DT12" s="1003"/>
      <c r="DU12" s="1003"/>
      <c r="DV12" s="1003"/>
      <c r="DW12" s="1003"/>
      <c r="DX12" s="1003"/>
      <c r="DY12" s="1003"/>
      <c r="DZ12" s="1003"/>
      <c r="EA12" s="1003"/>
      <c r="EB12" s="1003"/>
      <c r="EC12" s="1012"/>
    </row>
    <row r="13" spans="2:143" ht="11.25" customHeight="1" x14ac:dyDescent="0.25">
      <c r="B13" s="999" t="s">
        <v>241</v>
      </c>
      <c r="C13" s="1000"/>
      <c r="D13" s="1000"/>
      <c r="E13" s="1000"/>
      <c r="F13" s="1000"/>
      <c r="G13" s="1000"/>
      <c r="H13" s="1000"/>
      <c r="I13" s="1000"/>
      <c r="J13" s="1000"/>
      <c r="K13" s="1000"/>
      <c r="L13" s="1000"/>
      <c r="M13" s="1000"/>
      <c r="N13" s="1000"/>
      <c r="O13" s="1000"/>
      <c r="P13" s="1000"/>
      <c r="Q13" s="1001"/>
      <c r="R13" s="1002">
        <v>2</v>
      </c>
      <c r="S13" s="1003"/>
      <c r="T13" s="1003"/>
      <c r="U13" s="1003"/>
      <c r="V13" s="1003"/>
      <c r="W13" s="1003"/>
      <c r="X13" s="1003"/>
      <c r="Y13" s="1004"/>
      <c r="Z13" s="1005">
        <v>0</v>
      </c>
      <c r="AA13" s="1005"/>
      <c r="AB13" s="1005"/>
      <c r="AC13" s="1005"/>
      <c r="AD13" s="1006">
        <v>2</v>
      </c>
      <c r="AE13" s="1006"/>
      <c r="AF13" s="1006"/>
      <c r="AG13" s="1006"/>
      <c r="AH13" s="1006"/>
      <c r="AI13" s="1006"/>
      <c r="AJ13" s="1006"/>
      <c r="AK13" s="1006"/>
      <c r="AL13" s="1007">
        <v>0</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2863183</v>
      </c>
      <c r="BH13" s="1003"/>
      <c r="BI13" s="1003"/>
      <c r="BJ13" s="1003"/>
      <c r="BK13" s="1003"/>
      <c r="BL13" s="1003"/>
      <c r="BM13" s="1003"/>
      <c r="BN13" s="1004"/>
      <c r="BO13" s="1005">
        <v>75.5</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2194046</v>
      </c>
      <c r="CS13" s="1003"/>
      <c r="CT13" s="1003"/>
      <c r="CU13" s="1003"/>
      <c r="CV13" s="1003"/>
      <c r="CW13" s="1003"/>
      <c r="CX13" s="1003"/>
      <c r="CY13" s="1004"/>
      <c r="CZ13" s="1005">
        <v>24</v>
      </c>
      <c r="DA13" s="1005"/>
      <c r="DB13" s="1005"/>
      <c r="DC13" s="1005"/>
      <c r="DD13" s="1011">
        <v>995513</v>
      </c>
      <c r="DE13" s="1003"/>
      <c r="DF13" s="1003"/>
      <c r="DG13" s="1003"/>
      <c r="DH13" s="1003"/>
      <c r="DI13" s="1003"/>
      <c r="DJ13" s="1003"/>
      <c r="DK13" s="1003"/>
      <c r="DL13" s="1003"/>
      <c r="DM13" s="1003"/>
      <c r="DN13" s="1003"/>
      <c r="DO13" s="1003"/>
      <c r="DP13" s="1004"/>
      <c r="DQ13" s="1011">
        <v>1157709</v>
      </c>
      <c r="DR13" s="1003"/>
      <c r="DS13" s="1003"/>
      <c r="DT13" s="1003"/>
      <c r="DU13" s="1003"/>
      <c r="DV13" s="1003"/>
      <c r="DW13" s="1003"/>
      <c r="DX13" s="1003"/>
      <c r="DY13" s="1003"/>
      <c r="DZ13" s="1003"/>
      <c r="EA13" s="1003"/>
      <c r="EB13" s="1003"/>
      <c r="EC13" s="1012"/>
    </row>
    <row r="14" spans="2:143" ht="11.25" customHeight="1" x14ac:dyDescent="0.25">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33110</v>
      </c>
      <c r="BH14" s="1003"/>
      <c r="BI14" s="1003"/>
      <c r="BJ14" s="1003"/>
      <c r="BK14" s="1003"/>
      <c r="BL14" s="1003"/>
      <c r="BM14" s="1003"/>
      <c r="BN14" s="1004"/>
      <c r="BO14" s="1005">
        <v>0.9</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492632</v>
      </c>
      <c r="CS14" s="1003"/>
      <c r="CT14" s="1003"/>
      <c r="CU14" s="1003"/>
      <c r="CV14" s="1003"/>
      <c r="CW14" s="1003"/>
      <c r="CX14" s="1003"/>
      <c r="CY14" s="1004"/>
      <c r="CZ14" s="1005">
        <v>5.4</v>
      </c>
      <c r="DA14" s="1005"/>
      <c r="DB14" s="1005"/>
      <c r="DC14" s="1005"/>
      <c r="DD14" s="1011">
        <v>96074</v>
      </c>
      <c r="DE14" s="1003"/>
      <c r="DF14" s="1003"/>
      <c r="DG14" s="1003"/>
      <c r="DH14" s="1003"/>
      <c r="DI14" s="1003"/>
      <c r="DJ14" s="1003"/>
      <c r="DK14" s="1003"/>
      <c r="DL14" s="1003"/>
      <c r="DM14" s="1003"/>
      <c r="DN14" s="1003"/>
      <c r="DO14" s="1003"/>
      <c r="DP14" s="1004"/>
      <c r="DQ14" s="1011">
        <v>448166</v>
      </c>
      <c r="DR14" s="1003"/>
      <c r="DS14" s="1003"/>
      <c r="DT14" s="1003"/>
      <c r="DU14" s="1003"/>
      <c r="DV14" s="1003"/>
      <c r="DW14" s="1003"/>
      <c r="DX14" s="1003"/>
      <c r="DY14" s="1003"/>
      <c r="DZ14" s="1003"/>
      <c r="EA14" s="1003"/>
      <c r="EB14" s="1003"/>
      <c r="EC14" s="1012"/>
    </row>
    <row r="15" spans="2:143" ht="11.25" customHeight="1" x14ac:dyDescent="0.25">
      <c r="B15" s="999" t="s">
        <v>247</v>
      </c>
      <c r="C15" s="1000"/>
      <c r="D15" s="1000"/>
      <c r="E15" s="1000"/>
      <c r="F15" s="1000"/>
      <c r="G15" s="1000"/>
      <c r="H15" s="1000"/>
      <c r="I15" s="1000"/>
      <c r="J15" s="1000"/>
      <c r="K15" s="1000"/>
      <c r="L15" s="1000"/>
      <c r="M15" s="1000"/>
      <c r="N15" s="1000"/>
      <c r="O15" s="1000"/>
      <c r="P15" s="1000"/>
      <c r="Q15" s="1001"/>
      <c r="R15" s="1002">
        <v>5998</v>
      </c>
      <c r="S15" s="1003"/>
      <c r="T15" s="1003"/>
      <c r="U15" s="1003"/>
      <c r="V15" s="1003"/>
      <c r="W15" s="1003"/>
      <c r="X15" s="1003"/>
      <c r="Y15" s="1004"/>
      <c r="Z15" s="1005">
        <v>0.1</v>
      </c>
      <c r="AA15" s="1005"/>
      <c r="AB15" s="1005"/>
      <c r="AC15" s="1005"/>
      <c r="AD15" s="1006">
        <v>5998</v>
      </c>
      <c r="AE15" s="1006"/>
      <c r="AF15" s="1006"/>
      <c r="AG15" s="1006"/>
      <c r="AH15" s="1006"/>
      <c r="AI15" s="1006"/>
      <c r="AJ15" s="1006"/>
      <c r="AK15" s="1006"/>
      <c r="AL15" s="1007">
        <v>0.1</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86121</v>
      </c>
      <c r="BH15" s="1003"/>
      <c r="BI15" s="1003"/>
      <c r="BJ15" s="1003"/>
      <c r="BK15" s="1003"/>
      <c r="BL15" s="1003"/>
      <c r="BM15" s="1003"/>
      <c r="BN15" s="1004"/>
      <c r="BO15" s="1005">
        <v>2.2999999999999998</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518254</v>
      </c>
      <c r="CS15" s="1003"/>
      <c r="CT15" s="1003"/>
      <c r="CU15" s="1003"/>
      <c r="CV15" s="1003"/>
      <c r="CW15" s="1003"/>
      <c r="CX15" s="1003"/>
      <c r="CY15" s="1004"/>
      <c r="CZ15" s="1005">
        <v>5.7</v>
      </c>
      <c r="DA15" s="1005"/>
      <c r="DB15" s="1005"/>
      <c r="DC15" s="1005"/>
      <c r="DD15" s="1011">
        <v>46151</v>
      </c>
      <c r="DE15" s="1003"/>
      <c r="DF15" s="1003"/>
      <c r="DG15" s="1003"/>
      <c r="DH15" s="1003"/>
      <c r="DI15" s="1003"/>
      <c r="DJ15" s="1003"/>
      <c r="DK15" s="1003"/>
      <c r="DL15" s="1003"/>
      <c r="DM15" s="1003"/>
      <c r="DN15" s="1003"/>
      <c r="DO15" s="1003"/>
      <c r="DP15" s="1004"/>
      <c r="DQ15" s="1011">
        <v>457768</v>
      </c>
      <c r="DR15" s="1003"/>
      <c r="DS15" s="1003"/>
      <c r="DT15" s="1003"/>
      <c r="DU15" s="1003"/>
      <c r="DV15" s="1003"/>
      <c r="DW15" s="1003"/>
      <c r="DX15" s="1003"/>
      <c r="DY15" s="1003"/>
      <c r="DZ15" s="1003"/>
      <c r="EA15" s="1003"/>
      <c r="EB15" s="1003"/>
      <c r="EC15" s="1012"/>
    </row>
    <row r="16" spans="2:143" ht="11.25" customHeight="1" x14ac:dyDescent="0.25">
      <c r="B16" s="999" t="s">
        <v>250</v>
      </c>
      <c r="C16" s="1000"/>
      <c r="D16" s="1000"/>
      <c r="E16" s="1000"/>
      <c r="F16" s="1000"/>
      <c r="G16" s="1000"/>
      <c r="H16" s="1000"/>
      <c r="I16" s="1000"/>
      <c r="J16" s="1000"/>
      <c r="K16" s="1000"/>
      <c r="L16" s="1000"/>
      <c r="M16" s="1000"/>
      <c r="N16" s="1000"/>
      <c r="O16" s="1000"/>
      <c r="P16" s="1000"/>
      <c r="Q16" s="1001"/>
      <c r="R16" s="1002">
        <v>30155</v>
      </c>
      <c r="S16" s="1003"/>
      <c r="T16" s="1003"/>
      <c r="U16" s="1003"/>
      <c r="V16" s="1003"/>
      <c r="W16" s="1003"/>
      <c r="X16" s="1003"/>
      <c r="Y16" s="1004"/>
      <c r="Z16" s="1005">
        <v>0.3</v>
      </c>
      <c r="AA16" s="1005"/>
      <c r="AB16" s="1005"/>
      <c r="AC16" s="1005"/>
      <c r="AD16" s="1006">
        <v>30155</v>
      </c>
      <c r="AE16" s="1006"/>
      <c r="AF16" s="1006"/>
      <c r="AG16" s="1006"/>
      <c r="AH16" s="1006"/>
      <c r="AI16" s="1006"/>
      <c r="AJ16" s="1006"/>
      <c r="AK16" s="1006"/>
      <c r="AL16" s="1007">
        <v>0.7</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25213</v>
      </c>
      <c r="CS16" s="1003"/>
      <c r="CT16" s="1003"/>
      <c r="CU16" s="1003"/>
      <c r="CV16" s="1003"/>
      <c r="CW16" s="1003"/>
      <c r="CX16" s="1003"/>
      <c r="CY16" s="1004"/>
      <c r="CZ16" s="1005">
        <v>0.3</v>
      </c>
      <c r="DA16" s="1005"/>
      <c r="DB16" s="1005"/>
      <c r="DC16" s="1005"/>
      <c r="DD16" s="1011" t="s">
        <v>122</v>
      </c>
      <c r="DE16" s="1003"/>
      <c r="DF16" s="1003"/>
      <c r="DG16" s="1003"/>
      <c r="DH16" s="1003"/>
      <c r="DI16" s="1003"/>
      <c r="DJ16" s="1003"/>
      <c r="DK16" s="1003"/>
      <c r="DL16" s="1003"/>
      <c r="DM16" s="1003"/>
      <c r="DN16" s="1003"/>
      <c r="DO16" s="1003"/>
      <c r="DP16" s="1004"/>
      <c r="DQ16" s="1011">
        <v>1616</v>
      </c>
      <c r="DR16" s="1003"/>
      <c r="DS16" s="1003"/>
      <c r="DT16" s="1003"/>
      <c r="DU16" s="1003"/>
      <c r="DV16" s="1003"/>
      <c r="DW16" s="1003"/>
      <c r="DX16" s="1003"/>
      <c r="DY16" s="1003"/>
      <c r="DZ16" s="1003"/>
      <c r="EA16" s="1003"/>
      <c r="EB16" s="1003"/>
      <c r="EC16" s="1012"/>
    </row>
    <row r="17" spans="2:133" ht="11.25" customHeight="1" x14ac:dyDescent="0.25">
      <c r="B17" s="999" t="s">
        <v>253</v>
      </c>
      <c r="C17" s="1000"/>
      <c r="D17" s="1000"/>
      <c r="E17" s="1000"/>
      <c r="F17" s="1000"/>
      <c r="G17" s="1000"/>
      <c r="H17" s="1000"/>
      <c r="I17" s="1000"/>
      <c r="J17" s="1000"/>
      <c r="K17" s="1000"/>
      <c r="L17" s="1000"/>
      <c r="M17" s="1000"/>
      <c r="N17" s="1000"/>
      <c r="O17" s="1000"/>
      <c r="P17" s="1000"/>
      <c r="Q17" s="1001"/>
      <c r="R17" s="1002">
        <v>35801</v>
      </c>
      <c r="S17" s="1003"/>
      <c r="T17" s="1003"/>
      <c r="U17" s="1003"/>
      <c r="V17" s="1003"/>
      <c r="W17" s="1003"/>
      <c r="X17" s="1003"/>
      <c r="Y17" s="1004"/>
      <c r="Z17" s="1005">
        <v>0.4</v>
      </c>
      <c r="AA17" s="1005"/>
      <c r="AB17" s="1005"/>
      <c r="AC17" s="1005"/>
      <c r="AD17" s="1006">
        <v>35801</v>
      </c>
      <c r="AE17" s="1006"/>
      <c r="AF17" s="1006"/>
      <c r="AG17" s="1006"/>
      <c r="AH17" s="1006"/>
      <c r="AI17" s="1006"/>
      <c r="AJ17" s="1006"/>
      <c r="AK17" s="1006"/>
      <c r="AL17" s="1007">
        <v>0.8</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415539</v>
      </c>
      <c r="CS17" s="1003"/>
      <c r="CT17" s="1003"/>
      <c r="CU17" s="1003"/>
      <c r="CV17" s="1003"/>
      <c r="CW17" s="1003"/>
      <c r="CX17" s="1003"/>
      <c r="CY17" s="1004"/>
      <c r="CZ17" s="1005">
        <v>4.5</v>
      </c>
      <c r="DA17" s="1005"/>
      <c r="DB17" s="1005"/>
      <c r="DC17" s="1005"/>
      <c r="DD17" s="1011" t="s">
        <v>122</v>
      </c>
      <c r="DE17" s="1003"/>
      <c r="DF17" s="1003"/>
      <c r="DG17" s="1003"/>
      <c r="DH17" s="1003"/>
      <c r="DI17" s="1003"/>
      <c r="DJ17" s="1003"/>
      <c r="DK17" s="1003"/>
      <c r="DL17" s="1003"/>
      <c r="DM17" s="1003"/>
      <c r="DN17" s="1003"/>
      <c r="DO17" s="1003"/>
      <c r="DP17" s="1004"/>
      <c r="DQ17" s="1011">
        <v>415539</v>
      </c>
      <c r="DR17" s="1003"/>
      <c r="DS17" s="1003"/>
      <c r="DT17" s="1003"/>
      <c r="DU17" s="1003"/>
      <c r="DV17" s="1003"/>
      <c r="DW17" s="1003"/>
      <c r="DX17" s="1003"/>
      <c r="DY17" s="1003"/>
      <c r="DZ17" s="1003"/>
      <c r="EA17" s="1003"/>
      <c r="EB17" s="1003"/>
      <c r="EC17" s="1012"/>
    </row>
    <row r="18" spans="2:133" ht="11.25" customHeight="1" x14ac:dyDescent="0.25">
      <c r="B18" s="999" t="s">
        <v>256</v>
      </c>
      <c r="C18" s="1000"/>
      <c r="D18" s="1000"/>
      <c r="E18" s="1000"/>
      <c r="F18" s="1000"/>
      <c r="G18" s="1000"/>
      <c r="H18" s="1000"/>
      <c r="I18" s="1000"/>
      <c r="J18" s="1000"/>
      <c r="K18" s="1000"/>
      <c r="L18" s="1000"/>
      <c r="M18" s="1000"/>
      <c r="N18" s="1000"/>
      <c r="O18" s="1000"/>
      <c r="P18" s="1000"/>
      <c r="Q18" s="1001"/>
      <c r="R18" s="1002">
        <v>2168</v>
      </c>
      <c r="S18" s="1003"/>
      <c r="T18" s="1003"/>
      <c r="U18" s="1003"/>
      <c r="V18" s="1003"/>
      <c r="W18" s="1003"/>
      <c r="X18" s="1003"/>
      <c r="Y18" s="1004"/>
      <c r="Z18" s="1005">
        <v>0</v>
      </c>
      <c r="AA18" s="1005"/>
      <c r="AB18" s="1005"/>
      <c r="AC18" s="1005"/>
      <c r="AD18" s="1006">
        <v>2168</v>
      </c>
      <c r="AE18" s="1006"/>
      <c r="AF18" s="1006"/>
      <c r="AG18" s="1006"/>
      <c r="AH18" s="1006"/>
      <c r="AI18" s="1006"/>
      <c r="AJ18" s="1006"/>
      <c r="AK18" s="1006"/>
      <c r="AL18" s="1007">
        <v>0</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5">
      <c r="B19" s="999" t="s">
        <v>259</v>
      </c>
      <c r="C19" s="1000"/>
      <c r="D19" s="1000"/>
      <c r="E19" s="1000"/>
      <c r="F19" s="1000"/>
      <c r="G19" s="1000"/>
      <c r="H19" s="1000"/>
      <c r="I19" s="1000"/>
      <c r="J19" s="1000"/>
      <c r="K19" s="1000"/>
      <c r="L19" s="1000"/>
      <c r="M19" s="1000"/>
      <c r="N19" s="1000"/>
      <c r="O19" s="1000"/>
      <c r="P19" s="1000"/>
      <c r="Q19" s="1001"/>
      <c r="R19" s="1002">
        <v>32429</v>
      </c>
      <c r="S19" s="1003"/>
      <c r="T19" s="1003"/>
      <c r="U19" s="1003"/>
      <c r="V19" s="1003"/>
      <c r="W19" s="1003"/>
      <c r="X19" s="1003"/>
      <c r="Y19" s="1004"/>
      <c r="Z19" s="1005">
        <v>0.3</v>
      </c>
      <c r="AA19" s="1005"/>
      <c r="AB19" s="1005"/>
      <c r="AC19" s="1005"/>
      <c r="AD19" s="1006">
        <v>32429</v>
      </c>
      <c r="AE19" s="1006"/>
      <c r="AF19" s="1006"/>
      <c r="AG19" s="1006"/>
      <c r="AH19" s="1006"/>
      <c r="AI19" s="1006"/>
      <c r="AJ19" s="1006"/>
      <c r="AK19" s="1006"/>
      <c r="AL19" s="1007">
        <v>0.7</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142485</v>
      </c>
      <c r="BH19" s="1003"/>
      <c r="BI19" s="1003"/>
      <c r="BJ19" s="1003"/>
      <c r="BK19" s="1003"/>
      <c r="BL19" s="1003"/>
      <c r="BM19" s="1003"/>
      <c r="BN19" s="1004"/>
      <c r="BO19" s="1005">
        <v>3.8</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5">
      <c r="B20" s="1015" t="s">
        <v>262</v>
      </c>
      <c r="C20" s="1016"/>
      <c r="D20" s="1016"/>
      <c r="E20" s="1016"/>
      <c r="F20" s="1016"/>
      <c r="G20" s="1016"/>
      <c r="H20" s="1016"/>
      <c r="I20" s="1016"/>
      <c r="J20" s="1016"/>
      <c r="K20" s="1016"/>
      <c r="L20" s="1016"/>
      <c r="M20" s="1016"/>
      <c r="N20" s="1016"/>
      <c r="O20" s="1016"/>
      <c r="P20" s="1016"/>
      <c r="Q20" s="1017"/>
      <c r="R20" s="1002">
        <v>1204</v>
      </c>
      <c r="S20" s="1003"/>
      <c r="T20" s="1003"/>
      <c r="U20" s="1003"/>
      <c r="V20" s="1003"/>
      <c r="W20" s="1003"/>
      <c r="X20" s="1003"/>
      <c r="Y20" s="1004"/>
      <c r="Z20" s="1005">
        <v>0</v>
      </c>
      <c r="AA20" s="1005"/>
      <c r="AB20" s="1005"/>
      <c r="AC20" s="1005"/>
      <c r="AD20" s="1006">
        <v>1204</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142485</v>
      </c>
      <c r="BH20" s="1003"/>
      <c r="BI20" s="1003"/>
      <c r="BJ20" s="1003"/>
      <c r="BK20" s="1003"/>
      <c r="BL20" s="1003"/>
      <c r="BM20" s="1003"/>
      <c r="BN20" s="1004"/>
      <c r="BO20" s="1005">
        <v>3.8</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9133007</v>
      </c>
      <c r="CS20" s="1003"/>
      <c r="CT20" s="1003"/>
      <c r="CU20" s="1003"/>
      <c r="CV20" s="1003"/>
      <c r="CW20" s="1003"/>
      <c r="CX20" s="1003"/>
      <c r="CY20" s="1004"/>
      <c r="CZ20" s="1005">
        <v>100</v>
      </c>
      <c r="DA20" s="1005"/>
      <c r="DB20" s="1005"/>
      <c r="DC20" s="1005"/>
      <c r="DD20" s="1011">
        <v>1503496</v>
      </c>
      <c r="DE20" s="1003"/>
      <c r="DF20" s="1003"/>
      <c r="DG20" s="1003"/>
      <c r="DH20" s="1003"/>
      <c r="DI20" s="1003"/>
      <c r="DJ20" s="1003"/>
      <c r="DK20" s="1003"/>
      <c r="DL20" s="1003"/>
      <c r="DM20" s="1003"/>
      <c r="DN20" s="1003"/>
      <c r="DO20" s="1003"/>
      <c r="DP20" s="1004"/>
      <c r="DQ20" s="1011">
        <v>6006624</v>
      </c>
      <c r="DR20" s="1003"/>
      <c r="DS20" s="1003"/>
      <c r="DT20" s="1003"/>
      <c r="DU20" s="1003"/>
      <c r="DV20" s="1003"/>
      <c r="DW20" s="1003"/>
      <c r="DX20" s="1003"/>
      <c r="DY20" s="1003"/>
      <c r="DZ20" s="1003"/>
      <c r="EA20" s="1003"/>
      <c r="EB20" s="1003"/>
      <c r="EC20" s="1012"/>
    </row>
    <row r="21" spans="2:133" ht="11.25" customHeight="1" x14ac:dyDescent="0.25">
      <c r="B21" s="999" t="s">
        <v>265</v>
      </c>
      <c r="C21" s="1000"/>
      <c r="D21" s="1000"/>
      <c r="E21" s="1000"/>
      <c r="F21" s="1000"/>
      <c r="G21" s="1000"/>
      <c r="H21" s="1000"/>
      <c r="I21" s="1000"/>
      <c r="J21" s="1000"/>
      <c r="K21" s="1000"/>
      <c r="L21" s="1000"/>
      <c r="M21" s="1000"/>
      <c r="N21" s="1000"/>
      <c r="O21" s="1000"/>
      <c r="P21" s="1000"/>
      <c r="Q21" s="1001"/>
      <c r="R21" s="1002">
        <v>693715</v>
      </c>
      <c r="S21" s="1003"/>
      <c r="T21" s="1003"/>
      <c r="U21" s="1003"/>
      <c r="V21" s="1003"/>
      <c r="W21" s="1003"/>
      <c r="X21" s="1003"/>
      <c r="Y21" s="1004"/>
      <c r="Z21" s="1005">
        <v>7</v>
      </c>
      <c r="AA21" s="1005"/>
      <c r="AB21" s="1005"/>
      <c r="AC21" s="1005"/>
      <c r="AD21" s="1006">
        <v>317921</v>
      </c>
      <c r="AE21" s="1006"/>
      <c r="AF21" s="1006"/>
      <c r="AG21" s="1006"/>
      <c r="AH21" s="1006"/>
      <c r="AI21" s="1006"/>
      <c r="AJ21" s="1006"/>
      <c r="AK21" s="1006"/>
      <c r="AL21" s="1007">
        <v>7.1</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142485</v>
      </c>
      <c r="BH21" s="1003"/>
      <c r="BI21" s="1003"/>
      <c r="BJ21" s="1003"/>
      <c r="BK21" s="1003"/>
      <c r="BL21" s="1003"/>
      <c r="BM21" s="1003"/>
      <c r="BN21" s="1004"/>
      <c r="BO21" s="1005">
        <v>3.8</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5">
      <c r="B22" s="999" t="s">
        <v>267</v>
      </c>
      <c r="C22" s="1000"/>
      <c r="D22" s="1000"/>
      <c r="E22" s="1000"/>
      <c r="F22" s="1000"/>
      <c r="G22" s="1000"/>
      <c r="H22" s="1000"/>
      <c r="I22" s="1000"/>
      <c r="J22" s="1000"/>
      <c r="K22" s="1000"/>
      <c r="L22" s="1000"/>
      <c r="M22" s="1000"/>
      <c r="N22" s="1000"/>
      <c r="O22" s="1000"/>
      <c r="P22" s="1000"/>
      <c r="Q22" s="1001"/>
      <c r="R22" s="1002">
        <v>317921</v>
      </c>
      <c r="S22" s="1003"/>
      <c r="T22" s="1003"/>
      <c r="U22" s="1003"/>
      <c r="V22" s="1003"/>
      <c r="W22" s="1003"/>
      <c r="X22" s="1003"/>
      <c r="Y22" s="1004"/>
      <c r="Z22" s="1005">
        <v>3.2</v>
      </c>
      <c r="AA22" s="1005"/>
      <c r="AB22" s="1005"/>
      <c r="AC22" s="1005"/>
      <c r="AD22" s="1006">
        <v>317921</v>
      </c>
      <c r="AE22" s="1006"/>
      <c r="AF22" s="1006"/>
      <c r="AG22" s="1006"/>
      <c r="AH22" s="1006"/>
      <c r="AI22" s="1006"/>
      <c r="AJ22" s="1006"/>
      <c r="AK22" s="1006"/>
      <c r="AL22" s="1007">
        <v>7.1</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5">
      <c r="B23" s="999" t="s">
        <v>270</v>
      </c>
      <c r="C23" s="1000"/>
      <c r="D23" s="1000"/>
      <c r="E23" s="1000"/>
      <c r="F23" s="1000"/>
      <c r="G23" s="1000"/>
      <c r="H23" s="1000"/>
      <c r="I23" s="1000"/>
      <c r="J23" s="1000"/>
      <c r="K23" s="1000"/>
      <c r="L23" s="1000"/>
      <c r="M23" s="1000"/>
      <c r="N23" s="1000"/>
      <c r="O23" s="1000"/>
      <c r="P23" s="1000"/>
      <c r="Q23" s="1001"/>
      <c r="R23" s="1002">
        <v>375784</v>
      </c>
      <c r="S23" s="1003"/>
      <c r="T23" s="1003"/>
      <c r="U23" s="1003"/>
      <c r="V23" s="1003"/>
      <c r="W23" s="1003"/>
      <c r="X23" s="1003"/>
      <c r="Y23" s="1004"/>
      <c r="Z23" s="1005">
        <v>3.8</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25">
      <c r="B24" s="999" t="s">
        <v>277</v>
      </c>
      <c r="C24" s="1000"/>
      <c r="D24" s="1000"/>
      <c r="E24" s="1000"/>
      <c r="F24" s="1000"/>
      <c r="G24" s="1000"/>
      <c r="H24" s="1000"/>
      <c r="I24" s="1000"/>
      <c r="J24" s="1000"/>
      <c r="K24" s="1000"/>
      <c r="L24" s="1000"/>
      <c r="M24" s="1000"/>
      <c r="N24" s="1000"/>
      <c r="O24" s="1000"/>
      <c r="P24" s="1000"/>
      <c r="Q24" s="1001"/>
      <c r="R24" s="1002">
        <v>10</v>
      </c>
      <c r="S24" s="1003"/>
      <c r="T24" s="1003"/>
      <c r="U24" s="1003"/>
      <c r="V24" s="1003"/>
      <c r="W24" s="1003"/>
      <c r="X24" s="1003"/>
      <c r="Y24" s="1004"/>
      <c r="Z24" s="1005">
        <v>0</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1945268</v>
      </c>
      <c r="CS24" s="992"/>
      <c r="CT24" s="992"/>
      <c r="CU24" s="992"/>
      <c r="CV24" s="992"/>
      <c r="CW24" s="992"/>
      <c r="CX24" s="992"/>
      <c r="CY24" s="993"/>
      <c r="CZ24" s="996">
        <v>21.3</v>
      </c>
      <c r="DA24" s="997"/>
      <c r="DB24" s="997"/>
      <c r="DC24" s="1013"/>
      <c r="DD24" s="1034">
        <v>1640543</v>
      </c>
      <c r="DE24" s="992"/>
      <c r="DF24" s="992"/>
      <c r="DG24" s="992"/>
      <c r="DH24" s="992"/>
      <c r="DI24" s="992"/>
      <c r="DJ24" s="992"/>
      <c r="DK24" s="993"/>
      <c r="DL24" s="1034">
        <v>1475946</v>
      </c>
      <c r="DM24" s="992"/>
      <c r="DN24" s="992"/>
      <c r="DO24" s="992"/>
      <c r="DP24" s="992"/>
      <c r="DQ24" s="992"/>
      <c r="DR24" s="992"/>
      <c r="DS24" s="992"/>
      <c r="DT24" s="992"/>
      <c r="DU24" s="992"/>
      <c r="DV24" s="993"/>
      <c r="DW24" s="996">
        <v>32.700000000000003</v>
      </c>
      <c r="DX24" s="997"/>
      <c r="DY24" s="997"/>
      <c r="DZ24" s="997"/>
      <c r="EA24" s="997"/>
      <c r="EB24" s="997"/>
      <c r="EC24" s="998"/>
    </row>
    <row r="25" spans="2:133" ht="11.25" customHeight="1" x14ac:dyDescent="0.25">
      <c r="B25" s="999" t="s">
        <v>280</v>
      </c>
      <c r="C25" s="1000"/>
      <c r="D25" s="1000"/>
      <c r="E25" s="1000"/>
      <c r="F25" s="1000"/>
      <c r="G25" s="1000"/>
      <c r="H25" s="1000"/>
      <c r="I25" s="1000"/>
      <c r="J25" s="1000"/>
      <c r="K25" s="1000"/>
      <c r="L25" s="1000"/>
      <c r="M25" s="1000"/>
      <c r="N25" s="1000"/>
      <c r="O25" s="1000"/>
      <c r="P25" s="1000"/>
      <c r="Q25" s="1001"/>
      <c r="R25" s="1002">
        <v>4871051</v>
      </c>
      <c r="S25" s="1003"/>
      <c r="T25" s="1003"/>
      <c r="U25" s="1003"/>
      <c r="V25" s="1003"/>
      <c r="W25" s="1003"/>
      <c r="X25" s="1003"/>
      <c r="Y25" s="1004"/>
      <c r="Z25" s="1005">
        <v>49.2</v>
      </c>
      <c r="AA25" s="1005"/>
      <c r="AB25" s="1005"/>
      <c r="AC25" s="1005"/>
      <c r="AD25" s="1006">
        <v>4495257</v>
      </c>
      <c r="AE25" s="1006"/>
      <c r="AF25" s="1006"/>
      <c r="AG25" s="1006"/>
      <c r="AH25" s="1006"/>
      <c r="AI25" s="1006"/>
      <c r="AJ25" s="1006"/>
      <c r="AK25" s="1006"/>
      <c r="AL25" s="1007">
        <v>99.7</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1016599</v>
      </c>
      <c r="CS25" s="1023"/>
      <c r="CT25" s="1023"/>
      <c r="CU25" s="1023"/>
      <c r="CV25" s="1023"/>
      <c r="CW25" s="1023"/>
      <c r="CX25" s="1023"/>
      <c r="CY25" s="1024"/>
      <c r="CZ25" s="1007">
        <v>11.1</v>
      </c>
      <c r="DA25" s="1035"/>
      <c r="DB25" s="1035"/>
      <c r="DC25" s="1037"/>
      <c r="DD25" s="1011">
        <v>940702</v>
      </c>
      <c r="DE25" s="1023"/>
      <c r="DF25" s="1023"/>
      <c r="DG25" s="1023"/>
      <c r="DH25" s="1023"/>
      <c r="DI25" s="1023"/>
      <c r="DJ25" s="1023"/>
      <c r="DK25" s="1024"/>
      <c r="DL25" s="1011">
        <v>883829</v>
      </c>
      <c r="DM25" s="1023"/>
      <c r="DN25" s="1023"/>
      <c r="DO25" s="1023"/>
      <c r="DP25" s="1023"/>
      <c r="DQ25" s="1023"/>
      <c r="DR25" s="1023"/>
      <c r="DS25" s="1023"/>
      <c r="DT25" s="1023"/>
      <c r="DU25" s="1023"/>
      <c r="DV25" s="1024"/>
      <c r="DW25" s="1007">
        <v>19.600000000000001</v>
      </c>
      <c r="DX25" s="1035"/>
      <c r="DY25" s="1035"/>
      <c r="DZ25" s="1035"/>
      <c r="EA25" s="1035"/>
      <c r="EB25" s="1035"/>
      <c r="EC25" s="1036"/>
    </row>
    <row r="26" spans="2:133" ht="11.25" customHeight="1" x14ac:dyDescent="0.25">
      <c r="B26" s="999" t="s">
        <v>283</v>
      </c>
      <c r="C26" s="1000"/>
      <c r="D26" s="1000"/>
      <c r="E26" s="1000"/>
      <c r="F26" s="1000"/>
      <c r="G26" s="1000"/>
      <c r="H26" s="1000"/>
      <c r="I26" s="1000"/>
      <c r="J26" s="1000"/>
      <c r="K26" s="1000"/>
      <c r="L26" s="1000"/>
      <c r="M26" s="1000"/>
      <c r="N26" s="1000"/>
      <c r="O26" s="1000"/>
      <c r="P26" s="1000"/>
      <c r="Q26" s="1001"/>
      <c r="R26" s="1002">
        <v>1210</v>
      </c>
      <c r="S26" s="1003"/>
      <c r="T26" s="1003"/>
      <c r="U26" s="1003"/>
      <c r="V26" s="1003"/>
      <c r="W26" s="1003"/>
      <c r="X26" s="1003"/>
      <c r="Y26" s="1004"/>
      <c r="Z26" s="1005">
        <v>0</v>
      </c>
      <c r="AA26" s="1005"/>
      <c r="AB26" s="1005"/>
      <c r="AC26" s="1005"/>
      <c r="AD26" s="1006">
        <v>1210</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644694</v>
      </c>
      <c r="CS26" s="1003"/>
      <c r="CT26" s="1003"/>
      <c r="CU26" s="1003"/>
      <c r="CV26" s="1003"/>
      <c r="CW26" s="1003"/>
      <c r="CX26" s="1003"/>
      <c r="CY26" s="1004"/>
      <c r="CZ26" s="1007">
        <v>7.1</v>
      </c>
      <c r="DA26" s="1035"/>
      <c r="DB26" s="1035"/>
      <c r="DC26" s="1037"/>
      <c r="DD26" s="1011">
        <v>578285</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25">
      <c r="B27" s="999" t="s">
        <v>286</v>
      </c>
      <c r="C27" s="1000"/>
      <c r="D27" s="1000"/>
      <c r="E27" s="1000"/>
      <c r="F27" s="1000"/>
      <c r="G27" s="1000"/>
      <c r="H27" s="1000"/>
      <c r="I27" s="1000"/>
      <c r="J27" s="1000"/>
      <c r="K27" s="1000"/>
      <c r="L27" s="1000"/>
      <c r="M27" s="1000"/>
      <c r="N27" s="1000"/>
      <c r="O27" s="1000"/>
      <c r="P27" s="1000"/>
      <c r="Q27" s="1001"/>
      <c r="R27" s="1002">
        <v>5120</v>
      </c>
      <c r="S27" s="1003"/>
      <c r="T27" s="1003"/>
      <c r="U27" s="1003"/>
      <c r="V27" s="1003"/>
      <c r="W27" s="1003"/>
      <c r="X27" s="1003"/>
      <c r="Y27" s="1004"/>
      <c r="Z27" s="1005">
        <v>0.1</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3791076</v>
      </c>
      <c r="BH27" s="1003"/>
      <c r="BI27" s="1003"/>
      <c r="BJ27" s="1003"/>
      <c r="BK27" s="1003"/>
      <c r="BL27" s="1003"/>
      <c r="BM27" s="1003"/>
      <c r="BN27" s="1004"/>
      <c r="BO27" s="1005">
        <v>100</v>
      </c>
      <c r="BP27" s="1005"/>
      <c r="BQ27" s="1005"/>
      <c r="BR27" s="1005"/>
      <c r="BS27" s="1006" t="s">
        <v>122</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513130</v>
      </c>
      <c r="CS27" s="1023"/>
      <c r="CT27" s="1023"/>
      <c r="CU27" s="1023"/>
      <c r="CV27" s="1023"/>
      <c r="CW27" s="1023"/>
      <c r="CX27" s="1023"/>
      <c r="CY27" s="1024"/>
      <c r="CZ27" s="1007">
        <v>5.6</v>
      </c>
      <c r="DA27" s="1035"/>
      <c r="DB27" s="1035"/>
      <c r="DC27" s="1037"/>
      <c r="DD27" s="1011">
        <v>284302</v>
      </c>
      <c r="DE27" s="1023"/>
      <c r="DF27" s="1023"/>
      <c r="DG27" s="1023"/>
      <c r="DH27" s="1023"/>
      <c r="DI27" s="1023"/>
      <c r="DJ27" s="1023"/>
      <c r="DK27" s="1024"/>
      <c r="DL27" s="1011">
        <v>176578</v>
      </c>
      <c r="DM27" s="1023"/>
      <c r="DN27" s="1023"/>
      <c r="DO27" s="1023"/>
      <c r="DP27" s="1023"/>
      <c r="DQ27" s="1023"/>
      <c r="DR27" s="1023"/>
      <c r="DS27" s="1023"/>
      <c r="DT27" s="1023"/>
      <c r="DU27" s="1023"/>
      <c r="DV27" s="1024"/>
      <c r="DW27" s="1007">
        <v>3.9</v>
      </c>
      <c r="DX27" s="1035"/>
      <c r="DY27" s="1035"/>
      <c r="DZ27" s="1035"/>
      <c r="EA27" s="1035"/>
      <c r="EB27" s="1035"/>
      <c r="EC27" s="1036"/>
    </row>
    <row r="28" spans="2:133" ht="11.25" customHeight="1" x14ac:dyDescent="0.25">
      <c r="B28" s="999" t="s">
        <v>289</v>
      </c>
      <c r="C28" s="1000"/>
      <c r="D28" s="1000"/>
      <c r="E28" s="1000"/>
      <c r="F28" s="1000"/>
      <c r="G28" s="1000"/>
      <c r="H28" s="1000"/>
      <c r="I28" s="1000"/>
      <c r="J28" s="1000"/>
      <c r="K28" s="1000"/>
      <c r="L28" s="1000"/>
      <c r="M28" s="1000"/>
      <c r="N28" s="1000"/>
      <c r="O28" s="1000"/>
      <c r="P28" s="1000"/>
      <c r="Q28" s="1001"/>
      <c r="R28" s="1002">
        <v>45167</v>
      </c>
      <c r="S28" s="1003"/>
      <c r="T28" s="1003"/>
      <c r="U28" s="1003"/>
      <c r="V28" s="1003"/>
      <c r="W28" s="1003"/>
      <c r="X28" s="1003"/>
      <c r="Y28" s="1004"/>
      <c r="Z28" s="1005">
        <v>0.5</v>
      </c>
      <c r="AA28" s="1005"/>
      <c r="AB28" s="1005"/>
      <c r="AC28" s="1005"/>
      <c r="AD28" s="1006">
        <v>5114</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415539</v>
      </c>
      <c r="CS28" s="1003"/>
      <c r="CT28" s="1003"/>
      <c r="CU28" s="1003"/>
      <c r="CV28" s="1003"/>
      <c r="CW28" s="1003"/>
      <c r="CX28" s="1003"/>
      <c r="CY28" s="1004"/>
      <c r="CZ28" s="1007">
        <v>4.5</v>
      </c>
      <c r="DA28" s="1035"/>
      <c r="DB28" s="1035"/>
      <c r="DC28" s="1037"/>
      <c r="DD28" s="1011">
        <v>415539</v>
      </c>
      <c r="DE28" s="1003"/>
      <c r="DF28" s="1003"/>
      <c r="DG28" s="1003"/>
      <c r="DH28" s="1003"/>
      <c r="DI28" s="1003"/>
      <c r="DJ28" s="1003"/>
      <c r="DK28" s="1004"/>
      <c r="DL28" s="1011">
        <v>415539</v>
      </c>
      <c r="DM28" s="1003"/>
      <c r="DN28" s="1003"/>
      <c r="DO28" s="1003"/>
      <c r="DP28" s="1003"/>
      <c r="DQ28" s="1003"/>
      <c r="DR28" s="1003"/>
      <c r="DS28" s="1003"/>
      <c r="DT28" s="1003"/>
      <c r="DU28" s="1003"/>
      <c r="DV28" s="1004"/>
      <c r="DW28" s="1007">
        <v>9.1999999999999993</v>
      </c>
      <c r="DX28" s="1035"/>
      <c r="DY28" s="1035"/>
      <c r="DZ28" s="1035"/>
      <c r="EA28" s="1035"/>
      <c r="EB28" s="1035"/>
      <c r="EC28" s="1036"/>
    </row>
    <row r="29" spans="2:133" ht="11.25" customHeight="1" x14ac:dyDescent="0.25">
      <c r="B29" s="999" t="s">
        <v>291</v>
      </c>
      <c r="C29" s="1000"/>
      <c r="D29" s="1000"/>
      <c r="E29" s="1000"/>
      <c r="F29" s="1000"/>
      <c r="G29" s="1000"/>
      <c r="H29" s="1000"/>
      <c r="I29" s="1000"/>
      <c r="J29" s="1000"/>
      <c r="K29" s="1000"/>
      <c r="L29" s="1000"/>
      <c r="M29" s="1000"/>
      <c r="N29" s="1000"/>
      <c r="O29" s="1000"/>
      <c r="P29" s="1000"/>
      <c r="Q29" s="1001"/>
      <c r="R29" s="1002">
        <v>7109</v>
      </c>
      <c r="S29" s="1003"/>
      <c r="T29" s="1003"/>
      <c r="U29" s="1003"/>
      <c r="V29" s="1003"/>
      <c r="W29" s="1003"/>
      <c r="X29" s="1003"/>
      <c r="Y29" s="1004"/>
      <c r="Z29" s="1005">
        <v>0.1</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415539</v>
      </c>
      <c r="CS29" s="1023"/>
      <c r="CT29" s="1023"/>
      <c r="CU29" s="1023"/>
      <c r="CV29" s="1023"/>
      <c r="CW29" s="1023"/>
      <c r="CX29" s="1023"/>
      <c r="CY29" s="1024"/>
      <c r="CZ29" s="1007">
        <v>4.5</v>
      </c>
      <c r="DA29" s="1035"/>
      <c r="DB29" s="1035"/>
      <c r="DC29" s="1037"/>
      <c r="DD29" s="1011">
        <v>415539</v>
      </c>
      <c r="DE29" s="1023"/>
      <c r="DF29" s="1023"/>
      <c r="DG29" s="1023"/>
      <c r="DH29" s="1023"/>
      <c r="DI29" s="1023"/>
      <c r="DJ29" s="1023"/>
      <c r="DK29" s="1024"/>
      <c r="DL29" s="1011">
        <v>415539</v>
      </c>
      <c r="DM29" s="1023"/>
      <c r="DN29" s="1023"/>
      <c r="DO29" s="1023"/>
      <c r="DP29" s="1023"/>
      <c r="DQ29" s="1023"/>
      <c r="DR29" s="1023"/>
      <c r="DS29" s="1023"/>
      <c r="DT29" s="1023"/>
      <c r="DU29" s="1023"/>
      <c r="DV29" s="1024"/>
      <c r="DW29" s="1007">
        <v>9.1999999999999993</v>
      </c>
      <c r="DX29" s="1035"/>
      <c r="DY29" s="1035"/>
      <c r="DZ29" s="1035"/>
      <c r="EA29" s="1035"/>
      <c r="EB29" s="1035"/>
      <c r="EC29" s="1036"/>
    </row>
    <row r="30" spans="2:133" ht="11.25" customHeight="1" x14ac:dyDescent="0.25">
      <c r="B30" s="999" t="s">
        <v>293</v>
      </c>
      <c r="C30" s="1000"/>
      <c r="D30" s="1000"/>
      <c r="E30" s="1000"/>
      <c r="F30" s="1000"/>
      <c r="G30" s="1000"/>
      <c r="H30" s="1000"/>
      <c r="I30" s="1000"/>
      <c r="J30" s="1000"/>
      <c r="K30" s="1000"/>
      <c r="L30" s="1000"/>
      <c r="M30" s="1000"/>
      <c r="N30" s="1000"/>
      <c r="O30" s="1000"/>
      <c r="P30" s="1000"/>
      <c r="Q30" s="1001"/>
      <c r="R30" s="1002">
        <v>944456</v>
      </c>
      <c r="S30" s="1003"/>
      <c r="T30" s="1003"/>
      <c r="U30" s="1003"/>
      <c r="V30" s="1003"/>
      <c r="W30" s="1003"/>
      <c r="X30" s="1003"/>
      <c r="Y30" s="1004"/>
      <c r="Z30" s="1005">
        <v>9.5</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390581</v>
      </c>
      <c r="CS30" s="1003"/>
      <c r="CT30" s="1003"/>
      <c r="CU30" s="1003"/>
      <c r="CV30" s="1003"/>
      <c r="CW30" s="1003"/>
      <c r="CX30" s="1003"/>
      <c r="CY30" s="1004"/>
      <c r="CZ30" s="1007">
        <v>4.3</v>
      </c>
      <c r="DA30" s="1035"/>
      <c r="DB30" s="1035"/>
      <c r="DC30" s="1037"/>
      <c r="DD30" s="1011">
        <v>390581</v>
      </c>
      <c r="DE30" s="1003"/>
      <c r="DF30" s="1003"/>
      <c r="DG30" s="1003"/>
      <c r="DH30" s="1003"/>
      <c r="DI30" s="1003"/>
      <c r="DJ30" s="1003"/>
      <c r="DK30" s="1004"/>
      <c r="DL30" s="1011">
        <v>390581</v>
      </c>
      <c r="DM30" s="1003"/>
      <c r="DN30" s="1003"/>
      <c r="DO30" s="1003"/>
      <c r="DP30" s="1003"/>
      <c r="DQ30" s="1003"/>
      <c r="DR30" s="1003"/>
      <c r="DS30" s="1003"/>
      <c r="DT30" s="1003"/>
      <c r="DU30" s="1003"/>
      <c r="DV30" s="1004"/>
      <c r="DW30" s="1007">
        <v>8.6</v>
      </c>
      <c r="DX30" s="1035"/>
      <c r="DY30" s="1035"/>
      <c r="DZ30" s="1035"/>
      <c r="EA30" s="1035"/>
      <c r="EB30" s="1035"/>
      <c r="EC30" s="1036"/>
    </row>
    <row r="31" spans="2:133" ht="11.25" customHeight="1" x14ac:dyDescent="0.25">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97.9</v>
      </c>
      <c r="BH31" s="1046"/>
      <c r="BI31" s="1046"/>
      <c r="BJ31" s="1046"/>
      <c r="BK31" s="1046"/>
      <c r="BL31" s="1046"/>
      <c r="BM31" s="997">
        <v>82</v>
      </c>
      <c r="BN31" s="1046"/>
      <c r="BO31" s="1046"/>
      <c r="BP31" s="1046"/>
      <c r="BQ31" s="1047"/>
      <c r="BR31" s="1049">
        <v>97.8</v>
      </c>
      <c r="BS31" s="1046"/>
      <c r="BT31" s="1046"/>
      <c r="BU31" s="1046"/>
      <c r="BV31" s="1046"/>
      <c r="BW31" s="1046"/>
      <c r="BX31" s="997">
        <v>80.8</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24958</v>
      </c>
      <c r="CS31" s="1023"/>
      <c r="CT31" s="1023"/>
      <c r="CU31" s="1023"/>
      <c r="CV31" s="1023"/>
      <c r="CW31" s="1023"/>
      <c r="CX31" s="1023"/>
      <c r="CY31" s="1024"/>
      <c r="CZ31" s="1007">
        <v>0.3</v>
      </c>
      <c r="DA31" s="1035"/>
      <c r="DB31" s="1035"/>
      <c r="DC31" s="1037"/>
      <c r="DD31" s="1011">
        <v>24958</v>
      </c>
      <c r="DE31" s="1023"/>
      <c r="DF31" s="1023"/>
      <c r="DG31" s="1023"/>
      <c r="DH31" s="1023"/>
      <c r="DI31" s="1023"/>
      <c r="DJ31" s="1023"/>
      <c r="DK31" s="1024"/>
      <c r="DL31" s="1011">
        <v>24958</v>
      </c>
      <c r="DM31" s="1023"/>
      <c r="DN31" s="1023"/>
      <c r="DO31" s="1023"/>
      <c r="DP31" s="1023"/>
      <c r="DQ31" s="1023"/>
      <c r="DR31" s="1023"/>
      <c r="DS31" s="1023"/>
      <c r="DT31" s="1023"/>
      <c r="DU31" s="1023"/>
      <c r="DV31" s="1024"/>
      <c r="DW31" s="1007">
        <v>0.6</v>
      </c>
      <c r="DX31" s="1035"/>
      <c r="DY31" s="1035"/>
      <c r="DZ31" s="1035"/>
      <c r="EA31" s="1035"/>
      <c r="EB31" s="1035"/>
      <c r="EC31" s="1036"/>
    </row>
    <row r="32" spans="2:133" ht="11.25" customHeight="1" x14ac:dyDescent="0.25">
      <c r="B32" s="999" t="s">
        <v>301</v>
      </c>
      <c r="C32" s="1000"/>
      <c r="D32" s="1000"/>
      <c r="E32" s="1000"/>
      <c r="F32" s="1000"/>
      <c r="G32" s="1000"/>
      <c r="H32" s="1000"/>
      <c r="I32" s="1000"/>
      <c r="J32" s="1000"/>
      <c r="K32" s="1000"/>
      <c r="L32" s="1000"/>
      <c r="M32" s="1000"/>
      <c r="N32" s="1000"/>
      <c r="O32" s="1000"/>
      <c r="P32" s="1000"/>
      <c r="Q32" s="1001"/>
      <c r="R32" s="1002">
        <v>342183</v>
      </c>
      <c r="S32" s="1003"/>
      <c r="T32" s="1003"/>
      <c r="U32" s="1003"/>
      <c r="V32" s="1003"/>
      <c r="W32" s="1003"/>
      <c r="X32" s="1003"/>
      <c r="Y32" s="1004"/>
      <c r="Z32" s="1005">
        <v>3.5</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98.8</v>
      </c>
      <c r="BH32" s="1023"/>
      <c r="BI32" s="1023"/>
      <c r="BJ32" s="1023"/>
      <c r="BK32" s="1023"/>
      <c r="BL32" s="1023"/>
      <c r="BM32" s="1008">
        <v>96.3</v>
      </c>
      <c r="BN32" s="1023"/>
      <c r="BO32" s="1023"/>
      <c r="BP32" s="1023"/>
      <c r="BQ32" s="1048"/>
      <c r="BR32" s="1059">
        <v>98.9</v>
      </c>
      <c r="BS32" s="1023"/>
      <c r="BT32" s="1023"/>
      <c r="BU32" s="1023"/>
      <c r="BV32" s="1023"/>
      <c r="BW32" s="1023"/>
      <c r="BX32" s="1008">
        <v>96.3</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5"/>
      <c r="DB32" s="1035"/>
      <c r="DC32" s="1037"/>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5"/>
      <c r="DY32" s="1035"/>
      <c r="DZ32" s="1035"/>
      <c r="EA32" s="1035"/>
      <c r="EB32" s="1035"/>
      <c r="EC32" s="1036"/>
    </row>
    <row r="33" spans="2:133" ht="11.25" customHeight="1" x14ac:dyDescent="0.25">
      <c r="B33" s="999" t="s">
        <v>305</v>
      </c>
      <c r="C33" s="1000"/>
      <c r="D33" s="1000"/>
      <c r="E33" s="1000"/>
      <c r="F33" s="1000"/>
      <c r="G33" s="1000"/>
      <c r="H33" s="1000"/>
      <c r="I33" s="1000"/>
      <c r="J33" s="1000"/>
      <c r="K33" s="1000"/>
      <c r="L33" s="1000"/>
      <c r="M33" s="1000"/>
      <c r="N33" s="1000"/>
      <c r="O33" s="1000"/>
      <c r="P33" s="1000"/>
      <c r="Q33" s="1001"/>
      <c r="R33" s="1002">
        <v>123318</v>
      </c>
      <c r="S33" s="1003"/>
      <c r="T33" s="1003"/>
      <c r="U33" s="1003"/>
      <c r="V33" s="1003"/>
      <c r="W33" s="1003"/>
      <c r="X33" s="1003"/>
      <c r="Y33" s="1004"/>
      <c r="Z33" s="1005">
        <v>1.2</v>
      </c>
      <c r="AA33" s="1005"/>
      <c r="AB33" s="1005"/>
      <c r="AC33" s="1005"/>
      <c r="AD33" s="1006">
        <v>6179</v>
      </c>
      <c r="AE33" s="1006"/>
      <c r="AF33" s="1006"/>
      <c r="AG33" s="1006"/>
      <c r="AH33" s="1006"/>
      <c r="AI33" s="1006"/>
      <c r="AJ33" s="1006"/>
      <c r="AK33" s="1006"/>
      <c r="AL33" s="1007">
        <v>0.1</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v>97.5</v>
      </c>
      <c r="BH33" s="1061"/>
      <c r="BI33" s="1061"/>
      <c r="BJ33" s="1061"/>
      <c r="BK33" s="1061"/>
      <c r="BL33" s="1061"/>
      <c r="BM33" s="1062">
        <v>78</v>
      </c>
      <c r="BN33" s="1061"/>
      <c r="BO33" s="1061"/>
      <c r="BP33" s="1061"/>
      <c r="BQ33" s="1063"/>
      <c r="BR33" s="1060">
        <v>97.4</v>
      </c>
      <c r="BS33" s="1061"/>
      <c r="BT33" s="1061"/>
      <c r="BU33" s="1061"/>
      <c r="BV33" s="1061"/>
      <c r="BW33" s="1061"/>
      <c r="BX33" s="1062">
        <v>76.5</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5659030</v>
      </c>
      <c r="CS33" s="1023"/>
      <c r="CT33" s="1023"/>
      <c r="CU33" s="1023"/>
      <c r="CV33" s="1023"/>
      <c r="CW33" s="1023"/>
      <c r="CX33" s="1023"/>
      <c r="CY33" s="1024"/>
      <c r="CZ33" s="1007">
        <v>62</v>
      </c>
      <c r="DA33" s="1035"/>
      <c r="DB33" s="1035"/>
      <c r="DC33" s="1037"/>
      <c r="DD33" s="1011">
        <v>3888298</v>
      </c>
      <c r="DE33" s="1023"/>
      <c r="DF33" s="1023"/>
      <c r="DG33" s="1023"/>
      <c r="DH33" s="1023"/>
      <c r="DI33" s="1023"/>
      <c r="DJ33" s="1023"/>
      <c r="DK33" s="1024"/>
      <c r="DL33" s="1011">
        <v>2777425</v>
      </c>
      <c r="DM33" s="1023"/>
      <c r="DN33" s="1023"/>
      <c r="DO33" s="1023"/>
      <c r="DP33" s="1023"/>
      <c r="DQ33" s="1023"/>
      <c r="DR33" s="1023"/>
      <c r="DS33" s="1023"/>
      <c r="DT33" s="1023"/>
      <c r="DU33" s="1023"/>
      <c r="DV33" s="1024"/>
      <c r="DW33" s="1007">
        <v>61.5</v>
      </c>
      <c r="DX33" s="1035"/>
      <c r="DY33" s="1035"/>
      <c r="DZ33" s="1035"/>
      <c r="EA33" s="1035"/>
      <c r="EB33" s="1035"/>
      <c r="EC33" s="1036"/>
    </row>
    <row r="34" spans="2:133" ht="11.25" customHeight="1" x14ac:dyDescent="0.25">
      <c r="B34" s="999" t="s">
        <v>308</v>
      </c>
      <c r="C34" s="1000"/>
      <c r="D34" s="1000"/>
      <c r="E34" s="1000"/>
      <c r="F34" s="1000"/>
      <c r="G34" s="1000"/>
      <c r="H34" s="1000"/>
      <c r="I34" s="1000"/>
      <c r="J34" s="1000"/>
      <c r="K34" s="1000"/>
      <c r="L34" s="1000"/>
      <c r="M34" s="1000"/>
      <c r="N34" s="1000"/>
      <c r="O34" s="1000"/>
      <c r="P34" s="1000"/>
      <c r="Q34" s="1001"/>
      <c r="R34" s="1002">
        <v>993784</v>
      </c>
      <c r="S34" s="1003"/>
      <c r="T34" s="1003"/>
      <c r="U34" s="1003"/>
      <c r="V34" s="1003"/>
      <c r="W34" s="1003"/>
      <c r="X34" s="1003"/>
      <c r="Y34" s="1004"/>
      <c r="Z34" s="1005">
        <v>10</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1440791</v>
      </c>
      <c r="CS34" s="1003"/>
      <c r="CT34" s="1003"/>
      <c r="CU34" s="1003"/>
      <c r="CV34" s="1003"/>
      <c r="CW34" s="1003"/>
      <c r="CX34" s="1003"/>
      <c r="CY34" s="1004"/>
      <c r="CZ34" s="1007">
        <v>15.8</v>
      </c>
      <c r="DA34" s="1035"/>
      <c r="DB34" s="1035"/>
      <c r="DC34" s="1037"/>
      <c r="DD34" s="1011">
        <v>1170930</v>
      </c>
      <c r="DE34" s="1003"/>
      <c r="DF34" s="1003"/>
      <c r="DG34" s="1003"/>
      <c r="DH34" s="1003"/>
      <c r="DI34" s="1003"/>
      <c r="DJ34" s="1003"/>
      <c r="DK34" s="1004"/>
      <c r="DL34" s="1011">
        <v>810495</v>
      </c>
      <c r="DM34" s="1003"/>
      <c r="DN34" s="1003"/>
      <c r="DO34" s="1003"/>
      <c r="DP34" s="1003"/>
      <c r="DQ34" s="1003"/>
      <c r="DR34" s="1003"/>
      <c r="DS34" s="1003"/>
      <c r="DT34" s="1003"/>
      <c r="DU34" s="1003"/>
      <c r="DV34" s="1004"/>
      <c r="DW34" s="1007">
        <v>17.899999999999999</v>
      </c>
      <c r="DX34" s="1035"/>
      <c r="DY34" s="1035"/>
      <c r="DZ34" s="1035"/>
      <c r="EA34" s="1035"/>
      <c r="EB34" s="1035"/>
      <c r="EC34" s="1036"/>
    </row>
    <row r="35" spans="2:133" ht="11.25" customHeight="1" x14ac:dyDescent="0.25">
      <c r="B35" s="999" t="s">
        <v>310</v>
      </c>
      <c r="C35" s="1000"/>
      <c r="D35" s="1000"/>
      <c r="E35" s="1000"/>
      <c r="F35" s="1000"/>
      <c r="G35" s="1000"/>
      <c r="H35" s="1000"/>
      <c r="I35" s="1000"/>
      <c r="J35" s="1000"/>
      <c r="K35" s="1000"/>
      <c r="L35" s="1000"/>
      <c r="M35" s="1000"/>
      <c r="N35" s="1000"/>
      <c r="O35" s="1000"/>
      <c r="P35" s="1000"/>
      <c r="Q35" s="1001"/>
      <c r="R35" s="1002">
        <v>919754</v>
      </c>
      <c r="S35" s="1003"/>
      <c r="T35" s="1003"/>
      <c r="U35" s="1003"/>
      <c r="V35" s="1003"/>
      <c r="W35" s="1003"/>
      <c r="X35" s="1003"/>
      <c r="Y35" s="1004"/>
      <c r="Z35" s="1005">
        <v>9.3000000000000007</v>
      </c>
      <c r="AA35" s="1005"/>
      <c r="AB35" s="1005"/>
      <c r="AC35" s="1005"/>
      <c r="AD35" s="1006" t="s">
        <v>122</v>
      </c>
      <c r="AE35" s="1006"/>
      <c r="AF35" s="1006"/>
      <c r="AG35" s="1006"/>
      <c r="AH35" s="1006"/>
      <c r="AI35" s="1006"/>
      <c r="AJ35" s="1006"/>
      <c r="AK35" s="1006"/>
      <c r="AL35" s="1007" t="s">
        <v>122</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679014</v>
      </c>
      <c r="CS35" s="1023"/>
      <c r="CT35" s="1023"/>
      <c r="CU35" s="1023"/>
      <c r="CV35" s="1023"/>
      <c r="CW35" s="1023"/>
      <c r="CX35" s="1023"/>
      <c r="CY35" s="1024"/>
      <c r="CZ35" s="1007">
        <v>7.4</v>
      </c>
      <c r="DA35" s="1035"/>
      <c r="DB35" s="1035"/>
      <c r="DC35" s="1037"/>
      <c r="DD35" s="1011">
        <v>428985</v>
      </c>
      <c r="DE35" s="1023"/>
      <c r="DF35" s="1023"/>
      <c r="DG35" s="1023"/>
      <c r="DH35" s="1023"/>
      <c r="DI35" s="1023"/>
      <c r="DJ35" s="1023"/>
      <c r="DK35" s="1024"/>
      <c r="DL35" s="1011">
        <v>275042</v>
      </c>
      <c r="DM35" s="1023"/>
      <c r="DN35" s="1023"/>
      <c r="DO35" s="1023"/>
      <c r="DP35" s="1023"/>
      <c r="DQ35" s="1023"/>
      <c r="DR35" s="1023"/>
      <c r="DS35" s="1023"/>
      <c r="DT35" s="1023"/>
      <c r="DU35" s="1023"/>
      <c r="DV35" s="1024"/>
      <c r="DW35" s="1007">
        <v>6.1</v>
      </c>
      <c r="DX35" s="1035"/>
      <c r="DY35" s="1035"/>
      <c r="DZ35" s="1035"/>
      <c r="EA35" s="1035"/>
      <c r="EB35" s="1035"/>
      <c r="EC35" s="1036"/>
    </row>
    <row r="36" spans="2:133" ht="11.25" customHeight="1" x14ac:dyDescent="0.25">
      <c r="B36" s="999" t="s">
        <v>314</v>
      </c>
      <c r="C36" s="1000"/>
      <c r="D36" s="1000"/>
      <c r="E36" s="1000"/>
      <c r="F36" s="1000"/>
      <c r="G36" s="1000"/>
      <c r="H36" s="1000"/>
      <c r="I36" s="1000"/>
      <c r="J36" s="1000"/>
      <c r="K36" s="1000"/>
      <c r="L36" s="1000"/>
      <c r="M36" s="1000"/>
      <c r="N36" s="1000"/>
      <c r="O36" s="1000"/>
      <c r="P36" s="1000"/>
      <c r="Q36" s="1001"/>
      <c r="R36" s="1002">
        <v>959195</v>
      </c>
      <c r="S36" s="1003"/>
      <c r="T36" s="1003"/>
      <c r="U36" s="1003"/>
      <c r="V36" s="1003"/>
      <c r="W36" s="1003"/>
      <c r="X36" s="1003"/>
      <c r="Y36" s="1004"/>
      <c r="Z36" s="1005">
        <v>9.6999999999999993</v>
      </c>
      <c r="AA36" s="1005"/>
      <c r="AB36" s="1005"/>
      <c r="AC36" s="1005"/>
      <c r="AD36" s="1006" t="s">
        <v>122</v>
      </c>
      <c r="AE36" s="1006"/>
      <c r="AF36" s="1006"/>
      <c r="AG36" s="1006"/>
      <c r="AH36" s="1006"/>
      <c r="AI36" s="1006"/>
      <c r="AJ36" s="1006"/>
      <c r="AK36" s="1006"/>
      <c r="AL36" s="1007" t="s">
        <v>122</v>
      </c>
      <c r="AM36" s="1008"/>
      <c r="AN36" s="1008"/>
      <c r="AO36" s="1009"/>
      <c r="AP36" s="204"/>
      <c r="AQ36" s="1068" t="s">
        <v>315</v>
      </c>
      <c r="AR36" s="1069"/>
      <c r="AS36" s="1069"/>
      <c r="AT36" s="1069"/>
      <c r="AU36" s="1069"/>
      <c r="AV36" s="1069"/>
      <c r="AW36" s="1069"/>
      <c r="AX36" s="1069"/>
      <c r="AY36" s="1070"/>
      <c r="AZ36" s="991">
        <v>1148448</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24377</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2070484</v>
      </c>
      <c r="CS36" s="1003"/>
      <c r="CT36" s="1003"/>
      <c r="CU36" s="1003"/>
      <c r="CV36" s="1003"/>
      <c r="CW36" s="1003"/>
      <c r="CX36" s="1003"/>
      <c r="CY36" s="1004"/>
      <c r="CZ36" s="1007">
        <v>22.7</v>
      </c>
      <c r="DA36" s="1035"/>
      <c r="DB36" s="1035"/>
      <c r="DC36" s="1037"/>
      <c r="DD36" s="1011">
        <v>1913962</v>
      </c>
      <c r="DE36" s="1003"/>
      <c r="DF36" s="1003"/>
      <c r="DG36" s="1003"/>
      <c r="DH36" s="1003"/>
      <c r="DI36" s="1003"/>
      <c r="DJ36" s="1003"/>
      <c r="DK36" s="1004"/>
      <c r="DL36" s="1011">
        <v>1392489</v>
      </c>
      <c r="DM36" s="1003"/>
      <c r="DN36" s="1003"/>
      <c r="DO36" s="1003"/>
      <c r="DP36" s="1003"/>
      <c r="DQ36" s="1003"/>
      <c r="DR36" s="1003"/>
      <c r="DS36" s="1003"/>
      <c r="DT36" s="1003"/>
      <c r="DU36" s="1003"/>
      <c r="DV36" s="1004"/>
      <c r="DW36" s="1007">
        <v>30.8</v>
      </c>
      <c r="DX36" s="1035"/>
      <c r="DY36" s="1035"/>
      <c r="DZ36" s="1035"/>
      <c r="EA36" s="1035"/>
      <c r="EB36" s="1035"/>
      <c r="EC36" s="1036"/>
    </row>
    <row r="37" spans="2:133" ht="11.25" customHeight="1" x14ac:dyDescent="0.25">
      <c r="B37" s="999" t="s">
        <v>318</v>
      </c>
      <c r="C37" s="1000"/>
      <c r="D37" s="1000"/>
      <c r="E37" s="1000"/>
      <c r="F37" s="1000"/>
      <c r="G37" s="1000"/>
      <c r="H37" s="1000"/>
      <c r="I37" s="1000"/>
      <c r="J37" s="1000"/>
      <c r="K37" s="1000"/>
      <c r="L37" s="1000"/>
      <c r="M37" s="1000"/>
      <c r="N37" s="1000"/>
      <c r="O37" s="1000"/>
      <c r="P37" s="1000"/>
      <c r="Q37" s="1001"/>
      <c r="R37" s="1002">
        <v>159195</v>
      </c>
      <c r="S37" s="1003"/>
      <c r="T37" s="1003"/>
      <c r="U37" s="1003"/>
      <c r="V37" s="1003"/>
      <c r="W37" s="1003"/>
      <c r="X37" s="1003"/>
      <c r="Y37" s="1004"/>
      <c r="Z37" s="1005">
        <v>1.6</v>
      </c>
      <c r="AA37" s="1005"/>
      <c r="AB37" s="1005"/>
      <c r="AC37" s="1005"/>
      <c r="AD37" s="1006" t="s">
        <v>122</v>
      </c>
      <c r="AE37" s="1006"/>
      <c r="AF37" s="1006"/>
      <c r="AG37" s="1006"/>
      <c r="AH37" s="1006"/>
      <c r="AI37" s="1006"/>
      <c r="AJ37" s="1006"/>
      <c r="AK37" s="1006"/>
      <c r="AL37" s="1007" t="s">
        <v>122</v>
      </c>
      <c r="AM37" s="1008"/>
      <c r="AN37" s="1008"/>
      <c r="AO37" s="1009"/>
      <c r="AQ37" s="1065" t="s">
        <v>319</v>
      </c>
      <c r="AR37" s="1066"/>
      <c r="AS37" s="1066"/>
      <c r="AT37" s="1066"/>
      <c r="AU37" s="1066"/>
      <c r="AV37" s="1066"/>
      <c r="AW37" s="1066"/>
      <c r="AX37" s="1066"/>
      <c r="AY37" s="1067"/>
      <c r="AZ37" s="1002">
        <v>391400</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16331</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16255</v>
      </c>
      <c r="CS37" s="1023"/>
      <c r="CT37" s="1023"/>
      <c r="CU37" s="1023"/>
      <c r="CV37" s="1023"/>
      <c r="CW37" s="1023"/>
      <c r="CX37" s="1023"/>
      <c r="CY37" s="1024"/>
      <c r="CZ37" s="1007">
        <v>0.2</v>
      </c>
      <c r="DA37" s="1035"/>
      <c r="DB37" s="1035"/>
      <c r="DC37" s="1037"/>
      <c r="DD37" s="1011">
        <v>16255</v>
      </c>
      <c r="DE37" s="1023"/>
      <c r="DF37" s="1023"/>
      <c r="DG37" s="1023"/>
      <c r="DH37" s="1023"/>
      <c r="DI37" s="1023"/>
      <c r="DJ37" s="1023"/>
      <c r="DK37" s="1024"/>
      <c r="DL37" s="1011">
        <v>16255</v>
      </c>
      <c r="DM37" s="1023"/>
      <c r="DN37" s="1023"/>
      <c r="DO37" s="1023"/>
      <c r="DP37" s="1023"/>
      <c r="DQ37" s="1023"/>
      <c r="DR37" s="1023"/>
      <c r="DS37" s="1023"/>
      <c r="DT37" s="1023"/>
      <c r="DU37" s="1023"/>
      <c r="DV37" s="1024"/>
      <c r="DW37" s="1007">
        <v>0.4</v>
      </c>
      <c r="DX37" s="1035"/>
      <c r="DY37" s="1035"/>
      <c r="DZ37" s="1035"/>
      <c r="EA37" s="1035"/>
      <c r="EB37" s="1035"/>
      <c r="EC37" s="1036"/>
    </row>
    <row r="38" spans="2:133" ht="11.25" customHeight="1" x14ac:dyDescent="0.25">
      <c r="B38" s="999" t="s">
        <v>322</v>
      </c>
      <c r="C38" s="1000"/>
      <c r="D38" s="1000"/>
      <c r="E38" s="1000"/>
      <c r="F38" s="1000"/>
      <c r="G38" s="1000"/>
      <c r="H38" s="1000"/>
      <c r="I38" s="1000"/>
      <c r="J38" s="1000"/>
      <c r="K38" s="1000"/>
      <c r="L38" s="1000"/>
      <c r="M38" s="1000"/>
      <c r="N38" s="1000"/>
      <c r="O38" s="1000"/>
      <c r="P38" s="1000"/>
      <c r="Q38" s="1001"/>
      <c r="R38" s="1002">
        <v>534888</v>
      </c>
      <c r="S38" s="1003"/>
      <c r="T38" s="1003"/>
      <c r="U38" s="1003"/>
      <c r="V38" s="1003"/>
      <c r="W38" s="1003"/>
      <c r="X38" s="1003"/>
      <c r="Y38" s="1004"/>
      <c r="Z38" s="1005">
        <v>5.4</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354323</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1662</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387278</v>
      </c>
      <c r="CS38" s="1003"/>
      <c r="CT38" s="1003"/>
      <c r="CU38" s="1003"/>
      <c r="CV38" s="1003"/>
      <c r="CW38" s="1003"/>
      <c r="CX38" s="1003"/>
      <c r="CY38" s="1004"/>
      <c r="CZ38" s="1007">
        <v>4.2</v>
      </c>
      <c r="DA38" s="1035"/>
      <c r="DB38" s="1035"/>
      <c r="DC38" s="1037"/>
      <c r="DD38" s="1011">
        <v>312964</v>
      </c>
      <c r="DE38" s="1003"/>
      <c r="DF38" s="1003"/>
      <c r="DG38" s="1003"/>
      <c r="DH38" s="1003"/>
      <c r="DI38" s="1003"/>
      <c r="DJ38" s="1003"/>
      <c r="DK38" s="1004"/>
      <c r="DL38" s="1011">
        <v>299399</v>
      </c>
      <c r="DM38" s="1003"/>
      <c r="DN38" s="1003"/>
      <c r="DO38" s="1003"/>
      <c r="DP38" s="1003"/>
      <c r="DQ38" s="1003"/>
      <c r="DR38" s="1003"/>
      <c r="DS38" s="1003"/>
      <c r="DT38" s="1003"/>
      <c r="DU38" s="1003"/>
      <c r="DV38" s="1004"/>
      <c r="DW38" s="1007">
        <v>6.6</v>
      </c>
      <c r="DX38" s="1035"/>
      <c r="DY38" s="1035"/>
      <c r="DZ38" s="1035"/>
      <c r="EA38" s="1035"/>
      <c r="EB38" s="1035"/>
      <c r="EC38" s="1036"/>
    </row>
    <row r="39" spans="2:133" ht="11.25" customHeight="1" x14ac:dyDescent="0.25">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15447</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2206</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1060365</v>
      </c>
      <c r="CS39" s="1023"/>
      <c r="CT39" s="1023"/>
      <c r="CU39" s="1023"/>
      <c r="CV39" s="1023"/>
      <c r="CW39" s="1023"/>
      <c r="CX39" s="1023"/>
      <c r="CY39" s="1024"/>
      <c r="CZ39" s="1007">
        <v>11.6</v>
      </c>
      <c r="DA39" s="1035"/>
      <c r="DB39" s="1035"/>
      <c r="DC39" s="1037"/>
      <c r="DD39" s="1011">
        <v>60451</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25">
      <c r="B40" s="999" t="s">
        <v>330</v>
      </c>
      <c r="C40" s="1000"/>
      <c r="D40" s="1000"/>
      <c r="E40" s="1000"/>
      <c r="F40" s="1000"/>
      <c r="G40" s="1000"/>
      <c r="H40" s="1000"/>
      <c r="I40" s="1000"/>
      <c r="J40" s="1000"/>
      <c r="K40" s="1000"/>
      <c r="L40" s="1000"/>
      <c r="M40" s="1000"/>
      <c r="N40" s="1000"/>
      <c r="O40" s="1000"/>
      <c r="P40" s="1000"/>
      <c r="Q40" s="1001"/>
      <c r="R40" s="1002">
        <v>11288</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23"/>
      <c r="BE40" s="1023"/>
      <c r="BF40" s="1048"/>
      <c r="BG40" s="1052" t="s">
        <v>332</v>
      </c>
      <c r="BH40" s="1053"/>
      <c r="BI40" s="1053"/>
      <c r="BJ40" s="1053"/>
      <c r="BK40" s="1053"/>
      <c r="BL40" s="205"/>
      <c r="BM40" s="1000" t="s">
        <v>333</v>
      </c>
      <c r="BN40" s="1000"/>
      <c r="BO40" s="1000"/>
      <c r="BP40" s="1000"/>
      <c r="BQ40" s="1000"/>
      <c r="BR40" s="1000"/>
      <c r="BS40" s="1000"/>
      <c r="BT40" s="1000"/>
      <c r="BU40" s="1001"/>
      <c r="BV40" s="1002">
        <v>83</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21098</v>
      </c>
      <c r="CS40" s="1003"/>
      <c r="CT40" s="1003"/>
      <c r="CU40" s="1003"/>
      <c r="CV40" s="1003"/>
      <c r="CW40" s="1003"/>
      <c r="CX40" s="1003"/>
      <c r="CY40" s="1004"/>
      <c r="CZ40" s="1007">
        <v>0.2</v>
      </c>
      <c r="DA40" s="1035"/>
      <c r="DB40" s="1035"/>
      <c r="DC40" s="1037"/>
      <c r="DD40" s="1011">
        <v>1006</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5"/>
      <c r="DY40" s="1035"/>
      <c r="DZ40" s="1035"/>
      <c r="EA40" s="1035"/>
      <c r="EB40" s="1035"/>
      <c r="EC40" s="1036"/>
    </row>
    <row r="41" spans="2:133" ht="11.25" customHeight="1" x14ac:dyDescent="0.25">
      <c r="B41" s="1025" t="s">
        <v>335</v>
      </c>
      <c r="C41" s="1026"/>
      <c r="D41" s="1026"/>
      <c r="E41" s="1026"/>
      <c r="F41" s="1026"/>
      <c r="G41" s="1026"/>
      <c r="H41" s="1026"/>
      <c r="I41" s="1026"/>
      <c r="J41" s="1026"/>
      <c r="K41" s="1026"/>
      <c r="L41" s="1026"/>
      <c r="M41" s="1026"/>
      <c r="N41" s="1026"/>
      <c r="O41" s="1026"/>
      <c r="P41" s="1026"/>
      <c r="Q41" s="1027"/>
      <c r="R41" s="1074">
        <v>9906430</v>
      </c>
      <c r="S41" s="1075"/>
      <c r="T41" s="1075"/>
      <c r="U41" s="1075"/>
      <c r="V41" s="1075"/>
      <c r="W41" s="1075"/>
      <c r="X41" s="1075"/>
      <c r="Y41" s="1079"/>
      <c r="Z41" s="1080">
        <v>100</v>
      </c>
      <c r="AA41" s="1080"/>
      <c r="AB41" s="1080"/>
      <c r="AC41" s="1080"/>
      <c r="AD41" s="1081">
        <v>4507760</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92625</v>
      </c>
      <c r="BA41" s="1003"/>
      <c r="BB41" s="1003"/>
      <c r="BC41" s="1003"/>
      <c r="BD41" s="1023"/>
      <c r="BE41" s="1023"/>
      <c r="BF41" s="1048"/>
      <c r="BG41" s="1052"/>
      <c r="BH41" s="1053"/>
      <c r="BI41" s="1053"/>
      <c r="BJ41" s="1053"/>
      <c r="BK41" s="1053"/>
      <c r="BL41" s="205"/>
      <c r="BM41" s="1000" t="s">
        <v>337</v>
      </c>
      <c r="BN41" s="1000"/>
      <c r="BO41" s="1000"/>
      <c r="BP41" s="1000"/>
      <c r="BQ41" s="1000"/>
      <c r="BR41" s="1000"/>
      <c r="BS41" s="1000"/>
      <c r="BT41" s="1000"/>
      <c r="BU41" s="1001"/>
      <c r="BV41" s="1002">
        <v>1</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5">
      <c r="AQ42" s="1071" t="s">
        <v>339</v>
      </c>
      <c r="AR42" s="1072"/>
      <c r="AS42" s="1072"/>
      <c r="AT42" s="1072"/>
      <c r="AU42" s="1072"/>
      <c r="AV42" s="1072"/>
      <c r="AW42" s="1072"/>
      <c r="AX42" s="1072"/>
      <c r="AY42" s="1073"/>
      <c r="AZ42" s="1074">
        <v>294653</v>
      </c>
      <c r="BA42" s="1075"/>
      <c r="BB42" s="1075"/>
      <c r="BC42" s="1075"/>
      <c r="BD42" s="1061"/>
      <c r="BE42" s="1061"/>
      <c r="BF42" s="1063"/>
      <c r="BG42" s="1054"/>
      <c r="BH42" s="1055"/>
      <c r="BI42" s="1055"/>
      <c r="BJ42" s="1055"/>
      <c r="BK42" s="1055"/>
      <c r="BL42" s="206"/>
      <c r="BM42" s="1026" t="s">
        <v>340</v>
      </c>
      <c r="BN42" s="1026"/>
      <c r="BO42" s="1026"/>
      <c r="BP42" s="1026"/>
      <c r="BQ42" s="1026"/>
      <c r="BR42" s="1026"/>
      <c r="BS42" s="1026"/>
      <c r="BT42" s="1026"/>
      <c r="BU42" s="1027"/>
      <c r="BV42" s="1074">
        <v>305</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1528709</v>
      </c>
      <c r="CS42" s="1023"/>
      <c r="CT42" s="1023"/>
      <c r="CU42" s="1023"/>
      <c r="CV42" s="1023"/>
      <c r="CW42" s="1023"/>
      <c r="CX42" s="1023"/>
      <c r="CY42" s="1024"/>
      <c r="CZ42" s="1007">
        <v>16.7</v>
      </c>
      <c r="DA42" s="1035"/>
      <c r="DB42" s="1035"/>
      <c r="DC42" s="1037"/>
      <c r="DD42" s="1011">
        <v>477783</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5">
      <c r="B43" s="196" t="s">
        <v>342</v>
      </c>
      <c r="CD43" s="999" t="s">
        <v>343</v>
      </c>
      <c r="CE43" s="1000"/>
      <c r="CF43" s="1000"/>
      <c r="CG43" s="1000"/>
      <c r="CH43" s="1000"/>
      <c r="CI43" s="1000"/>
      <c r="CJ43" s="1000"/>
      <c r="CK43" s="1000"/>
      <c r="CL43" s="1000"/>
      <c r="CM43" s="1000"/>
      <c r="CN43" s="1000"/>
      <c r="CO43" s="1000"/>
      <c r="CP43" s="1000"/>
      <c r="CQ43" s="1001"/>
      <c r="CR43" s="1002">
        <v>37248</v>
      </c>
      <c r="CS43" s="1023"/>
      <c r="CT43" s="1023"/>
      <c r="CU43" s="1023"/>
      <c r="CV43" s="1023"/>
      <c r="CW43" s="1023"/>
      <c r="CX43" s="1023"/>
      <c r="CY43" s="1024"/>
      <c r="CZ43" s="1007">
        <v>0.4</v>
      </c>
      <c r="DA43" s="1035"/>
      <c r="DB43" s="1035"/>
      <c r="DC43" s="1037"/>
      <c r="DD43" s="1011">
        <v>37248</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5">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1503496</v>
      </c>
      <c r="CS44" s="1003"/>
      <c r="CT44" s="1003"/>
      <c r="CU44" s="1003"/>
      <c r="CV44" s="1003"/>
      <c r="CW44" s="1003"/>
      <c r="CX44" s="1003"/>
      <c r="CY44" s="1004"/>
      <c r="CZ44" s="1007">
        <v>16.5</v>
      </c>
      <c r="DA44" s="1008"/>
      <c r="DB44" s="1008"/>
      <c r="DC44" s="1014"/>
      <c r="DD44" s="1011">
        <v>476167</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5">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634103</v>
      </c>
      <c r="CS45" s="1023"/>
      <c r="CT45" s="1023"/>
      <c r="CU45" s="1023"/>
      <c r="CV45" s="1023"/>
      <c r="CW45" s="1023"/>
      <c r="CX45" s="1023"/>
      <c r="CY45" s="1024"/>
      <c r="CZ45" s="1007">
        <v>6.9</v>
      </c>
      <c r="DA45" s="1035"/>
      <c r="DB45" s="1035"/>
      <c r="DC45" s="1037"/>
      <c r="DD45" s="1011">
        <v>42132</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5">
      <c r="B46" s="207"/>
      <c r="CD46" s="1042"/>
      <c r="CE46" s="1043"/>
      <c r="CF46" s="999" t="s">
        <v>348</v>
      </c>
      <c r="CG46" s="1000"/>
      <c r="CH46" s="1000"/>
      <c r="CI46" s="1000"/>
      <c r="CJ46" s="1000"/>
      <c r="CK46" s="1000"/>
      <c r="CL46" s="1000"/>
      <c r="CM46" s="1000"/>
      <c r="CN46" s="1000"/>
      <c r="CO46" s="1000"/>
      <c r="CP46" s="1000"/>
      <c r="CQ46" s="1001"/>
      <c r="CR46" s="1002">
        <v>867293</v>
      </c>
      <c r="CS46" s="1003"/>
      <c r="CT46" s="1003"/>
      <c r="CU46" s="1003"/>
      <c r="CV46" s="1003"/>
      <c r="CW46" s="1003"/>
      <c r="CX46" s="1003"/>
      <c r="CY46" s="1004"/>
      <c r="CZ46" s="1007">
        <v>9.5</v>
      </c>
      <c r="DA46" s="1008"/>
      <c r="DB46" s="1008"/>
      <c r="DC46" s="1014"/>
      <c r="DD46" s="1011">
        <v>431935</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5">
      <c r="B47" s="207"/>
      <c r="CD47" s="1042"/>
      <c r="CE47" s="1043"/>
      <c r="CF47" s="999" t="s">
        <v>349</v>
      </c>
      <c r="CG47" s="1000"/>
      <c r="CH47" s="1000"/>
      <c r="CI47" s="1000"/>
      <c r="CJ47" s="1000"/>
      <c r="CK47" s="1000"/>
      <c r="CL47" s="1000"/>
      <c r="CM47" s="1000"/>
      <c r="CN47" s="1000"/>
      <c r="CO47" s="1000"/>
      <c r="CP47" s="1000"/>
      <c r="CQ47" s="1001"/>
      <c r="CR47" s="1002">
        <v>25213</v>
      </c>
      <c r="CS47" s="1023"/>
      <c r="CT47" s="1023"/>
      <c r="CU47" s="1023"/>
      <c r="CV47" s="1023"/>
      <c r="CW47" s="1023"/>
      <c r="CX47" s="1023"/>
      <c r="CY47" s="1024"/>
      <c r="CZ47" s="1007">
        <v>0.3</v>
      </c>
      <c r="DA47" s="1035"/>
      <c r="DB47" s="1035"/>
      <c r="DC47" s="1037"/>
      <c r="DD47" s="1011">
        <v>1616</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0.5" x14ac:dyDescent="0.25">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5">
      <c r="B49" s="207"/>
      <c r="CD49" s="1025" t="s">
        <v>351</v>
      </c>
      <c r="CE49" s="1026"/>
      <c r="CF49" s="1026"/>
      <c r="CG49" s="1026"/>
      <c r="CH49" s="1026"/>
      <c r="CI49" s="1026"/>
      <c r="CJ49" s="1026"/>
      <c r="CK49" s="1026"/>
      <c r="CL49" s="1026"/>
      <c r="CM49" s="1026"/>
      <c r="CN49" s="1026"/>
      <c r="CO49" s="1026"/>
      <c r="CP49" s="1026"/>
      <c r="CQ49" s="1027"/>
      <c r="CR49" s="1074">
        <v>9133007</v>
      </c>
      <c r="CS49" s="1061"/>
      <c r="CT49" s="1061"/>
      <c r="CU49" s="1061"/>
      <c r="CV49" s="1061"/>
      <c r="CW49" s="1061"/>
      <c r="CX49" s="1061"/>
      <c r="CY49" s="1090"/>
      <c r="CZ49" s="1082">
        <v>100</v>
      </c>
      <c r="DA49" s="1091"/>
      <c r="DB49" s="1091"/>
      <c r="DC49" s="1092"/>
      <c r="DD49" s="1093">
        <v>6006624</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7HoM2T8rANHmdlrG5JbFntFonnW+RTozTXVqtkaSjFxf2OIfUt2odml8T/BJdRQE8kFau7rXm+YnGSr+AXwd/A==" saltValue="zIQsJC5dIJYXusRVjb71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3">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5">
      <c r="A7" s="218">
        <v>1</v>
      </c>
      <c r="B7" s="379" t="s">
        <v>374</v>
      </c>
      <c r="C7" s="380"/>
      <c r="D7" s="380"/>
      <c r="E7" s="380"/>
      <c r="F7" s="380"/>
      <c r="G7" s="380"/>
      <c r="H7" s="380"/>
      <c r="I7" s="380"/>
      <c r="J7" s="380"/>
      <c r="K7" s="380"/>
      <c r="L7" s="380"/>
      <c r="M7" s="380"/>
      <c r="N7" s="380"/>
      <c r="O7" s="380"/>
      <c r="P7" s="381"/>
      <c r="Q7" s="382">
        <v>9909</v>
      </c>
      <c r="R7" s="383"/>
      <c r="S7" s="383"/>
      <c r="T7" s="383"/>
      <c r="U7" s="383"/>
      <c r="V7" s="383">
        <v>9136</v>
      </c>
      <c r="W7" s="383"/>
      <c r="X7" s="383"/>
      <c r="Y7" s="383"/>
      <c r="Z7" s="383"/>
      <c r="AA7" s="383">
        <v>773</v>
      </c>
      <c r="AB7" s="383"/>
      <c r="AC7" s="383"/>
      <c r="AD7" s="383"/>
      <c r="AE7" s="384"/>
      <c r="AF7" s="385">
        <v>525</v>
      </c>
      <c r="AG7" s="386"/>
      <c r="AH7" s="386"/>
      <c r="AI7" s="386"/>
      <c r="AJ7" s="387"/>
      <c r="AK7" s="388">
        <v>920</v>
      </c>
      <c r="AL7" s="389"/>
      <c r="AM7" s="389"/>
      <c r="AN7" s="389"/>
      <c r="AO7" s="389"/>
      <c r="AP7" s="389">
        <v>5129</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c r="BT7" s="377"/>
      <c r="BU7" s="377"/>
      <c r="BV7" s="377"/>
      <c r="BW7" s="377"/>
      <c r="BX7" s="377"/>
      <c r="BY7" s="377"/>
      <c r="BZ7" s="377"/>
      <c r="CA7" s="377"/>
      <c r="CB7" s="377"/>
      <c r="CC7" s="377"/>
      <c r="CD7" s="377"/>
      <c r="CE7" s="377"/>
      <c r="CF7" s="377"/>
      <c r="CG7" s="392"/>
      <c r="CH7" s="373"/>
      <c r="CI7" s="374"/>
      <c r="CJ7" s="374"/>
      <c r="CK7" s="374"/>
      <c r="CL7" s="375"/>
      <c r="CM7" s="373"/>
      <c r="CN7" s="374"/>
      <c r="CO7" s="374"/>
      <c r="CP7" s="374"/>
      <c r="CQ7" s="375"/>
      <c r="CR7" s="373"/>
      <c r="CS7" s="374"/>
      <c r="CT7" s="374"/>
      <c r="CU7" s="374"/>
      <c r="CV7" s="375"/>
      <c r="CW7" s="373"/>
      <c r="CX7" s="374"/>
      <c r="CY7" s="374"/>
      <c r="CZ7" s="374"/>
      <c r="DA7" s="375"/>
      <c r="DB7" s="373"/>
      <c r="DC7" s="374"/>
      <c r="DD7" s="374"/>
      <c r="DE7" s="374"/>
      <c r="DF7" s="375"/>
      <c r="DG7" s="373"/>
      <c r="DH7" s="374"/>
      <c r="DI7" s="374"/>
      <c r="DJ7" s="374"/>
      <c r="DK7" s="375"/>
      <c r="DL7" s="373"/>
      <c r="DM7" s="374"/>
      <c r="DN7" s="374"/>
      <c r="DO7" s="374"/>
      <c r="DP7" s="375"/>
      <c r="DQ7" s="373"/>
      <c r="DR7" s="374"/>
      <c r="DS7" s="374"/>
      <c r="DT7" s="374"/>
      <c r="DU7" s="375"/>
      <c r="DV7" s="376"/>
      <c r="DW7" s="377"/>
      <c r="DX7" s="377"/>
      <c r="DY7" s="377"/>
      <c r="DZ7" s="378"/>
      <c r="EA7" s="216"/>
    </row>
    <row r="8" spans="1:131" s="217" customFormat="1" ht="26.25" customHeight="1" x14ac:dyDescent="0.25">
      <c r="A8" s="220">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6"/>
    </row>
    <row r="9" spans="1:131" s="217" customFormat="1" ht="26.25" customHeight="1" x14ac:dyDescent="0.25">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6"/>
    </row>
    <row r="10" spans="1:131" s="217" customFormat="1" ht="26.25" customHeight="1" x14ac:dyDescent="0.25">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5">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5">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5">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5">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5">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5">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5">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5">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5">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5">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3">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5">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3">
      <c r="A23" s="222" t="s">
        <v>376</v>
      </c>
      <c r="B23" s="419" t="s">
        <v>377</v>
      </c>
      <c r="C23" s="420"/>
      <c r="D23" s="420"/>
      <c r="E23" s="420"/>
      <c r="F23" s="420"/>
      <c r="G23" s="420"/>
      <c r="H23" s="420"/>
      <c r="I23" s="420"/>
      <c r="J23" s="420"/>
      <c r="K23" s="420"/>
      <c r="L23" s="420"/>
      <c r="M23" s="420"/>
      <c r="N23" s="420"/>
      <c r="O23" s="420"/>
      <c r="P23" s="421"/>
      <c r="Q23" s="422">
        <v>9906</v>
      </c>
      <c r="R23" s="423"/>
      <c r="S23" s="423"/>
      <c r="T23" s="423"/>
      <c r="U23" s="423"/>
      <c r="V23" s="423">
        <v>9133</v>
      </c>
      <c r="W23" s="423"/>
      <c r="X23" s="423"/>
      <c r="Y23" s="423"/>
      <c r="Z23" s="423"/>
      <c r="AA23" s="423">
        <v>773</v>
      </c>
      <c r="AB23" s="423"/>
      <c r="AC23" s="423"/>
      <c r="AD23" s="423"/>
      <c r="AE23" s="424"/>
      <c r="AF23" s="425">
        <v>525</v>
      </c>
      <c r="AG23" s="423"/>
      <c r="AH23" s="423"/>
      <c r="AI23" s="423"/>
      <c r="AJ23" s="426"/>
      <c r="AK23" s="427"/>
      <c r="AL23" s="428"/>
      <c r="AM23" s="428"/>
      <c r="AN23" s="428"/>
      <c r="AO23" s="428"/>
      <c r="AP23" s="423">
        <v>5129</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5">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3">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5">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3">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5">
      <c r="A28" s="224">
        <v>1</v>
      </c>
      <c r="B28" s="379" t="s">
        <v>388</v>
      </c>
      <c r="C28" s="380"/>
      <c r="D28" s="380"/>
      <c r="E28" s="380"/>
      <c r="F28" s="380"/>
      <c r="G28" s="380"/>
      <c r="H28" s="380"/>
      <c r="I28" s="380"/>
      <c r="J28" s="380"/>
      <c r="K28" s="380"/>
      <c r="L28" s="380"/>
      <c r="M28" s="380"/>
      <c r="N28" s="380"/>
      <c r="O28" s="380"/>
      <c r="P28" s="381"/>
      <c r="Q28" s="452">
        <v>1006</v>
      </c>
      <c r="R28" s="453"/>
      <c r="S28" s="453"/>
      <c r="T28" s="453"/>
      <c r="U28" s="453"/>
      <c r="V28" s="453">
        <v>981</v>
      </c>
      <c r="W28" s="453"/>
      <c r="X28" s="453"/>
      <c r="Y28" s="453"/>
      <c r="Z28" s="453"/>
      <c r="AA28" s="453">
        <v>24</v>
      </c>
      <c r="AB28" s="453"/>
      <c r="AC28" s="453"/>
      <c r="AD28" s="453"/>
      <c r="AE28" s="454"/>
      <c r="AF28" s="455">
        <v>24</v>
      </c>
      <c r="AG28" s="453"/>
      <c r="AH28" s="453"/>
      <c r="AI28" s="453"/>
      <c r="AJ28" s="456"/>
      <c r="AK28" s="457">
        <v>93</v>
      </c>
      <c r="AL28" s="458"/>
      <c r="AM28" s="458"/>
      <c r="AN28" s="458"/>
      <c r="AO28" s="458"/>
      <c r="AP28" s="458" t="s">
        <v>548</v>
      </c>
      <c r="AQ28" s="458"/>
      <c r="AR28" s="458"/>
      <c r="AS28" s="458"/>
      <c r="AT28" s="458"/>
      <c r="AU28" s="458" t="s">
        <v>548</v>
      </c>
      <c r="AV28" s="458"/>
      <c r="AW28" s="458"/>
      <c r="AX28" s="458"/>
      <c r="AY28" s="458"/>
      <c r="AZ28" s="459" t="s">
        <v>548</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5">
      <c r="A29" s="224">
        <v>2</v>
      </c>
      <c r="B29" s="410" t="s">
        <v>389</v>
      </c>
      <c r="C29" s="411"/>
      <c r="D29" s="411"/>
      <c r="E29" s="411"/>
      <c r="F29" s="411"/>
      <c r="G29" s="411"/>
      <c r="H29" s="411"/>
      <c r="I29" s="411"/>
      <c r="J29" s="411"/>
      <c r="K29" s="411"/>
      <c r="L29" s="411"/>
      <c r="M29" s="411"/>
      <c r="N29" s="411"/>
      <c r="O29" s="411"/>
      <c r="P29" s="412"/>
      <c r="Q29" s="413">
        <v>142</v>
      </c>
      <c r="R29" s="414"/>
      <c r="S29" s="414"/>
      <c r="T29" s="414"/>
      <c r="U29" s="414"/>
      <c r="V29" s="414">
        <v>141</v>
      </c>
      <c r="W29" s="414"/>
      <c r="X29" s="414"/>
      <c r="Y29" s="414"/>
      <c r="Z29" s="414"/>
      <c r="AA29" s="414">
        <v>2</v>
      </c>
      <c r="AB29" s="414"/>
      <c r="AC29" s="414"/>
      <c r="AD29" s="414"/>
      <c r="AE29" s="415"/>
      <c r="AF29" s="416">
        <v>2</v>
      </c>
      <c r="AG29" s="417"/>
      <c r="AH29" s="417"/>
      <c r="AI29" s="417"/>
      <c r="AJ29" s="418"/>
      <c r="AK29" s="464">
        <v>32</v>
      </c>
      <c r="AL29" s="460"/>
      <c r="AM29" s="460"/>
      <c r="AN29" s="460"/>
      <c r="AO29" s="460"/>
      <c r="AP29" s="460" t="s">
        <v>548</v>
      </c>
      <c r="AQ29" s="460"/>
      <c r="AR29" s="460"/>
      <c r="AS29" s="460"/>
      <c r="AT29" s="460"/>
      <c r="AU29" s="460" t="s">
        <v>548</v>
      </c>
      <c r="AV29" s="460"/>
      <c r="AW29" s="460"/>
      <c r="AX29" s="460"/>
      <c r="AY29" s="460"/>
      <c r="AZ29" s="461" t="s">
        <v>548</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5">
      <c r="A30" s="224">
        <v>3</v>
      </c>
      <c r="B30" s="410" t="s">
        <v>390</v>
      </c>
      <c r="C30" s="411"/>
      <c r="D30" s="411"/>
      <c r="E30" s="411"/>
      <c r="F30" s="411"/>
      <c r="G30" s="411"/>
      <c r="H30" s="411"/>
      <c r="I30" s="411"/>
      <c r="J30" s="411"/>
      <c r="K30" s="411"/>
      <c r="L30" s="411"/>
      <c r="M30" s="411"/>
      <c r="N30" s="411"/>
      <c r="O30" s="411"/>
      <c r="P30" s="412"/>
      <c r="Q30" s="413">
        <v>989</v>
      </c>
      <c r="R30" s="414"/>
      <c r="S30" s="414"/>
      <c r="T30" s="414"/>
      <c r="U30" s="414"/>
      <c r="V30" s="414">
        <v>942</v>
      </c>
      <c r="W30" s="414"/>
      <c r="X30" s="414"/>
      <c r="Y30" s="414"/>
      <c r="Z30" s="414"/>
      <c r="AA30" s="414">
        <v>47</v>
      </c>
      <c r="AB30" s="414"/>
      <c r="AC30" s="414"/>
      <c r="AD30" s="414"/>
      <c r="AE30" s="415"/>
      <c r="AF30" s="416">
        <v>47</v>
      </c>
      <c r="AG30" s="417"/>
      <c r="AH30" s="417"/>
      <c r="AI30" s="417"/>
      <c r="AJ30" s="418"/>
      <c r="AK30" s="464">
        <v>158</v>
      </c>
      <c r="AL30" s="460"/>
      <c r="AM30" s="460"/>
      <c r="AN30" s="460"/>
      <c r="AO30" s="460"/>
      <c r="AP30" s="460" t="s">
        <v>548</v>
      </c>
      <c r="AQ30" s="460"/>
      <c r="AR30" s="460"/>
      <c r="AS30" s="460"/>
      <c r="AT30" s="460"/>
      <c r="AU30" s="460" t="s">
        <v>548</v>
      </c>
      <c r="AV30" s="460"/>
      <c r="AW30" s="460"/>
      <c r="AX30" s="460"/>
      <c r="AY30" s="460"/>
      <c r="AZ30" s="461" t="s">
        <v>548</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5">
      <c r="A31" s="224">
        <v>4</v>
      </c>
      <c r="B31" s="410" t="s">
        <v>391</v>
      </c>
      <c r="C31" s="411"/>
      <c r="D31" s="411"/>
      <c r="E31" s="411"/>
      <c r="F31" s="411"/>
      <c r="G31" s="411"/>
      <c r="H31" s="411"/>
      <c r="I31" s="411"/>
      <c r="J31" s="411"/>
      <c r="K31" s="411"/>
      <c r="L31" s="411"/>
      <c r="M31" s="411"/>
      <c r="N31" s="411"/>
      <c r="O31" s="411"/>
      <c r="P31" s="412"/>
      <c r="Q31" s="413">
        <v>361</v>
      </c>
      <c r="R31" s="414"/>
      <c r="S31" s="414"/>
      <c r="T31" s="414"/>
      <c r="U31" s="414"/>
      <c r="V31" s="414">
        <v>322</v>
      </c>
      <c r="W31" s="414"/>
      <c r="X31" s="414"/>
      <c r="Y31" s="414"/>
      <c r="Z31" s="414"/>
      <c r="AA31" s="414">
        <v>40</v>
      </c>
      <c r="AB31" s="414"/>
      <c r="AC31" s="414"/>
      <c r="AD31" s="414"/>
      <c r="AE31" s="415"/>
      <c r="AF31" s="416">
        <v>520</v>
      </c>
      <c r="AG31" s="417"/>
      <c r="AH31" s="417"/>
      <c r="AI31" s="417"/>
      <c r="AJ31" s="418"/>
      <c r="AK31" s="464">
        <v>15</v>
      </c>
      <c r="AL31" s="460"/>
      <c r="AM31" s="460"/>
      <c r="AN31" s="460"/>
      <c r="AO31" s="460"/>
      <c r="AP31" s="460">
        <v>121</v>
      </c>
      <c r="AQ31" s="460"/>
      <c r="AR31" s="460"/>
      <c r="AS31" s="460"/>
      <c r="AT31" s="460"/>
      <c r="AU31" s="460">
        <v>15</v>
      </c>
      <c r="AV31" s="460"/>
      <c r="AW31" s="460"/>
      <c r="AX31" s="460"/>
      <c r="AY31" s="460"/>
      <c r="AZ31" s="461" t="s">
        <v>548</v>
      </c>
      <c r="BA31" s="461"/>
      <c r="BB31" s="461"/>
      <c r="BC31" s="461"/>
      <c r="BD31" s="461"/>
      <c r="BE31" s="462" t="s">
        <v>392</v>
      </c>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5">
      <c r="A32" s="224">
        <v>5</v>
      </c>
      <c r="B32" s="410" t="s">
        <v>393</v>
      </c>
      <c r="C32" s="411"/>
      <c r="D32" s="411"/>
      <c r="E32" s="411"/>
      <c r="F32" s="411"/>
      <c r="G32" s="411"/>
      <c r="H32" s="411"/>
      <c r="I32" s="411"/>
      <c r="J32" s="411"/>
      <c r="K32" s="411"/>
      <c r="L32" s="411"/>
      <c r="M32" s="411"/>
      <c r="N32" s="411"/>
      <c r="O32" s="411"/>
      <c r="P32" s="412"/>
      <c r="Q32" s="413">
        <v>351</v>
      </c>
      <c r="R32" s="414"/>
      <c r="S32" s="414"/>
      <c r="T32" s="414"/>
      <c r="U32" s="414"/>
      <c r="V32" s="414">
        <v>310</v>
      </c>
      <c r="W32" s="414"/>
      <c r="X32" s="414"/>
      <c r="Y32" s="414"/>
      <c r="Z32" s="414"/>
      <c r="AA32" s="414">
        <v>42</v>
      </c>
      <c r="AB32" s="414"/>
      <c r="AC32" s="414"/>
      <c r="AD32" s="414"/>
      <c r="AE32" s="415"/>
      <c r="AF32" s="416">
        <v>721</v>
      </c>
      <c r="AG32" s="417"/>
      <c r="AH32" s="417"/>
      <c r="AI32" s="417"/>
      <c r="AJ32" s="418"/>
      <c r="AK32" s="464">
        <v>354</v>
      </c>
      <c r="AL32" s="460"/>
      <c r="AM32" s="460"/>
      <c r="AN32" s="460"/>
      <c r="AO32" s="460"/>
      <c r="AP32" s="460">
        <v>357</v>
      </c>
      <c r="AQ32" s="460"/>
      <c r="AR32" s="460"/>
      <c r="AS32" s="460"/>
      <c r="AT32" s="460"/>
      <c r="AU32" s="460">
        <v>357</v>
      </c>
      <c r="AV32" s="460"/>
      <c r="AW32" s="460"/>
      <c r="AX32" s="460"/>
      <c r="AY32" s="460"/>
      <c r="AZ32" s="461" t="s">
        <v>548</v>
      </c>
      <c r="BA32" s="461"/>
      <c r="BB32" s="461"/>
      <c r="BC32" s="461"/>
      <c r="BD32" s="461"/>
      <c r="BE32" s="462" t="s">
        <v>392</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5">
      <c r="A33" s="224">
        <v>6</v>
      </c>
      <c r="B33" s="410" t="s">
        <v>394</v>
      </c>
      <c r="C33" s="411"/>
      <c r="D33" s="411"/>
      <c r="E33" s="411"/>
      <c r="F33" s="411"/>
      <c r="G33" s="411"/>
      <c r="H33" s="411"/>
      <c r="I33" s="411"/>
      <c r="J33" s="411"/>
      <c r="K33" s="411"/>
      <c r="L33" s="411"/>
      <c r="M33" s="411"/>
      <c r="N33" s="411"/>
      <c r="O33" s="411"/>
      <c r="P33" s="412"/>
      <c r="Q33" s="413">
        <v>860</v>
      </c>
      <c r="R33" s="414"/>
      <c r="S33" s="414"/>
      <c r="T33" s="414"/>
      <c r="U33" s="414"/>
      <c r="V33" s="414">
        <v>765</v>
      </c>
      <c r="W33" s="414"/>
      <c r="X33" s="414"/>
      <c r="Y33" s="414"/>
      <c r="Z33" s="414"/>
      <c r="AA33" s="414">
        <v>95</v>
      </c>
      <c r="AB33" s="414"/>
      <c r="AC33" s="414"/>
      <c r="AD33" s="414"/>
      <c r="AE33" s="415"/>
      <c r="AF33" s="416">
        <v>198</v>
      </c>
      <c r="AG33" s="417"/>
      <c r="AH33" s="417"/>
      <c r="AI33" s="417"/>
      <c r="AJ33" s="418"/>
      <c r="AK33" s="464">
        <v>391</v>
      </c>
      <c r="AL33" s="460"/>
      <c r="AM33" s="460"/>
      <c r="AN33" s="460"/>
      <c r="AO33" s="460"/>
      <c r="AP33" s="460">
        <v>1925</v>
      </c>
      <c r="AQ33" s="460"/>
      <c r="AR33" s="460"/>
      <c r="AS33" s="460"/>
      <c r="AT33" s="460"/>
      <c r="AU33" s="460">
        <v>1532</v>
      </c>
      <c r="AV33" s="460"/>
      <c r="AW33" s="460"/>
      <c r="AX33" s="460"/>
      <c r="AY33" s="460"/>
      <c r="AZ33" s="461" t="s">
        <v>548</v>
      </c>
      <c r="BA33" s="461"/>
      <c r="BB33" s="461"/>
      <c r="BC33" s="461"/>
      <c r="BD33" s="461"/>
      <c r="BE33" s="462" t="s">
        <v>392</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5">
      <c r="A34" s="224">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5">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5">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5">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5">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5">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5">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5">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5">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5">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5">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5">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5">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5">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5">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5">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5">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5">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5">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5">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5">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5">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5">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5">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5">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5">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5">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3">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5">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395</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3">
      <c r="A63" s="222" t="s">
        <v>376</v>
      </c>
      <c r="B63" s="419" t="s">
        <v>396</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1512</v>
      </c>
      <c r="AG63" s="474"/>
      <c r="AH63" s="474"/>
      <c r="AI63" s="474"/>
      <c r="AJ63" s="475"/>
      <c r="AK63" s="476"/>
      <c r="AL63" s="471"/>
      <c r="AM63" s="471"/>
      <c r="AN63" s="471"/>
      <c r="AO63" s="471"/>
      <c r="AP63" s="474">
        <v>2403</v>
      </c>
      <c r="AQ63" s="474"/>
      <c r="AR63" s="474"/>
      <c r="AS63" s="474"/>
      <c r="AT63" s="474"/>
      <c r="AU63" s="474">
        <v>1905</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5">
      <c r="A66" s="357" t="s">
        <v>398</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4" t="s">
        <v>383</v>
      </c>
      <c r="AG66" s="445"/>
      <c r="AH66" s="445"/>
      <c r="AI66" s="445"/>
      <c r="AJ66" s="485"/>
      <c r="AK66" s="363" t="s">
        <v>384</v>
      </c>
      <c r="AL66" s="358"/>
      <c r="AM66" s="358"/>
      <c r="AN66" s="358"/>
      <c r="AO66" s="359"/>
      <c r="AP66" s="363" t="s">
        <v>385</v>
      </c>
      <c r="AQ66" s="364"/>
      <c r="AR66" s="364"/>
      <c r="AS66" s="364"/>
      <c r="AT66" s="365"/>
      <c r="AU66" s="363" t="s">
        <v>399</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3">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5">
      <c r="A68" s="218">
        <v>1</v>
      </c>
      <c r="B68" s="499" t="s">
        <v>549</v>
      </c>
      <c r="C68" s="500"/>
      <c r="D68" s="500"/>
      <c r="E68" s="500"/>
      <c r="F68" s="500"/>
      <c r="G68" s="500"/>
      <c r="H68" s="500"/>
      <c r="I68" s="500"/>
      <c r="J68" s="500"/>
      <c r="K68" s="500"/>
      <c r="L68" s="500"/>
      <c r="M68" s="500"/>
      <c r="N68" s="500"/>
      <c r="O68" s="500"/>
      <c r="P68" s="501"/>
      <c r="Q68" s="502">
        <v>787</v>
      </c>
      <c r="R68" s="496"/>
      <c r="S68" s="496"/>
      <c r="T68" s="496"/>
      <c r="U68" s="496"/>
      <c r="V68" s="496">
        <v>700</v>
      </c>
      <c r="W68" s="496"/>
      <c r="X68" s="496"/>
      <c r="Y68" s="496"/>
      <c r="Z68" s="496"/>
      <c r="AA68" s="496">
        <v>87</v>
      </c>
      <c r="AB68" s="496"/>
      <c r="AC68" s="496"/>
      <c r="AD68" s="496"/>
      <c r="AE68" s="496"/>
      <c r="AF68" s="496">
        <v>87</v>
      </c>
      <c r="AG68" s="496"/>
      <c r="AH68" s="496"/>
      <c r="AI68" s="496"/>
      <c r="AJ68" s="496"/>
      <c r="AK68" s="496">
        <v>33</v>
      </c>
      <c r="AL68" s="496"/>
      <c r="AM68" s="496"/>
      <c r="AN68" s="496"/>
      <c r="AO68" s="496"/>
      <c r="AP68" s="496" t="s">
        <v>487</v>
      </c>
      <c r="AQ68" s="496"/>
      <c r="AR68" s="496"/>
      <c r="AS68" s="496"/>
      <c r="AT68" s="496"/>
      <c r="AU68" s="496" t="s">
        <v>548</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5">
      <c r="A69" s="220">
        <v>2</v>
      </c>
      <c r="B69" s="503" t="s">
        <v>550</v>
      </c>
      <c r="C69" s="504"/>
      <c r="D69" s="504"/>
      <c r="E69" s="504"/>
      <c r="F69" s="504"/>
      <c r="G69" s="504"/>
      <c r="H69" s="504"/>
      <c r="I69" s="504"/>
      <c r="J69" s="504"/>
      <c r="K69" s="504"/>
      <c r="L69" s="504"/>
      <c r="M69" s="504"/>
      <c r="N69" s="504"/>
      <c r="O69" s="504"/>
      <c r="P69" s="505"/>
      <c r="Q69" s="506">
        <v>402</v>
      </c>
      <c r="R69" s="460"/>
      <c r="S69" s="460"/>
      <c r="T69" s="460"/>
      <c r="U69" s="460"/>
      <c r="V69" s="460">
        <v>389</v>
      </c>
      <c r="W69" s="460"/>
      <c r="X69" s="460"/>
      <c r="Y69" s="460"/>
      <c r="Z69" s="460"/>
      <c r="AA69" s="460">
        <v>13</v>
      </c>
      <c r="AB69" s="460"/>
      <c r="AC69" s="460"/>
      <c r="AD69" s="460"/>
      <c r="AE69" s="460"/>
      <c r="AF69" s="460">
        <v>13</v>
      </c>
      <c r="AG69" s="460"/>
      <c r="AH69" s="460"/>
      <c r="AI69" s="460"/>
      <c r="AJ69" s="460"/>
      <c r="AK69" s="460" t="s">
        <v>487</v>
      </c>
      <c r="AL69" s="460"/>
      <c r="AM69" s="460"/>
      <c r="AN69" s="460"/>
      <c r="AO69" s="460"/>
      <c r="AP69" s="460">
        <v>402</v>
      </c>
      <c r="AQ69" s="460"/>
      <c r="AR69" s="460"/>
      <c r="AS69" s="460"/>
      <c r="AT69" s="460"/>
      <c r="AU69" s="460">
        <v>20</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5">
      <c r="A70" s="220">
        <v>3</v>
      </c>
      <c r="B70" s="503" t="s">
        <v>551</v>
      </c>
      <c r="C70" s="504"/>
      <c r="D70" s="504"/>
      <c r="E70" s="504"/>
      <c r="F70" s="504"/>
      <c r="G70" s="504"/>
      <c r="H70" s="504"/>
      <c r="I70" s="504"/>
      <c r="J70" s="504"/>
      <c r="K70" s="504"/>
      <c r="L70" s="504"/>
      <c r="M70" s="504"/>
      <c r="N70" s="504"/>
      <c r="O70" s="504"/>
      <c r="P70" s="505"/>
      <c r="Q70" s="506">
        <v>1876</v>
      </c>
      <c r="R70" s="460"/>
      <c r="S70" s="460"/>
      <c r="T70" s="460"/>
      <c r="U70" s="460"/>
      <c r="V70" s="460">
        <v>1810</v>
      </c>
      <c r="W70" s="460"/>
      <c r="X70" s="460"/>
      <c r="Y70" s="460"/>
      <c r="Z70" s="460"/>
      <c r="AA70" s="460">
        <v>66</v>
      </c>
      <c r="AB70" s="460"/>
      <c r="AC70" s="460"/>
      <c r="AD70" s="460"/>
      <c r="AE70" s="460"/>
      <c r="AF70" s="460">
        <v>66</v>
      </c>
      <c r="AG70" s="460"/>
      <c r="AH70" s="460"/>
      <c r="AI70" s="460"/>
      <c r="AJ70" s="460"/>
      <c r="AK70" s="460" t="s">
        <v>487</v>
      </c>
      <c r="AL70" s="460"/>
      <c r="AM70" s="460"/>
      <c r="AN70" s="460"/>
      <c r="AO70" s="460"/>
      <c r="AP70" s="460" t="s">
        <v>487</v>
      </c>
      <c r="AQ70" s="460"/>
      <c r="AR70" s="460"/>
      <c r="AS70" s="460"/>
      <c r="AT70" s="460"/>
      <c r="AU70" s="460" t="s">
        <v>548</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5">
      <c r="A71" s="220">
        <v>4</v>
      </c>
      <c r="B71" s="503" t="s">
        <v>552</v>
      </c>
      <c r="C71" s="504"/>
      <c r="D71" s="504"/>
      <c r="E71" s="504"/>
      <c r="F71" s="504"/>
      <c r="G71" s="504"/>
      <c r="H71" s="504"/>
      <c r="I71" s="504"/>
      <c r="J71" s="504"/>
      <c r="K71" s="504"/>
      <c r="L71" s="504"/>
      <c r="M71" s="504"/>
      <c r="N71" s="504"/>
      <c r="O71" s="504"/>
      <c r="P71" s="505"/>
      <c r="Q71" s="506">
        <v>297869</v>
      </c>
      <c r="R71" s="460"/>
      <c r="S71" s="460"/>
      <c r="T71" s="460"/>
      <c r="U71" s="460"/>
      <c r="V71" s="460">
        <v>293113</v>
      </c>
      <c r="W71" s="460"/>
      <c r="X71" s="460"/>
      <c r="Y71" s="460"/>
      <c r="Z71" s="460"/>
      <c r="AA71" s="460">
        <v>4756</v>
      </c>
      <c r="AB71" s="460"/>
      <c r="AC71" s="460"/>
      <c r="AD71" s="460"/>
      <c r="AE71" s="460"/>
      <c r="AF71" s="460">
        <v>4756</v>
      </c>
      <c r="AG71" s="460"/>
      <c r="AH71" s="460"/>
      <c r="AI71" s="460"/>
      <c r="AJ71" s="460"/>
      <c r="AK71" s="460">
        <v>1710</v>
      </c>
      <c r="AL71" s="460"/>
      <c r="AM71" s="460"/>
      <c r="AN71" s="460"/>
      <c r="AO71" s="460"/>
      <c r="AP71" s="460" t="s">
        <v>487</v>
      </c>
      <c r="AQ71" s="460"/>
      <c r="AR71" s="460"/>
      <c r="AS71" s="460"/>
      <c r="AT71" s="460"/>
      <c r="AU71" s="460" t="s">
        <v>548</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5">
      <c r="A72" s="220">
        <v>5</v>
      </c>
      <c r="B72" s="503" t="s">
        <v>553</v>
      </c>
      <c r="C72" s="504"/>
      <c r="D72" s="504"/>
      <c r="E72" s="504"/>
      <c r="F72" s="504"/>
      <c r="G72" s="504"/>
      <c r="H72" s="504"/>
      <c r="I72" s="504"/>
      <c r="J72" s="504"/>
      <c r="K72" s="504"/>
      <c r="L72" s="504"/>
      <c r="M72" s="504"/>
      <c r="N72" s="504"/>
      <c r="O72" s="504"/>
      <c r="P72" s="505"/>
      <c r="Q72" s="506">
        <v>483</v>
      </c>
      <c r="R72" s="460"/>
      <c r="S72" s="460"/>
      <c r="T72" s="460"/>
      <c r="U72" s="460"/>
      <c r="V72" s="460">
        <v>397</v>
      </c>
      <c r="W72" s="460"/>
      <c r="X72" s="460"/>
      <c r="Y72" s="460"/>
      <c r="Z72" s="460"/>
      <c r="AA72" s="460">
        <v>87</v>
      </c>
      <c r="AB72" s="460"/>
      <c r="AC72" s="460"/>
      <c r="AD72" s="460"/>
      <c r="AE72" s="460"/>
      <c r="AF72" s="460">
        <v>87</v>
      </c>
      <c r="AG72" s="460"/>
      <c r="AH72" s="460"/>
      <c r="AI72" s="460"/>
      <c r="AJ72" s="460"/>
      <c r="AK72" s="460">
        <v>93</v>
      </c>
      <c r="AL72" s="460"/>
      <c r="AM72" s="460"/>
      <c r="AN72" s="460"/>
      <c r="AO72" s="460"/>
      <c r="AP72" s="460" t="s">
        <v>487</v>
      </c>
      <c r="AQ72" s="460"/>
      <c r="AR72" s="460"/>
      <c r="AS72" s="460"/>
      <c r="AT72" s="460"/>
      <c r="AU72" s="460" t="s">
        <v>548</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5">
      <c r="A73" s="220">
        <v>6</v>
      </c>
      <c r="B73" s="503" t="s">
        <v>554</v>
      </c>
      <c r="C73" s="504"/>
      <c r="D73" s="504"/>
      <c r="E73" s="504"/>
      <c r="F73" s="504"/>
      <c r="G73" s="504"/>
      <c r="H73" s="504"/>
      <c r="I73" s="504"/>
      <c r="J73" s="504"/>
      <c r="K73" s="504"/>
      <c r="L73" s="504"/>
      <c r="M73" s="504"/>
      <c r="N73" s="504"/>
      <c r="O73" s="504"/>
      <c r="P73" s="505"/>
      <c r="Q73" s="506">
        <v>5552</v>
      </c>
      <c r="R73" s="460"/>
      <c r="S73" s="460"/>
      <c r="T73" s="460"/>
      <c r="U73" s="460"/>
      <c r="V73" s="460">
        <v>4641</v>
      </c>
      <c r="W73" s="460"/>
      <c r="X73" s="460"/>
      <c r="Y73" s="460"/>
      <c r="Z73" s="460"/>
      <c r="AA73" s="460">
        <v>912</v>
      </c>
      <c r="AB73" s="460"/>
      <c r="AC73" s="460"/>
      <c r="AD73" s="460"/>
      <c r="AE73" s="460"/>
      <c r="AF73" s="460">
        <v>912</v>
      </c>
      <c r="AG73" s="460"/>
      <c r="AH73" s="460"/>
      <c r="AI73" s="460"/>
      <c r="AJ73" s="460"/>
      <c r="AK73" s="460">
        <v>0</v>
      </c>
      <c r="AL73" s="460"/>
      <c r="AM73" s="460"/>
      <c r="AN73" s="460"/>
      <c r="AO73" s="460"/>
      <c r="AP73" s="460" t="s">
        <v>487</v>
      </c>
      <c r="AQ73" s="460"/>
      <c r="AR73" s="460"/>
      <c r="AS73" s="460"/>
      <c r="AT73" s="460"/>
      <c r="AU73" s="460" t="s">
        <v>548</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5">
      <c r="A74" s="220">
        <v>7</v>
      </c>
      <c r="B74" s="503" t="s">
        <v>555</v>
      </c>
      <c r="C74" s="504"/>
      <c r="D74" s="504"/>
      <c r="E74" s="504"/>
      <c r="F74" s="504"/>
      <c r="G74" s="504"/>
      <c r="H74" s="504"/>
      <c r="I74" s="504"/>
      <c r="J74" s="504"/>
      <c r="K74" s="504"/>
      <c r="L74" s="504"/>
      <c r="M74" s="504"/>
      <c r="N74" s="504"/>
      <c r="O74" s="504"/>
      <c r="P74" s="505"/>
      <c r="Q74" s="506">
        <v>1491</v>
      </c>
      <c r="R74" s="460"/>
      <c r="S74" s="460"/>
      <c r="T74" s="460"/>
      <c r="U74" s="460"/>
      <c r="V74" s="460">
        <v>1487</v>
      </c>
      <c r="W74" s="460"/>
      <c r="X74" s="460"/>
      <c r="Y74" s="460"/>
      <c r="Z74" s="460"/>
      <c r="AA74" s="460">
        <v>3</v>
      </c>
      <c r="AB74" s="460"/>
      <c r="AC74" s="460"/>
      <c r="AD74" s="460"/>
      <c r="AE74" s="460"/>
      <c r="AF74" s="460">
        <v>3</v>
      </c>
      <c r="AG74" s="460"/>
      <c r="AH74" s="460"/>
      <c r="AI74" s="460"/>
      <c r="AJ74" s="460"/>
      <c r="AK74" s="460">
        <v>41</v>
      </c>
      <c r="AL74" s="460"/>
      <c r="AM74" s="460"/>
      <c r="AN74" s="460"/>
      <c r="AO74" s="460"/>
      <c r="AP74" s="460" t="s">
        <v>487</v>
      </c>
      <c r="AQ74" s="460"/>
      <c r="AR74" s="460"/>
      <c r="AS74" s="460"/>
      <c r="AT74" s="460"/>
      <c r="AU74" s="460" t="s">
        <v>548</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5">
      <c r="A75" s="220">
        <v>8</v>
      </c>
      <c r="B75" s="503" t="s">
        <v>556</v>
      </c>
      <c r="C75" s="504"/>
      <c r="D75" s="504"/>
      <c r="E75" s="504"/>
      <c r="F75" s="504"/>
      <c r="G75" s="504"/>
      <c r="H75" s="504"/>
      <c r="I75" s="504"/>
      <c r="J75" s="504"/>
      <c r="K75" s="504"/>
      <c r="L75" s="504"/>
      <c r="M75" s="504"/>
      <c r="N75" s="504"/>
      <c r="O75" s="504"/>
      <c r="P75" s="505"/>
      <c r="Q75" s="507">
        <v>8</v>
      </c>
      <c r="R75" s="508"/>
      <c r="S75" s="508"/>
      <c r="T75" s="508"/>
      <c r="U75" s="464"/>
      <c r="V75" s="509">
        <v>7</v>
      </c>
      <c r="W75" s="508"/>
      <c r="X75" s="508"/>
      <c r="Y75" s="508"/>
      <c r="Z75" s="464"/>
      <c r="AA75" s="509">
        <v>0</v>
      </c>
      <c r="AB75" s="508"/>
      <c r="AC75" s="508"/>
      <c r="AD75" s="508"/>
      <c r="AE75" s="464"/>
      <c r="AF75" s="509">
        <v>0</v>
      </c>
      <c r="AG75" s="508"/>
      <c r="AH75" s="508"/>
      <c r="AI75" s="508"/>
      <c r="AJ75" s="464"/>
      <c r="AK75" s="509">
        <v>5</v>
      </c>
      <c r="AL75" s="508"/>
      <c r="AM75" s="508"/>
      <c r="AN75" s="508"/>
      <c r="AO75" s="464"/>
      <c r="AP75" s="509" t="s">
        <v>487</v>
      </c>
      <c r="AQ75" s="508"/>
      <c r="AR75" s="508"/>
      <c r="AS75" s="508"/>
      <c r="AT75" s="464"/>
      <c r="AU75" s="509" t="s">
        <v>548</v>
      </c>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5">
      <c r="A76" s="220">
        <v>9</v>
      </c>
      <c r="B76" s="503" t="s">
        <v>557</v>
      </c>
      <c r="C76" s="504"/>
      <c r="D76" s="504"/>
      <c r="E76" s="504"/>
      <c r="F76" s="504"/>
      <c r="G76" s="504"/>
      <c r="H76" s="504"/>
      <c r="I76" s="504"/>
      <c r="J76" s="504"/>
      <c r="K76" s="504"/>
      <c r="L76" s="504"/>
      <c r="M76" s="504"/>
      <c r="N76" s="504"/>
      <c r="O76" s="504"/>
      <c r="P76" s="505"/>
      <c r="Q76" s="507">
        <v>33</v>
      </c>
      <c r="R76" s="508"/>
      <c r="S76" s="508"/>
      <c r="T76" s="508"/>
      <c r="U76" s="464"/>
      <c r="V76" s="509">
        <v>17</v>
      </c>
      <c r="W76" s="508"/>
      <c r="X76" s="508"/>
      <c r="Y76" s="508"/>
      <c r="Z76" s="464"/>
      <c r="AA76" s="509">
        <v>17</v>
      </c>
      <c r="AB76" s="508"/>
      <c r="AC76" s="508"/>
      <c r="AD76" s="508"/>
      <c r="AE76" s="464"/>
      <c r="AF76" s="509">
        <v>17</v>
      </c>
      <c r="AG76" s="508"/>
      <c r="AH76" s="508"/>
      <c r="AI76" s="508"/>
      <c r="AJ76" s="464"/>
      <c r="AK76" s="509">
        <v>23</v>
      </c>
      <c r="AL76" s="508"/>
      <c r="AM76" s="508"/>
      <c r="AN76" s="508"/>
      <c r="AO76" s="464"/>
      <c r="AP76" s="509" t="s">
        <v>487</v>
      </c>
      <c r="AQ76" s="508"/>
      <c r="AR76" s="508"/>
      <c r="AS76" s="508"/>
      <c r="AT76" s="464"/>
      <c r="AU76" s="509" t="s">
        <v>548</v>
      </c>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5">
      <c r="A77" s="220">
        <v>10</v>
      </c>
      <c r="B77" s="503" t="s">
        <v>558</v>
      </c>
      <c r="C77" s="504"/>
      <c r="D77" s="504"/>
      <c r="E77" s="504"/>
      <c r="F77" s="504"/>
      <c r="G77" s="504"/>
      <c r="H77" s="504"/>
      <c r="I77" s="504"/>
      <c r="J77" s="504"/>
      <c r="K77" s="504"/>
      <c r="L77" s="504"/>
      <c r="M77" s="504"/>
      <c r="N77" s="504"/>
      <c r="O77" s="504"/>
      <c r="P77" s="505"/>
      <c r="Q77" s="507">
        <v>772</v>
      </c>
      <c r="R77" s="508"/>
      <c r="S77" s="508"/>
      <c r="T77" s="508"/>
      <c r="U77" s="464"/>
      <c r="V77" s="509">
        <v>728</v>
      </c>
      <c r="W77" s="508"/>
      <c r="X77" s="508"/>
      <c r="Y77" s="508"/>
      <c r="Z77" s="464"/>
      <c r="AA77" s="509">
        <v>44</v>
      </c>
      <c r="AB77" s="508"/>
      <c r="AC77" s="508"/>
      <c r="AD77" s="508"/>
      <c r="AE77" s="464"/>
      <c r="AF77" s="509">
        <v>44</v>
      </c>
      <c r="AG77" s="508"/>
      <c r="AH77" s="508"/>
      <c r="AI77" s="508"/>
      <c r="AJ77" s="464"/>
      <c r="AK77" s="509">
        <v>315</v>
      </c>
      <c r="AL77" s="508"/>
      <c r="AM77" s="508"/>
      <c r="AN77" s="508"/>
      <c r="AO77" s="464"/>
      <c r="AP77" s="509" t="s">
        <v>487</v>
      </c>
      <c r="AQ77" s="508"/>
      <c r="AR77" s="508"/>
      <c r="AS77" s="508"/>
      <c r="AT77" s="464"/>
      <c r="AU77" s="509" t="s">
        <v>548</v>
      </c>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5">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5">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5">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5">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5">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5">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5">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5">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5">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5">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3">
      <c r="A88" s="222" t="s">
        <v>376</v>
      </c>
      <c r="B88" s="419" t="s">
        <v>400</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5985</v>
      </c>
      <c r="AG88" s="474"/>
      <c r="AH88" s="474"/>
      <c r="AI88" s="474"/>
      <c r="AJ88" s="474"/>
      <c r="AK88" s="471"/>
      <c r="AL88" s="471"/>
      <c r="AM88" s="471"/>
      <c r="AN88" s="471"/>
      <c r="AO88" s="471"/>
      <c r="AP88" s="474">
        <v>402</v>
      </c>
      <c r="AQ88" s="474"/>
      <c r="AR88" s="474"/>
      <c r="AS88" s="474"/>
      <c r="AT88" s="474"/>
      <c r="AU88" s="474">
        <v>20</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419" t="s">
        <v>401</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402</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403</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547" t="s">
        <v>406</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407</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5">
      <c r="A109" s="542" t="s">
        <v>408</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409</v>
      </c>
      <c r="AB109" s="523"/>
      <c r="AC109" s="523"/>
      <c r="AD109" s="523"/>
      <c r="AE109" s="524"/>
      <c r="AF109" s="522" t="s">
        <v>410</v>
      </c>
      <c r="AG109" s="523"/>
      <c r="AH109" s="523"/>
      <c r="AI109" s="523"/>
      <c r="AJ109" s="524"/>
      <c r="AK109" s="522" t="s">
        <v>294</v>
      </c>
      <c r="AL109" s="523"/>
      <c r="AM109" s="523"/>
      <c r="AN109" s="523"/>
      <c r="AO109" s="524"/>
      <c r="AP109" s="522" t="s">
        <v>411</v>
      </c>
      <c r="AQ109" s="523"/>
      <c r="AR109" s="523"/>
      <c r="AS109" s="523"/>
      <c r="AT109" s="525"/>
      <c r="AU109" s="542" t="s">
        <v>408</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409</v>
      </c>
      <c r="BR109" s="523"/>
      <c r="BS109" s="523"/>
      <c r="BT109" s="523"/>
      <c r="BU109" s="524"/>
      <c r="BV109" s="522" t="s">
        <v>410</v>
      </c>
      <c r="BW109" s="523"/>
      <c r="BX109" s="523"/>
      <c r="BY109" s="523"/>
      <c r="BZ109" s="524"/>
      <c r="CA109" s="522" t="s">
        <v>294</v>
      </c>
      <c r="CB109" s="523"/>
      <c r="CC109" s="523"/>
      <c r="CD109" s="523"/>
      <c r="CE109" s="524"/>
      <c r="CF109" s="543" t="s">
        <v>411</v>
      </c>
      <c r="CG109" s="543"/>
      <c r="CH109" s="543"/>
      <c r="CI109" s="543"/>
      <c r="CJ109" s="543"/>
      <c r="CK109" s="522" t="s">
        <v>412</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409</v>
      </c>
      <c r="DH109" s="523"/>
      <c r="DI109" s="523"/>
      <c r="DJ109" s="523"/>
      <c r="DK109" s="524"/>
      <c r="DL109" s="522" t="s">
        <v>410</v>
      </c>
      <c r="DM109" s="523"/>
      <c r="DN109" s="523"/>
      <c r="DO109" s="523"/>
      <c r="DP109" s="524"/>
      <c r="DQ109" s="522" t="s">
        <v>294</v>
      </c>
      <c r="DR109" s="523"/>
      <c r="DS109" s="523"/>
      <c r="DT109" s="523"/>
      <c r="DU109" s="524"/>
      <c r="DV109" s="522" t="s">
        <v>411</v>
      </c>
      <c r="DW109" s="523"/>
      <c r="DX109" s="523"/>
      <c r="DY109" s="523"/>
      <c r="DZ109" s="525"/>
    </row>
    <row r="110" spans="1:131" s="212" customFormat="1" ht="26.25" customHeight="1" x14ac:dyDescent="0.25">
      <c r="A110" s="526" t="s">
        <v>413</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414922</v>
      </c>
      <c r="AB110" s="530"/>
      <c r="AC110" s="530"/>
      <c r="AD110" s="530"/>
      <c r="AE110" s="531"/>
      <c r="AF110" s="532">
        <v>449910</v>
      </c>
      <c r="AG110" s="530"/>
      <c r="AH110" s="530"/>
      <c r="AI110" s="530"/>
      <c r="AJ110" s="531"/>
      <c r="AK110" s="532">
        <v>415539</v>
      </c>
      <c r="AL110" s="530"/>
      <c r="AM110" s="530"/>
      <c r="AN110" s="530"/>
      <c r="AO110" s="531"/>
      <c r="AP110" s="533">
        <v>10.6</v>
      </c>
      <c r="AQ110" s="534"/>
      <c r="AR110" s="534"/>
      <c r="AS110" s="534"/>
      <c r="AT110" s="535"/>
      <c r="AU110" s="536" t="s">
        <v>69</v>
      </c>
      <c r="AV110" s="537"/>
      <c r="AW110" s="537"/>
      <c r="AX110" s="537"/>
      <c r="AY110" s="537"/>
      <c r="AZ110" s="559" t="s">
        <v>414</v>
      </c>
      <c r="BA110" s="527"/>
      <c r="BB110" s="527"/>
      <c r="BC110" s="527"/>
      <c r="BD110" s="527"/>
      <c r="BE110" s="527"/>
      <c r="BF110" s="527"/>
      <c r="BG110" s="527"/>
      <c r="BH110" s="527"/>
      <c r="BI110" s="527"/>
      <c r="BJ110" s="527"/>
      <c r="BK110" s="527"/>
      <c r="BL110" s="527"/>
      <c r="BM110" s="527"/>
      <c r="BN110" s="527"/>
      <c r="BO110" s="527"/>
      <c r="BP110" s="528"/>
      <c r="BQ110" s="560">
        <v>4892042</v>
      </c>
      <c r="BR110" s="561"/>
      <c r="BS110" s="561"/>
      <c r="BT110" s="561"/>
      <c r="BU110" s="561"/>
      <c r="BV110" s="561">
        <v>4985153</v>
      </c>
      <c r="BW110" s="561"/>
      <c r="BX110" s="561"/>
      <c r="BY110" s="561"/>
      <c r="BZ110" s="561"/>
      <c r="CA110" s="561">
        <v>5129460</v>
      </c>
      <c r="CB110" s="561"/>
      <c r="CC110" s="561"/>
      <c r="CD110" s="561"/>
      <c r="CE110" s="561"/>
      <c r="CF110" s="574">
        <v>130.6</v>
      </c>
      <c r="CG110" s="575"/>
      <c r="CH110" s="575"/>
      <c r="CI110" s="575"/>
      <c r="CJ110" s="575"/>
      <c r="CK110" s="576" t="s">
        <v>415</v>
      </c>
      <c r="CL110" s="577"/>
      <c r="CM110" s="559" t="s">
        <v>416</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5">
      <c r="A111" s="564" t="s">
        <v>417</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418</v>
      </c>
      <c r="BA111" s="553"/>
      <c r="BB111" s="553"/>
      <c r="BC111" s="553"/>
      <c r="BD111" s="553"/>
      <c r="BE111" s="553"/>
      <c r="BF111" s="553"/>
      <c r="BG111" s="553"/>
      <c r="BH111" s="553"/>
      <c r="BI111" s="553"/>
      <c r="BJ111" s="553"/>
      <c r="BK111" s="553"/>
      <c r="BL111" s="553"/>
      <c r="BM111" s="553"/>
      <c r="BN111" s="553"/>
      <c r="BO111" s="553"/>
      <c r="BP111" s="554"/>
      <c r="BQ111" s="555" t="s">
        <v>122</v>
      </c>
      <c r="BR111" s="556"/>
      <c r="BS111" s="556"/>
      <c r="BT111" s="556"/>
      <c r="BU111" s="556"/>
      <c r="BV111" s="556" t="s">
        <v>122</v>
      </c>
      <c r="BW111" s="556"/>
      <c r="BX111" s="556"/>
      <c r="BY111" s="556"/>
      <c r="BZ111" s="556"/>
      <c r="CA111" s="556" t="s">
        <v>122</v>
      </c>
      <c r="CB111" s="556"/>
      <c r="CC111" s="556"/>
      <c r="CD111" s="556"/>
      <c r="CE111" s="556"/>
      <c r="CF111" s="550" t="s">
        <v>122</v>
      </c>
      <c r="CG111" s="551"/>
      <c r="CH111" s="551"/>
      <c r="CI111" s="551"/>
      <c r="CJ111" s="551"/>
      <c r="CK111" s="578"/>
      <c r="CL111" s="579"/>
      <c r="CM111" s="552" t="s">
        <v>419</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5">
      <c r="A112" s="582" t="s">
        <v>420</v>
      </c>
      <c r="B112" s="583"/>
      <c r="C112" s="553" t="s">
        <v>421</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422</v>
      </c>
      <c r="BA112" s="553"/>
      <c r="BB112" s="553"/>
      <c r="BC112" s="553"/>
      <c r="BD112" s="553"/>
      <c r="BE112" s="553"/>
      <c r="BF112" s="553"/>
      <c r="BG112" s="553"/>
      <c r="BH112" s="553"/>
      <c r="BI112" s="553"/>
      <c r="BJ112" s="553"/>
      <c r="BK112" s="553"/>
      <c r="BL112" s="553"/>
      <c r="BM112" s="553"/>
      <c r="BN112" s="553"/>
      <c r="BO112" s="553"/>
      <c r="BP112" s="554"/>
      <c r="BQ112" s="555">
        <v>2316910</v>
      </c>
      <c r="BR112" s="556"/>
      <c r="BS112" s="556"/>
      <c r="BT112" s="556"/>
      <c r="BU112" s="556"/>
      <c r="BV112" s="556">
        <v>2011162</v>
      </c>
      <c r="BW112" s="556"/>
      <c r="BX112" s="556"/>
      <c r="BY112" s="556"/>
      <c r="BZ112" s="556"/>
      <c r="CA112" s="556">
        <v>1905052</v>
      </c>
      <c r="CB112" s="556"/>
      <c r="CC112" s="556"/>
      <c r="CD112" s="556"/>
      <c r="CE112" s="556"/>
      <c r="CF112" s="550">
        <v>48.5</v>
      </c>
      <c r="CG112" s="551"/>
      <c r="CH112" s="551"/>
      <c r="CI112" s="551"/>
      <c r="CJ112" s="551"/>
      <c r="CK112" s="578"/>
      <c r="CL112" s="579"/>
      <c r="CM112" s="552" t="s">
        <v>423</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5">
      <c r="A113" s="584"/>
      <c r="B113" s="585"/>
      <c r="C113" s="553" t="s">
        <v>424</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380868</v>
      </c>
      <c r="AB113" s="568"/>
      <c r="AC113" s="568"/>
      <c r="AD113" s="568"/>
      <c r="AE113" s="569"/>
      <c r="AF113" s="570">
        <v>375656</v>
      </c>
      <c r="AG113" s="568"/>
      <c r="AH113" s="568"/>
      <c r="AI113" s="568"/>
      <c r="AJ113" s="569"/>
      <c r="AK113" s="570">
        <v>393127</v>
      </c>
      <c r="AL113" s="568"/>
      <c r="AM113" s="568"/>
      <c r="AN113" s="568"/>
      <c r="AO113" s="569"/>
      <c r="AP113" s="571">
        <v>10</v>
      </c>
      <c r="AQ113" s="572"/>
      <c r="AR113" s="572"/>
      <c r="AS113" s="572"/>
      <c r="AT113" s="573"/>
      <c r="AU113" s="538"/>
      <c r="AV113" s="539"/>
      <c r="AW113" s="539"/>
      <c r="AX113" s="539"/>
      <c r="AY113" s="539"/>
      <c r="AZ113" s="552" t="s">
        <v>425</v>
      </c>
      <c r="BA113" s="553"/>
      <c r="BB113" s="553"/>
      <c r="BC113" s="553"/>
      <c r="BD113" s="553"/>
      <c r="BE113" s="553"/>
      <c r="BF113" s="553"/>
      <c r="BG113" s="553"/>
      <c r="BH113" s="553"/>
      <c r="BI113" s="553"/>
      <c r="BJ113" s="553"/>
      <c r="BK113" s="553"/>
      <c r="BL113" s="553"/>
      <c r="BM113" s="553"/>
      <c r="BN113" s="553"/>
      <c r="BO113" s="553"/>
      <c r="BP113" s="554"/>
      <c r="BQ113" s="555">
        <v>26212</v>
      </c>
      <c r="BR113" s="556"/>
      <c r="BS113" s="556"/>
      <c r="BT113" s="556"/>
      <c r="BU113" s="556"/>
      <c r="BV113" s="556">
        <v>22413</v>
      </c>
      <c r="BW113" s="556"/>
      <c r="BX113" s="556"/>
      <c r="BY113" s="556"/>
      <c r="BZ113" s="556"/>
      <c r="CA113" s="556">
        <v>20481</v>
      </c>
      <c r="CB113" s="556"/>
      <c r="CC113" s="556"/>
      <c r="CD113" s="556"/>
      <c r="CE113" s="556"/>
      <c r="CF113" s="550">
        <v>0.5</v>
      </c>
      <c r="CG113" s="551"/>
      <c r="CH113" s="551"/>
      <c r="CI113" s="551"/>
      <c r="CJ113" s="551"/>
      <c r="CK113" s="578"/>
      <c r="CL113" s="579"/>
      <c r="CM113" s="552" t="s">
        <v>426</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5">
      <c r="A114" s="584"/>
      <c r="B114" s="585"/>
      <c r="C114" s="553" t="s">
        <v>427</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4897</v>
      </c>
      <c r="AB114" s="589"/>
      <c r="AC114" s="589"/>
      <c r="AD114" s="589"/>
      <c r="AE114" s="590"/>
      <c r="AF114" s="591">
        <v>2014</v>
      </c>
      <c r="AG114" s="589"/>
      <c r="AH114" s="589"/>
      <c r="AI114" s="589"/>
      <c r="AJ114" s="590"/>
      <c r="AK114" s="591">
        <v>2010</v>
      </c>
      <c r="AL114" s="589"/>
      <c r="AM114" s="589"/>
      <c r="AN114" s="589"/>
      <c r="AO114" s="590"/>
      <c r="AP114" s="592">
        <v>0.1</v>
      </c>
      <c r="AQ114" s="593"/>
      <c r="AR114" s="593"/>
      <c r="AS114" s="593"/>
      <c r="AT114" s="594"/>
      <c r="AU114" s="538"/>
      <c r="AV114" s="539"/>
      <c r="AW114" s="539"/>
      <c r="AX114" s="539"/>
      <c r="AY114" s="539"/>
      <c r="AZ114" s="552" t="s">
        <v>428</v>
      </c>
      <c r="BA114" s="553"/>
      <c r="BB114" s="553"/>
      <c r="BC114" s="553"/>
      <c r="BD114" s="553"/>
      <c r="BE114" s="553"/>
      <c r="BF114" s="553"/>
      <c r="BG114" s="553"/>
      <c r="BH114" s="553"/>
      <c r="BI114" s="553"/>
      <c r="BJ114" s="553"/>
      <c r="BK114" s="553"/>
      <c r="BL114" s="553"/>
      <c r="BM114" s="553"/>
      <c r="BN114" s="553"/>
      <c r="BO114" s="553"/>
      <c r="BP114" s="554"/>
      <c r="BQ114" s="555">
        <v>1175483</v>
      </c>
      <c r="BR114" s="556"/>
      <c r="BS114" s="556"/>
      <c r="BT114" s="556"/>
      <c r="BU114" s="556"/>
      <c r="BV114" s="556">
        <v>1090863</v>
      </c>
      <c r="BW114" s="556"/>
      <c r="BX114" s="556"/>
      <c r="BY114" s="556"/>
      <c r="BZ114" s="556"/>
      <c r="CA114" s="556">
        <v>1051195</v>
      </c>
      <c r="CB114" s="556"/>
      <c r="CC114" s="556"/>
      <c r="CD114" s="556"/>
      <c r="CE114" s="556"/>
      <c r="CF114" s="550">
        <v>26.8</v>
      </c>
      <c r="CG114" s="551"/>
      <c r="CH114" s="551"/>
      <c r="CI114" s="551"/>
      <c r="CJ114" s="551"/>
      <c r="CK114" s="578"/>
      <c r="CL114" s="579"/>
      <c r="CM114" s="552" t="s">
        <v>429</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5">
      <c r="A115" s="584"/>
      <c r="B115" s="585"/>
      <c r="C115" s="553" t="s">
        <v>430</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t="s">
        <v>122</v>
      </c>
      <c r="AB115" s="568"/>
      <c r="AC115" s="568"/>
      <c r="AD115" s="568"/>
      <c r="AE115" s="569"/>
      <c r="AF115" s="570" t="s">
        <v>122</v>
      </c>
      <c r="AG115" s="568"/>
      <c r="AH115" s="568"/>
      <c r="AI115" s="568"/>
      <c r="AJ115" s="569"/>
      <c r="AK115" s="570" t="s">
        <v>122</v>
      </c>
      <c r="AL115" s="568"/>
      <c r="AM115" s="568"/>
      <c r="AN115" s="568"/>
      <c r="AO115" s="569"/>
      <c r="AP115" s="571" t="s">
        <v>122</v>
      </c>
      <c r="AQ115" s="572"/>
      <c r="AR115" s="572"/>
      <c r="AS115" s="572"/>
      <c r="AT115" s="573"/>
      <c r="AU115" s="538"/>
      <c r="AV115" s="539"/>
      <c r="AW115" s="539"/>
      <c r="AX115" s="539"/>
      <c r="AY115" s="539"/>
      <c r="AZ115" s="552" t="s">
        <v>431</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432</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5">
      <c r="A116" s="586"/>
      <c r="B116" s="587"/>
      <c r="C116" s="595" t="s">
        <v>433</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434</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435</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436</v>
      </c>
      <c r="Z117" s="524"/>
      <c r="AA117" s="608">
        <v>800687</v>
      </c>
      <c r="AB117" s="609"/>
      <c r="AC117" s="609"/>
      <c r="AD117" s="609"/>
      <c r="AE117" s="610"/>
      <c r="AF117" s="611">
        <v>827580</v>
      </c>
      <c r="AG117" s="609"/>
      <c r="AH117" s="609"/>
      <c r="AI117" s="609"/>
      <c r="AJ117" s="610"/>
      <c r="AK117" s="611">
        <v>810676</v>
      </c>
      <c r="AL117" s="609"/>
      <c r="AM117" s="609"/>
      <c r="AN117" s="609"/>
      <c r="AO117" s="610"/>
      <c r="AP117" s="612"/>
      <c r="AQ117" s="613"/>
      <c r="AR117" s="613"/>
      <c r="AS117" s="613"/>
      <c r="AT117" s="614"/>
      <c r="AU117" s="538"/>
      <c r="AV117" s="539"/>
      <c r="AW117" s="539"/>
      <c r="AX117" s="539"/>
      <c r="AY117" s="539"/>
      <c r="AZ117" s="604" t="s">
        <v>437</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438</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5">
      <c r="A118" s="542" t="s">
        <v>412</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409</v>
      </c>
      <c r="AB118" s="523"/>
      <c r="AC118" s="523"/>
      <c r="AD118" s="523"/>
      <c r="AE118" s="524"/>
      <c r="AF118" s="522" t="s">
        <v>410</v>
      </c>
      <c r="AG118" s="523"/>
      <c r="AH118" s="523"/>
      <c r="AI118" s="523"/>
      <c r="AJ118" s="524"/>
      <c r="AK118" s="522" t="s">
        <v>294</v>
      </c>
      <c r="AL118" s="523"/>
      <c r="AM118" s="523"/>
      <c r="AN118" s="523"/>
      <c r="AO118" s="524"/>
      <c r="AP118" s="600" t="s">
        <v>411</v>
      </c>
      <c r="AQ118" s="601"/>
      <c r="AR118" s="601"/>
      <c r="AS118" s="601"/>
      <c r="AT118" s="602"/>
      <c r="AU118" s="538"/>
      <c r="AV118" s="539"/>
      <c r="AW118" s="539"/>
      <c r="AX118" s="539"/>
      <c r="AY118" s="539"/>
      <c r="AZ118" s="603" t="s">
        <v>439</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440</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5">
      <c r="A119" s="686" t="s">
        <v>415</v>
      </c>
      <c r="B119" s="577"/>
      <c r="C119" s="559" t="s">
        <v>416</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177</v>
      </c>
      <c r="BA119" s="233"/>
      <c r="BB119" s="233"/>
      <c r="BC119" s="233"/>
      <c r="BD119" s="233"/>
      <c r="BE119" s="233"/>
      <c r="BF119" s="233"/>
      <c r="BG119" s="233"/>
      <c r="BH119" s="233"/>
      <c r="BI119" s="233"/>
      <c r="BJ119" s="233"/>
      <c r="BK119" s="233"/>
      <c r="BL119" s="233"/>
      <c r="BM119" s="233"/>
      <c r="BN119" s="233"/>
      <c r="BO119" s="607" t="s">
        <v>441</v>
      </c>
      <c r="BP119" s="635"/>
      <c r="BQ119" s="629">
        <v>8410647</v>
      </c>
      <c r="BR119" s="630"/>
      <c r="BS119" s="630"/>
      <c r="BT119" s="630"/>
      <c r="BU119" s="630"/>
      <c r="BV119" s="630">
        <v>8109591</v>
      </c>
      <c r="BW119" s="630"/>
      <c r="BX119" s="630"/>
      <c r="BY119" s="630"/>
      <c r="BZ119" s="630"/>
      <c r="CA119" s="630">
        <v>8106188</v>
      </c>
      <c r="CB119" s="630"/>
      <c r="CC119" s="630"/>
      <c r="CD119" s="630"/>
      <c r="CE119" s="630"/>
      <c r="CF119" s="631"/>
      <c r="CG119" s="632"/>
      <c r="CH119" s="632"/>
      <c r="CI119" s="632"/>
      <c r="CJ119" s="633"/>
      <c r="CK119" s="580"/>
      <c r="CL119" s="581"/>
      <c r="CM119" s="603" t="s">
        <v>442</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25">
      <c r="A120" s="687"/>
      <c r="B120" s="579"/>
      <c r="C120" s="552" t="s">
        <v>419</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443</v>
      </c>
      <c r="AV120" s="622"/>
      <c r="AW120" s="622"/>
      <c r="AX120" s="622"/>
      <c r="AY120" s="623"/>
      <c r="AZ120" s="559" t="s">
        <v>444</v>
      </c>
      <c r="BA120" s="527"/>
      <c r="BB120" s="527"/>
      <c r="BC120" s="527"/>
      <c r="BD120" s="527"/>
      <c r="BE120" s="527"/>
      <c r="BF120" s="527"/>
      <c r="BG120" s="527"/>
      <c r="BH120" s="527"/>
      <c r="BI120" s="527"/>
      <c r="BJ120" s="527"/>
      <c r="BK120" s="527"/>
      <c r="BL120" s="527"/>
      <c r="BM120" s="527"/>
      <c r="BN120" s="527"/>
      <c r="BO120" s="527"/>
      <c r="BP120" s="528"/>
      <c r="BQ120" s="560">
        <v>2550096</v>
      </c>
      <c r="BR120" s="561"/>
      <c r="BS120" s="561"/>
      <c r="BT120" s="561"/>
      <c r="BU120" s="561"/>
      <c r="BV120" s="561">
        <v>2497028</v>
      </c>
      <c r="BW120" s="561"/>
      <c r="BX120" s="561"/>
      <c r="BY120" s="561"/>
      <c r="BZ120" s="561"/>
      <c r="CA120" s="561">
        <v>2691725</v>
      </c>
      <c r="CB120" s="561"/>
      <c r="CC120" s="561"/>
      <c r="CD120" s="561"/>
      <c r="CE120" s="561"/>
      <c r="CF120" s="574">
        <v>68.5</v>
      </c>
      <c r="CG120" s="575"/>
      <c r="CH120" s="575"/>
      <c r="CI120" s="575"/>
      <c r="CJ120" s="575"/>
      <c r="CK120" s="636" t="s">
        <v>445</v>
      </c>
      <c r="CL120" s="637"/>
      <c r="CM120" s="637"/>
      <c r="CN120" s="637"/>
      <c r="CO120" s="638"/>
      <c r="CP120" s="644" t="s">
        <v>394</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v>1532308</v>
      </c>
      <c r="DR120" s="561"/>
      <c r="DS120" s="561"/>
      <c r="DT120" s="561"/>
      <c r="DU120" s="561"/>
      <c r="DV120" s="562">
        <v>39</v>
      </c>
      <c r="DW120" s="562"/>
      <c r="DX120" s="562"/>
      <c r="DY120" s="562"/>
      <c r="DZ120" s="563"/>
    </row>
    <row r="121" spans="1:130" s="212" customFormat="1" ht="26.25" customHeight="1" x14ac:dyDescent="0.25">
      <c r="A121" s="687"/>
      <c r="B121" s="579"/>
      <c r="C121" s="604" t="s">
        <v>446</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447</v>
      </c>
      <c r="BA121" s="553"/>
      <c r="BB121" s="553"/>
      <c r="BC121" s="553"/>
      <c r="BD121" s="553"/>
      <c r="BE121" s="553"/>
      <c r="BF121" s="553"/>
      <c r="BG121" s="553"/>
      <c r="BH121" s="553"/>
      <c r="BI121" s="553"/>
      <c r="BJ121" s="553"/>
      <c r="BK121" s="553"/>
      <c r="BL121" s="553"/>
      <c r="BM121" s="553"/>
      <c r="BN121" s="553"/>
      <c r="BO121" s="553"/>
      <c r="BP121" s="554"/>
      <c r="BQ121" s="555">
        <v>2018</v>
      </c>
      <c r="BR121" s="556"/>
      <c r="BS121" s="556"/>
      <c r="BT121" s="556"/>
      <c r="BU121" s="556"/>
      <c r="BV121" s="556">
        <v>486</v>
      </c>
      <c r="BW121" s="556"/>
      <c r="BX121" s="556"/>
      <c r="BY121" s="556"/>
      <c r="BZ121" s="556"/>
      <c r="CA121" s="556" t="s">
        <v>122</v>
      </c>
      <c r="CB121" s="556"/>
      <c r="CC121" s="556"/>
      <c r="CD121" s="556"/>
      <c r="CE121" s="556"/>
      <c r="CF121" s="550" t="s">
        <v>122</v>
      </c>
      <c r="CG121" s="551"/>
      <c r="CH121" s="551"/>
      <c r="CI121" s="551"/>
      <c r="CJ121" s="551"/>
      <c r="CK121" s="639"/>
      <c r="CL121" s="640"/>
      <c r="CM121" s="640"/>
      <c r="CN121" s="640"/>
      <c r="CO121" s="641"/>
      <c r="CP121" s="649" t="s">
        <v>393</v>
      </c>
      <c r="CQ121" s="650"/>
      <c r="CR121" s="650"/>
      <c r="CS121" s="650"/>
      <c r="CT121" s="650"/>
      <c r="CU121" s="650"/>
      <c r="CV121" s="650"/>
      <c r="CW121" s="650"/>
      <c r="CX121" s="650"/>
      <c r="CY121" s="650"/>
      <c r="CZ121" s="650"/>
      <c r="DA121" s="650"/>
      <c r="DB121" s="650"/>
      <c r="DC121" s="650"/>
      <c r="DD121" s="650"/>
      <c r="DE121" s="650"/>
      <c r="DF121" s="651"/>
      <c r="DG121" s="555">
        <v>393953</v>
      </c>
      <c r="DH121" s="556"/>
      <c r="DI121" s="556"/>
      <c r="DJ121" s="556"/>
      <c r="DK121" s="556"/>
      <c r="DL121" s="556">
        <v>363535</v>
      </c>
      <c r="DM121" s="556"/>
      <c r="DN121" s="556"/>
      <c r="DO121" s="556"/>
      <c r="DP121" s="556"/>
      <c r="DQ121" s="556">
        <v>357369</v>
      </c>
      <c r="DR121" s="556"/>
      <c r="DS121" s="556"/>
      <c r="DT121" s="556"/>
      <c r="DU121" s="556"/>
      <c r="DV121" s="557">
        <v>9.1</v>
      </c>
      <c r="DW121" s="557"/>
      <c r="DX121" s="557"/>
      <c r="DY121" s="557"/>
      <c r="DZ121" s="558"/>
    </row>
    <row r="122" spans="1:130" s="212" customFormat="1" ht="26.25" customHeight="1" x14ac:dyDescent="0.25">
      <c r="A122" s="687"/>
      <c r="B122" s="579"/>
      <c r="C122" s="552" t="s">
        <v>429</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448</v>
      </c>
      <c r="BA122" s="595"/>
      <c r="BB122" s="595"/>
      <c r="BC122" s="595"/>
      <c r="BD122" s="595"/>
      <c r="BE122" s="595"/>
      <c r="BF122" s="595"/>
      <c r="BG122" s="595"/>
      <c r="BH122" s="595"/>
      <c r="BI122" s="595"/>
      <c r="BJ122" s="595"/>
      <c r="BK122" s="595"/>
      <c r="BL122" s="595"/>
      <c r="BM122" s="595"/>
      <c r="BN122" s="595"/>
      <c r="BO122" s="595"/>
      <c r="BP122" s="596"/>
      <c r="BQ122" s="629">
        <v>4716332</v>
      </c>
      <c r="BR122" s="630"/>
      <c r="BS122" s="630"/>
      <c r="BT122" s="630"/>
      <c r="BU122" s="630"/>
      <c r="BV122" s="630">
        <v>4522879</v>
      </c>
      <c r="BW122" s="630"/>
      <c r="BX122" s="630"/>
      <c r="BY122" s="630"/>
      <c r="BZ122" s="630"/>
      <c r="CA122" s="630">
        <v>4226984</v>
      </c>
      <c r="CB122" s="630"/>
      <c r="CC122" s="630"/>
      <c r="CD122" s="630"/>
      <c r="CE122" s="630"/>
      <c r="CF122" s="647">
        <v>107.6</v>
      </c>
      <c r="CG122" s="648"/>
      <c r="CH122" s="648"/>
      <c r="CI122" s="648"/>
      <c r="CJ122" s="648"/>
      <c r="CK122" s="639"/>
      <c r="CL122" s="640"/>
      <c r="CM122" s="640"/>
      <c r="CN122" s="640"/>
      <c r="CO122" s="641"/>
      <c r="CP122" s="649" t="s">
        <v>391</v>
      </c>
      <c r="CQ122" s="650"/>
      <c r="CR122" s="650"/>
      <c r="CS122" s="650"/>
      <c r="CT122" s="650"/>
      <c r="CU122" s="650"/>
      <c r="CV122" s="650"/>
      <c r="CW122" s="650"/>
      <c r="CX122" s="650"/>
      <c r="CY122" s="650"/>
      <c r="CZ122" s="650"/>
      <c r="DA122" s="650"/>
      <c r="DB122" s="650"/>
      <c r="DC122" s="650"/>
      <c r="DD122" s="650"/>
      <c r="DE122" s="650"/>
      <c r="DF122" s="651"/>
      <c r="DG122" s="555">
        <v>7151</v>
      </c>
      <c r="DH122" s="556"/>
      <c r="DI122" s="556"/>
      <c r="DJ122" s="556"/>
      <c r="DK122" s="556"/>
      <c r="DL122" s="556">
        <v>4864</v>
      </c>
      <c r="DM122" s="556"/>
      <c r="DN122" s="556"/>
      <c r="DO122" s="556"/>
      <c r="DP122" s="556"/>
      <c r="DQ122" s="556">
        <v>15375</v>
      </c>
      <c r="DR122" s="556"/>
      <c r="DS122" s="556"/>
      <c r="DT122" s="556"/>
      <c r="DU122" s="556"/>
      <c r="DV122" s="557">
        <v>0.4</v>
      </c>
      <c r="DW122" s="557"/>
      <c r="DX122" s="557"/>
      <c r="DY122" s="557"/>
      <c r="DZ122" s="558"/>
    </row>
    <row r="123" spans="1:130" s="212" customFormat="1" ht="26.25" customHeight="1" x14ac:dyDescent="0.25">
      <c r="A123" s="687"/>
      <c r="B123" s="579"/>
      <c r="C123" s="552" t="s">
        <v>435</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177</v>
      </c>
      <c r="BA123" s="233"/>
      <c r="BB123" s="233"/>
      <c r="BC123" s="233"/>
      <c r="BD123" s="233"/>
      <c r="BE123" s="233"/>
      <c r="BF123" s="233"/>
      <c r="BG123" s="233"/>
      <c r="BH123" s="233"/>
      <c r="BI123" s="233"/>
      <c r="BJ123" s="233"/>
      <c r="BK123" s="233"/>
      <c r="BL123" s="233"/>
      <c r="BM123" s="233"/>
      <c r="BN123" s="233"/>
      <c r="BO123" s="607" t="s">
        <v>449</v>
      </c>
      <c r="BP123" s="635"/>
      <c r="BQ123" s="693">
        <v>7268446</v>
      </c>
      <c r="BR123" s="694"/>
      <c r="BS123" s="694"/>
      <c r="BT123" s="694"/>
      <c r="BU123" s="694"/>
      <c r="BV123" s="694">
        <v>7020393</v>
      </c>
      <c r="BW123" s="694"/>
      <c r="BX123" s="694"/>
      <c r="BY123" s="694"/>
      <c r="BZ123" s="694"/>
      <c r="CA123" s="694">
        <v>6918709</v>
      </c>
      <c r="CB123" s="694"/>
      <c r="CC123" s="694"/>
      <c r="CD123" s="694"/>
      <c r="CE123" s="694"/>
      <c r="CF123" s="631"/>
      <c r="CG123" s="632"/>
      <c r="CH123" s="632"/>
      <c r="CI123" s="632"/>
      <c r="CJ123" s="633"/>
      <c r="CK123" s="639"/>
      <c r="CL123" s="640"/>
      <c r="CM123" s="640"/>
      <c r="CN123" s="640"/>
      <c r="CO123" s="641"/>
      <c r="CP123" s="649" t="s">
        <v>390</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3">
      <c r="A124" s="687"/>
      <c r="B124" s="579"/>
      <c r="C124" s="552" t="s">
        <v>438</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450</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30.3</v>
      </c>
      <c r="BR124" s="657"/>
      <c r="BS124" s="657"/>
      <c r="BT124" s="657"/>
      <c r="BU124" s="657"/>
      <c r="BV124" s="657">
        <v>28.8</v>
      </c>
      <c r="BW124" s="657"/>
      <c r="BX124" s="657"/>
      <c r="BY124" s="657"/>
      <c r="BZ124" s="657"/>
      <c r="CA124" s="657">
        <v>30.2</v>
      </c>
      <c r="CB124" s="657"/>
      <c r="CC124" s="657"/>
      <c r="CD124" s="657"/>
      <c r="CE124" s="657"/>
      <c r="CF124" s="658"/>
      <c r="CG124" s="659"/>
      <c r="CH124" s="659"/>
      <c r="CI124" s="659"/>
      <c r="CJ124" s="660"/>
      <c r="CK124" s="642"/>
      <c r="CL124" s="642"/>
      <c r="CM124" s="642"/>
      <c r="CN124" s="642"/>
      <c r="CO124" s="643"/>
      <c r="CP124" s="649" t="s">
        <v>451</v>
      </c>
      <c r="CQ124" s="650"/>
      <c r="CR124" s="650"/>
      <c r="CS124" s="650"/>
      <c r="CT124" s="650"/>
      <c r="CU124" s="650"/>
      <c r="CV124" s="650"/>
      <c r="CW124" s="650"/>
      <c r="CX124" s="650"/>
      <c r="CY124" s="650"/>
      <c r="CZ124" s="650"/>
      <c r="DA124" s="650"/>
      <c r="DB124" s="650"/>
      <c r="DC124" s="650"/>
      <c r="DD124" s="650"/>
      <c r="DE124" s="650"/>
      <c r="DF124" s="651"/>
      <c r="DG124" s="634">
        <v>1915806</v>
      </c>
      <c r="DH124" s="616"/>
      <c r="DI124" s="616"/>
      <c r="DJ124" s="616"/>
      <c r="DK124" s="617"/>
      <c r="DL124" s="615">
        <v>1642763</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5">
      <c r="A125" s="687"/>
      <c r="B125" s="579"/>
      <c r="C125" s="552" t="s">
        <v>440</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452</v>
      </c>
      <c r="CL125" s="637"/>
      <c r="CM125" s="637"/>
      <c r="CN125" s="637"/>
      <c r="CO125" s="638"/>
      <c r="CP125" s="559" t="s">
        <v>453</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3">
      <c r="A126" s="687"/>
      <c r="B126" s="579"/>
      <c r="C126" s="552" t="s">
        <v>442</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454</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5">
      <c r="A127" s="688"/>
      <c r="B127" s="581"/>
      <c r="C127" s="603" t="s">
        <v>455</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122</v>
      </c>
      <c r="AB127" s="589"/>
      <c r="AC127" s="589"/>
      <c r="AD127" s="589"/>
      <c r="AE127" s="590"/>
      <c r="AF127" s="591" t="s">
        <v>122</v>
      </c>
      <c r="AG127" s="589"/>
      <c r="AH127" s="589"/>
      <c r="AI127" s="589"/>
      <c r="AJ127" s="590"/>
      <c r="AK127" s="591" t="s">
        <v>122</v>
      </c>
      <c r="AL127" s="589"/>
      <c r="AM127" s="589"/>
      <c r="AN127" s="589"/>
      <c r="AO127" s="590"/>
      <c r="AP127" s="592" t="s">
        <v>122</v>
      </c>
      <c r="AQ127" s="593"/>
      <c r="AR127" s="593"/>
      <c r="AS127" s="593"/>
      <c r="AT127" s="594"/>
      <c r="AU127" s="214"/>
      <c r="AV127" s="214"/>
      <c r="AW127" s="214"/>
      <c r="AX127" s="661" t="s">
        <v>456</v>
      </c>
      <c r="AY127" s="662"/>
      <c r="AZ127" s="662"/>
      <c r="BA127" s="662"/>
      <c r="BB127" s="662"/>
      <c r="BC127" s="662"/>
      <c r="BD127" s="662"/>
      <c r="BE127" s="663"/>
      <c r="BF127" s="664" t="s">
        <v>457</v>
      </c>
      <c r="BG127" s="662"/>
      <c r="BH127" s="662"/>
      <c r="BI127" s="662"/>
      <c r="BJ127" s="662"/>
      <c r="BK127" s="662"/>
      <c r="BL127" s="663"/>
      <c r="BM127" s="664" t="s">
        <v>458</v>
      </c>
      <c r="BN127" s="662"/>
      <c r="BO127" s="662"/>
      <c r="BP127" s="662"/>
      <c r="BQ127" s="662"/>
      <c r="BR127" s="662"/>
      <c r="BS127" s="663"/>
      <c r="BT127" s="664" t="s">
        <v>459</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460</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3">
      <c r="A128" s="671" t="s">
        <v>461</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462</v>
      </c>
      <c r="X128" s="673"/>
      <c r="Y128" s="673"/>
      <c r="Z128" s="674"/>
      <c r="AA128" s="675">
        <v>4603</v>
      </c>
      <c r="AB128" s="676"/>
      <c r="AC128" s="676"/>
      <c r="AD128" s="676"/>
      <c r="AE128" s="677"/>
      <c r="AF128" s="678">
        <v>1995</v>
      </c>
      <c r="AG128" s="676"/>
      <c r="AH128" s="676"/>
      <c r="AI128" s="676"/>
      <c r="AJ128" s="677"/>
      <c r="AK128" s="678" t="s">
        <v>122</v>
      </c>
      <c r="AL128" s="676"/>
      <c r="AM128" s="676"/>
      <c r="AN128" s="676"/>
      <c r="AO128" s="677"/>
      <c r="AP128" s="679"/>
      <c r="AQ128" s="680"/>
      <c r="AR128" s="680"/>
      <c r="AS128" s="680"/>
      <c r="AT128" s="681"/>
      <c r="AU128" s="214"/>
      <c r="AV128" s="214"/>
      <c r="AW128" s="214"/>
      <c r="AX128" s="526" t="s">
        <v>463</v>
      </c>
      <c r="AY128" s="527"/>
      <c r="AZ128" s="527"/>
      <c r="BA128" s="527"/>
      <c r="BB128" s="527"/>
      <c r="BC128" s="527"/>
      <c r="BD128" s="527"/>
      <c r="BE128" s="528"/>
      <c r="BF128" s="682" t="s">
        <v>122</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464</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465</v>
      </c>
      <c r="X129" s="701"/>
      <c r="Y129" s="701"/>
      <c r="Z129" s="702"/>
      <c r="AA129" s="588">
        <v>4278785</v>
      </c>
      <c r="AB129" s="589"/>
      <c r="AC129" s="589"/>
      <c r="AD129" s="589"/>
      <c r="AE129" s="590"/>
      <c r="AF129" s="591">
        <v>4233071</v>
      </c>
      <c r="AG129" s="589"/>
      <c r="AH129" s="589"/>
      <c r="AI129" s="589"/>
      <c r="AJ129" s="590"/>
      <c r="AK129" s="591">
        <v>4347948</v>
      </c>
      <c r="AL129" s="589"/>
      <c r="AM129" s="589"/>
      <c r="AN129" s="589"/>
      <c r="AO129" s="590"/>
      <c r="AP129" s="703"/>
      <c r="AQ129" s="704"/>
      <c r="AR129" s="704"/>
      <c r="AS129" s="704"/>
      <c r="AT129" s="705"/>
      <c r="AU129" s="215"/>
      <c r="AV129" s="215"/>
      <c r="AW129" s="215"/>
      <c r="AX129" s="695" t="s">
        <v>466</v>
      </c>
      <c r="AY129" s="553"/>
      <c r="AZ129" s="553"/>
      <c r="BA129" s="553"/>
      <c r="BB129" s="553"/>
      <c r="BC129" s="553"/>
      <c r="BD129" s="553"/>
      <c r="BE129" s="554"/>
      <c r="BF129" s="696" t="s">
        <v>122</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564" t="s">
        <v>467</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468</v>
      </c>
      <c r="X130" s="701"/>
      <c r="Y130" s="701"/>
      <c r="Z130" s="702"/>
      <c r="AA130" s="588">
        <v>515770</v>
      </c>
      <c r="AB130" s="589"/>
      <c r="AC130" s="589"/>
      <c r="AD130" s="589"/>
      <c r="AE130" s="590"/>
      <c r="AF130" s="591">
        <v>453415</v>
      </c>
      <c r="AG130" s="589"/>
      <c r="AH130" s="589"/>
      <c r="AI130" s="589"/>
      <c r="AJ130" s="590"/>
      <c r="AK130" s="591">
        <v>419537</v>
      </c>
      <c r="AL130" s="589"/>
      <c r="AM130" s="589"/>
      <c r="AN130" s="589"/>
      <c r="AO130" s="590"/>
      <c r="AP130" s="703"/>
      <c r="AQ130" s="704"/>
      <c r="AR130" s="704"/>
      <c r="AS130" s="704"/>
      <c r="AT130" s="705"/>
      <c r="AU130" s="215"/>
      <c r="AV130" s="215"/>
      <c r="AW130" s="215"/>
      <c r="AX130" s="695" t="s">
        <v>469</v>
      </c>
      <c r="AY130" s="553"/>
      <c r="AZ130" s="553"/>
      <c r="BA130" s="553"/>
      <c r="BB130" s="553"/>
      <c r="BC130" s="553"/>
      <c r="BD130" s="553"/>
      <c r="BE130" s="554"/>
      <c r="BF130" s="731">
        <v>9</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470</v>
      </c>
      <c r="X131" s="738"/>
      <c r="Y131" s="738"/>
      <c r="Z131" s="739"/>
      <c r="AA131" s="634">
        <v>3763015</v>
      </c>
      <c r="AB131" s="616"/>
      <c r="AC131" s="616"/>
      <c r="AD131" s="616"/>
      <c r="AE131" s="617"/>
      <c r="AF131" s="615">
        <v>3779656</v>
      </c>
      <c r="AG131" s="616"/>
      <c r="AH131" s="616"/>
      <c r="AI131" s="616"/>
      <c r="AJ131" s="617"/>
      <c r="AK131" s="615">
        <v>3928411</v>
      </c>
      <c r="AL131" s="616"/>
      <c r="AM131" s="616"/>
      <c r="AN131" s="616"/>
      <c r="AO131" s="617"/>
      <c r="AP131" s="740"/>
      <c r="AQ131" s="741"/>
      <c r="AR131" s="741"/>
      <c r="AS131" s="741"/>
      <c r="AT131" s="742"/>
      <c r="AU131" s="215"/>
      <c r="AV131" s="215"/>
      <c r="AW131" s="215"/>
      <c r="AX131" s="713" t="s">
        <v>471</v>
      </c>
      <c r="AY131" s="356"/>
      <c r="AZ131" s="356"/>
      <c r="BA131" s="356"/>
      <c r="BB131" s="356"/>
      <c r="BC131" s="356"/>
      <c r="BD131" s="356"/>
      <c r="BE131" s="666"/>
      <c r="BF131" s="714">
        <v>30.2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0" t="s">
        <v>472</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473</v>
      </c>
      <c r="W132" s="724"/>
      <c r="X132" s="724"/>
      <c r="Y132" s="724"/>
      <c r="Z132" s="725"/>
      <c r="AA132" s="726">
        <v>7.4491863570000003</v>
      </c>
      <c r="AB132" s="727"/>
      <c r="AC132" s="727"/>
      <c r="AD132" s="727"/>
      <c r="AE132" s="728"/>
      <c r="AF132" s="729">
        <v>9.8466632940000007</v>
      </c>
      <c r="AG132" s="727"/>
      <c r="AH132" s="727"/>
      <c r="AI132" s="727"/>
      <c r="AJ132" s="728"/>
      <c r="AK132" s="729">
        <v>9.9566720489999998</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474</v>
      </c>
      <c r="W133" s="707"/>
      <c r="X133" s="707"/>
      <c r="Y133" s="707"/>
      <c r="Z133" s="708"/>
      <c r="AA133" s="709">
        <v>7.2</v>
      </c>
      <c r="AB133" s="710"/>
      <c r="AC133" s="710"/>
      <c r="AD133" s="710"/>
      <c r="AE133" s="711"/>
      <c r="AF133" s="709">
        <v>8</v>
      </c>
      <c r="AG133" s="710"/>
      <c r="AH133" s="710"/>
      <c r="AI133" s="710"/>
      <c r="AJ133" s="711"/>
      <c r="AK133" s="709">
        <v>9</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yFHWqlli4faDVxBazXQmHfL4MIuF3f+iGkk7Q5WuNvueMNzzzLmwnTqrIG18egrXBGwzDD6L8DOzNGO/z3pnA==" saltValue="Z3CiEjG11mwgwvGWdD9a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475</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VO4zyCtUyonY56Fkkk+ZGNT2FTGlo4YfaEeQ3nzuJqfItyhUZluGdzyCSr3oVz1mnR70Trpy3Q7O6N8sbQkNhQ==" saltValue="8tB9v5bqT0KKXYmaiqnQ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Hk9/bTFrfx2nnhiNzzrKBZbhIHoHpVmB7JbQYJfyIiCchc9Q1wzyvhSwyaZsN95whjCVOsqCKQoLi+Dvg2mvGg==" saltValue="+oy5DkGEySAALroN0NMi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477</v>
      </c>
      <c r="AL6" s="248"/>
      <c r="AM6" s="248"/>
      <c r="AN6" s="248"/>
    </row>
    <row r="7" spans="1:46" ht="13.5" customHeight="1" x14ac:dyDescent="0.25">
      <c r="A7" s="247"/>
      <c r="AK7" s="250"/>
      <c r="AL7" s="251"/>
      <c r="AM7" s="251"/>
      <c r="AN7" s="252"/>
      <c r="AO7" s="1101" t="s">
        <v>478</v>
      </c>
      <c r="AP7" s="253"/>
      <c r="AQ7" s="254" t="s">
        <v>479</v>
      </c>
      <c r="AR7" s="255"/>
    </row>
    <row r="8" spans="1:46" ht="12.75" x14ac:dyDescent="0.25">
      <c r="A8" s="247"/>
      <c r="AK8" s="256"/>
      <c r="AL8" s="257"/>
      <c r="AM8" s="257"/>
      <c r="AN8" s="258"/>
      <c r="AO8" s="1102"/>
      <c r="AP8" s="259" t="s">
        <v>480</v>
      </c>
      <c r="AQ8" s="260" t="s">
        <v>481</v>
      </c>
      <c r="AR8" s="261" t="s">
        <v>482</v>
      </c>
    </row>
    <row r="9" spans="1:46" ht="12.75" x14ac:dyDescent="0.25">
      <c r="A9" s="247"/>
      <c r="AK9" s="1103" t="s">
        <v>483</v>
      </c>
      <c r="AL9" s="1104"/>
      <c r="AM9" s="1104"/>
      <c r="AN9" s="1105"/>
      <c r="AO9" s="262">
        <v>1016599</v>
      </c>
      <c r="AP9" s="262">
        <v>122956</v>
      </c>
      <c r="AQ9" s="263">
        <v>156369</v>
      </c>
      <c r="AR9" s="264">
        <v>-21.4</v>
      </c>
    </row>
    <row r="10" spans="1:46" ht="13.5" customHeight="1" x14ac:dyDescent="0.25">
      <c r="A10" s="247"/>
      <c r="AK10" s="1103" t="s">
        <v>484</v>
      </c>
      <c r="AL10" s="1104"/>
      <c r="AM10" s="1104"/>
      <c r="AN10" s="1105"/>
      <c r="AO10" s="265">
        <v>13279</v>
      </c>
      <c r="AP10" s="265">
        <v>1606</v>
      </c>
      <c r="AQ10" s="266">
        <v>21449</v>
      </c>
      <c r="AR10" s="267">
        <v>-92.5</v>
      </c>
    </row>
    <row r="11" spans="1:46" ht="13.5" customHeight="1" x14ac:dyDescent="0.25">
      <c r="A11" s="247"/>
      <c r="AK11" s="1103" t="s">
        <v>485</v>
      </c>
      <c r="AL11" s="1104"/>
      <c r="AM11" s="1104"/>
      <c r="AN11" s="1105"/>
      <c r="AO11" s="265">
        <v>7461</v>
      </c>
      <c r="AP11" s="265">
        <v>902</v>
      </c>
      <c r="AQ11" s="266">
        <v>1663</v>
      </c>
      <c r="AR11" s="267">
        <v>-45.8</v>
      </c>
    </row>
    <row r="12" spans="1:46" ht="13.5" customHeight="1" x14ac:dyDescent="0.25">
      <c r="A12" s="247"/>
      <c r="AK12" s="1103" t="s">
        <v>486</v>
      </c>
      <c r="AL12" s="1104"/>
      <c r="AM12" s="1104"/>
      <c r="AN12" s="1105"/>
      <c r="AO12" s="265" t="s">
        <v>487</v>
      </c>
      <c r="AP12" s="265" t="s">
        <v>487</v>
      </c>
      <c r="AQ12" s="266">
        <v>34</v>
      </c>
      <c r="AR12" s="267" t="s">
        <v>487</v>
      </c>
    </row>
    <row r="13" spans="1:46" ht="13.5" customHeight="1" x14ac:dyDescent="0.25">
      <c r="A13" s="247"/>
      <c r="AK13" s="1103" t="s">
        <v>488</v>
      </c>
      <c r="AL13" s="1104"/>
      <c r="AM13" s="1104"/>
      <c r="AN13" s="1105"/>
      <c r="AO13" s="265">
        <v>41416</v>
      </c>
      <c r="AP13" s="265">
        <v>5009</v>
      </c>
      <c r="AQ13" s="266">
        <v>5566</v>
      </c>
      <c r="AR13" s="267">
        <v>-10</v>
      </c>
    </row>
    <row r="14" spans="1:46" ht="13.5" customHeight="1" x14ac:dyDescent="0.25">
      <c r="A14" s="247"/>
      <c r="AK14" s="1103" t="s">
        <v>489</v>
      </c>
      <c r="AL14" s="1104"/>
      <c r="AM14" s="1104"/>
      <c r="AN14" s="1105"/>
      <c r="AO14" s="265">
        <v>37248</v>
      </c>
      <c r="AP14" s="265">
        <v>4505</v>
      </c>
      <c r="AQ14" s="266">
        <v>3589</v>
      </c>
      <c r="AR14" s="267">
        <v>25.5</v>
      </c>
    </row>
    <row r="15" spans="1:46" ht="13.5" customHeight="1" x14ac:dyDescent="0.25">
      <c r="A15" s="247"/>
      <c r="AK15" s="1106" t="s">
        <v>490</v>
      </c>
      <c r="AL15" s="1107"/>
      <c r="AM15" s="1107"/>
      <c r="AN15" s="1108"/>
      <c r="AO15" s="265">
        <v>-95080</v>
      </c>
      <c r="AP15" s="265">
        <v>-11500</v>
      </c>
      <c r="AQ15" s="266">
        <v>-10547</v>
      </c>
      <c r="AR15" s="267">
        <v>9</v>
      </c>
    </row>
    <row r="16" spans="1:46" ht="12.75" x14ac:dyDescent="0.25">
      <c r="A16" s="247"/>
      <c r="AK16" s="1106" t="s">
        <v>177</v>
      </c>
      <c r="AL16" s="1107"/>
      <c r="AM16" s="1107"/>
      <c r="AN16" s="1108"/>
      <c r="AO16" s="265">
        <v>1020923</v>
      </c>
      <c r="AP16" s="265">
        <v>123479</v>
      </c>
      <c r="AQ16" s="266">
        <v>178125</v>
      </c>
      <c r="AR16" s="267">
        <v>-30.7</v>
      </c>
    </row>
    <row r="17" spans="1:46" ht="12.75" x14ac:dyDescent="0.25">
      <c r="A17" s="247"/>
    </row>
    <row r="18" spans="1:46" ht="12.75" x14ac:dyDescent="0.25">
      <c r="A18" s="247"/>
      <c r="AQ18" s="268"/>
      <c r="AR18" s="268"/>
    </row>
    <row r="19" spans="1:46" ht="12.75" x14ac:dyDescent="0.25">
      <c r="A19" s="247"/>
      <c r="AK19" s="243" t="s">
        <v>491</v>
      </c>
    </row>
    <row r="20" spans="1:46" ht="12.75" x14ac:dyDescent="0.25">
      <c r="A20" s="247"/>
      <c r="AK20" s="269"/>
      <c r="AL20" s="270"/>
      <c r="AM20" s="270"/>
      <c r="AN20" s="271"/>
      <c r="AO20" s="272" t="s">
        <v>492</v>
      </c>
      <c r="AP20" s="273" t="s">
        <v>493</v>
      </c>
      <c r="AQ20" s="274" t="s">
        <v>494</v>
      </c>
      <c r="AR20" s="275"/>
    </row>
    <row r="21" spans="1:46" s="248" customFormat="1" ht="12.75" x14ac:dyDescent="0.25">
      <c r="A21" s="276"/>
      <c r="AK21" s="1109" t="s">
        <v>495</v>
      </c>
      <c r="AL21" s="1110"/>
      <c r="AM21" s="1110"/>
      <c r="AN21" s="1111"/>
      <c r="AO21" s="277">
        <v>12.7</v>
      </c>
      <c r="AP21" s="278">
        <v>14.51</v>
      </c>
      <c r="AQ21" s="279">
        <v>-1.81</v>
      </c>
      <c r="AS21" s="280"/>
      <c r="AT21" s="276"/>
    </row>
    <row r="22" spans="1:46" s="248" customFormat="1" ht="12.75" x14ac:dyDescent="0.25">
      <c r="A22" s="276"/>
      <c r="AK22" s="1109" t="s">
        <v>496</v>
      </c>
      <c r="AL22" s="1110"/>
      <c r="AM22" s="1110"/>
      <c r="AN22" s="1111"/>
      <c r="AO22" s="281">
        <v>93.7</v>
      </c>
      <c r="AP22" s="282">
        <v>95.5</v>
      </c>
      <c r="AQ22" s="283">
        <v>-1.8</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499</v>
      </c>
      <c r="AL29" s="248"/>
      <c r="AM29" s="248"/>
      <c r="AN29" s="248"/>
      <c r="AS29" s="290"/>
    </row>
    <row r="30" spans="1:46" ht="13.5" customHeight="1" x14ac:dyDescent="0.25">
      <c r="A30" s="247"/>
      <c r="AK30" s="250"/>
      <c r="AL30" s="251"/>
      <c r="AM30" s="251"/>
      <c r="AN30" s="252"/>
      <c r="AO30" s="1101" t="s">
        <v>478</v>
      </c>
      <c r="AP30" s="253"/>
      <c r="AQ30" s="254" t="s">
        <v>479</v>
      </c>
      <c r="AR30" s="255"/>
    </row>
    <row r="31" spans="1:46" ht="12.75" x14ac:dyDescent="0.25">
      <c r="A31" s="247"/>
      <c r="AK31" s="256"/>
      <c r="AL31" s="257"/>
      <c r="AM31" s="257"/>
      <c r="AN31" s="258"/>
      <c r="AO31" s="1102"/>
      <c r="AP31" s="259" t="s">
        <v>480</v>
      </c>
      <c r="AQ31" s="260" t="s">
        <v>481</v>
      </c>
      <c r="AR31" s="261" t="s">
        <v>482</v>
      </c>
    </row>
    <row r="32" spans="1:46" ht="27" customHeight="1" x14ac:dyDescent="0.25">
      <c r="A32" s="247"/>
      <c r="AK32" s="1117" t="s">
        <v>500</v>
      </c>
      <c r="AL32" s="1118"/>
      <c r="AM32" s="1118"/>
      <c r="AN32" s="1119"/>
      <c r="AO32" s="291">
        <v>415539</v>
      </c>
      <c r="AP32" s="291">
        <v>50259</v>
      </c>
      <c r="AQ32" s="292">
        <v>89268</v>
      </c>
      <c r="AR32" s="293">
        <v>-43.7</v>
      </c>
    </row>
    <row r="33" spans="1:46" ht="13.5" customHeight="1" x14ac:dyDescent="0.25">
      <c r="A33" s="247"/>
      <c r="AK33" s="1117" t="s">
        <v>501</v>
      </c>
      <c r="AL33" s="1118"/>
      <c r="AM33" s="1118"/>
      <c r="AN33" s="1119"/>
      <c r="AO33" s="291" t="s">
        <v>487</v>
      </c>
      <c r="AP33" s="291" t="s">
        <v>487</v>
      </c>
      <c r="AQ33" s="292" t="s">
        <v>487</v>
      </c>
      <c r="AR33" s="293" t="s">
        <v>487</v>
      </c>
    </row>
    <row r="34" spans="1:46" ht="27" customHeight="1" x14ac:dyDescent="0.25">
      <c r="A34" s="247"/>
      <c r="AK34" s="1117" t="s">
        <v>502</v>
      </c>
      <c r="AL34" s="1118"/>
      <c r="AM34" s="1118"/>
      <c r="AN34" s="1119"/>
      <c r="AO34" s="291" t="s">
        <v>487</v>
      </c>
      <c r="AP34" s="291" t="s">
        <v>487</v>
      </c>
      <c r="AQ34" s="292" t="s">
        <v>487</v>
      </c>
      <c r="AR34" s="293" t="s">
        <v>487</v>
      </c>
    </row>
    <row r="35" spans="1:46" ht="27" customHeight="1" x14ac:dyDescent="0.25">
      <c r="A35" s="247"/>
      <c r="AK35" s="1117" t="s">
        <v>503</v>
      </c>
      <c r="AL35" s="1118"/>
      <c r="AM35" s="1118"/>
      <c r="AN35" s="1119"/>
      <c r="AO35" s="291">
        <v>393127</v>
      </c>
      <c r="AP35" s="291">
        <v>47548</v>
      </c>
      <c r="AQ35" s="292">
        <v>17003</v>
      </c>
      <c r="AR35" s="293">
        <v>179.6</v>
      </c>
    </row>
    <row r="36" spans="1:46" ht="27" customHeight="1" x14ac:dyDescent="0.25">
      <c r="A36" s="247"/>
      <c r="AK36" s="1117" t="s">
        <v>504</v>
      </c>
      <c r="AL36" s="1118"/>
      <c r="AM36" s="1118"/>
      <c r="AN36" s="1119"/>
      <c r="AO36" s="291">
        <v>2010</v>
      </c>
      <c r="AP36" s="291">
        <v>243</v>
      </c>
      <c r="AQ36" s="292">
        <v>5039</v>
      </c>
      <c r="AR36" s="293">
        <v>-95.2</v>
      </c>
    </row>
    <row r="37" spans="1:46" ht="13.5" customHeight="1" x14ac:dyDescent="0.25">
      <c r="A37" s="247"/>
      <c r="AK37" s="1117" t="s">
        <v>505</v>
      </c>
      <c r="AL37" s="1118"/>
      <c r="AM37" s="1118"/>
      <c r="AN37" s="1119"/>
      <c r="AO37" s="291" t="s">
        <v>487</v>
      </c>
      <c r="AP37" s="291" t="s">
        <v>487</v>
      </c>
      <c r="AQ37" s="292">
        <v>909</v>
      </c>
      <c r="AR37" s="293" t="s">
        <v>487</v>
      </c>
    </row>
    <row r="38" spans="1:46" ht="27" customHeight="1" x14ac:dyDescent="0.25">
      <c r="A38" s="247"/>
      <c r="AK38" s="1120" t="s">
        <v>506</v>
      </c>
      <c r="AL38" s="1121"/>
      <c r="AM38" s="1121"/>
      <c r="AN38" s="1122"/>
      <c r="AO38" s="294" t="s">
        <v>487</v>
      </c>
      <c r="AP38" s="294" t="s">
        <v>487</v>
      </c>
      <c r="AQ38" s="295">
        <v>25</v>
      </c>
      <c r="AR38" s="283" t="s">
        <v>487</v>
      </c>
      <c r="AS38" s="290"/>
    </row>
    <row r="39" spans="1:46" ht="12.75" x14ac:dyDescent="0.25">
      <c r="A39" s="247"/>
      <c r="AK39" s="1120" t="s">
        <v>507</v>
      </c>
      <c r="AL39" s="1121"/>
      <c r="AM39" s="1121"/>
      <c r="AN39" s="1122"/>
      <c r="AO39" s="291" t="s">
        <v>487</v>
      </c>
      <c r="AP39" s="291" t="s">
        <v>487</v>
      </c>
      <c r="AQ39" s="292">
        <v>-4913</v>
      </c>
      <c r="AR39" s="293" t="s">
        <v>487</v>
      </c>
      <c r="AS39" s="290"/>
    </row>
    <row r="40" spans="1:46" ht="27" customHeight="1" x14ac:dyDescent="0.25">
      <c r="A40" s="247"/>
      <c r="AK40" s="1117" t="s">
        <v>508</v>
      </c>
      <c r="AL40" s="1118"/>
      <c r="AM40" s="1118"/>
      <c r="AN40" s="1119"/>
      <c r="AO40" s="291">
        <v>-419537</v>
      </c>
      <c r="AP40" s="291">
        <v>-50742</v>
      </c>
      <c r="AQ40" s="292">
        <v>-72657</v>
      </c>
      <c r="AR40" s="293">
        <v>-30.2</v>
      </c>
      <c r="AS40" s="290"/>
    </row>
    <row r="41" spans="1:46" ht="12.75" x14ac:dyDescent="0.25">
      <c r="A41" s="247"/>
      <c r="AK41" s="1123" t="s">
        <v>287</v>
      </c>
      <c r="AL41" s="1124"/>
      <c r="AM41" s="1124"/>
      <c r="AN41" s="1125"/>
      <c r="AO41" s="291">
        <v>391139</v>
      </c>
      <c r="AP41" s="291">
        <v>47308</v>
      </c>
      <c r="AQ41" s="292">
        <v>34674</v>
      </c>
      <c r="AR41" s="293">
        <v>36.4</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2.75" x14ac:dyDescent="0.25">
      <c r="A48" s="247"/>
      <c r="AK48" s="301" t="s">
        <v>510</v>
      </c>
      <c r="AL48" s="301"/>
      <c r="AM48" s="301"/>
      <c r="AN48" s="301"/>
      <c r="AO48" s="301"/>
      <c r="AP48" s="301"/>
      <c r="AQ48" s="302"/>
      <c r="AR48" s="301"/>
    </row>
    <row r="49" spans="1:44" ht="13.5" customHeight="1" x14ac:dyDescent="0.25">
      <c r="A49" s="247"/>
      <c r="AK49" s="303"/>
      <c r="AL49" s="304"/>
      <c r="AM49" s="1112" t="s">
        <v>478</v>
      </c>
      <c r="AN49" s="1114" t="s">
        <v>511</v>
      </c>
      <c r="AO49" s="1115"/>
      <c r="AP49" s="1115"/>
      <c r="AQ49" s="1115"/>
      <c r="AR49" s="1116"/>
    </row>
    <row r="50" spans="1:44" ht="12.75" x14ac:dyDescent="0.25">
      <c r="A50" s="247"/>
      <c r="AK50" s="305"/>
      <c r="AL50" s="306"/>
      <c r="AM50" s="1113"/>
      <c r="AN50" s="307" t="s">
        <v>512</v>
      </c>
      <c r="AO50" s="308" t="s">
        <v>513</v>
      </c>
      <c r="AP50" s="309" t="s">
        <v>514</v>
      </c>
      <c r="AQ50" s="310" t="s">
        <v>515</v>
      </c>
      <c r="AR50" s="311" t="s">
        <v>516</v>
      </c>
    </row>
    <row r="51" spans="1:44" ht="12.75" x14ac:dyDescent="0.25">
      <c r="A51" s="247"/>
      <c r="AK51" s="303" t="s">
        <v>517</v>
      </c>
      <c r="AL51" s="304"/>
      <c r="AM51" s="312">
        <v>927398</v>
      </c>
      <c r="AN51" s="313">
        <v>115348</v>
      </c>
      <c r="AO51" s="314">
        <v>-17.2</v>
      </c>
      <c r="AP51" s="315">
        <v>125391</v>
      </c>
      <c r="AQ51" s="316">
        <v>-13.6</v>
      </c>
      <c r="AR51" s="317">
        <v>-3.6</v>
      </c>
    </row>
    <row r="52" spans="1:44" ht="12.75" x14ac:dyDescent="0.25">
      <c r="A52" s="247"/>
      <c r="AK52" s="318"/>
      <c r="AL52" s="319" t="s">
        <v>518</v>
      </c>
      <c r="AM52" s="320">
        <v>427150</v>
      </c>
      <c r="AN52" s="321">
        <v>53128</v>
      </c>
      <c r="AO52" s="322">
        <v>22</v>
      </c>
      <c r="AP52" s="323">
        <v>68516</v>
      </c>
      <c r="AQ52" s="324">
        <v>-18.2</v>
      </c>
      <c r="AR52" s="325">
        <v>40.200000000000003</v>
      </c>
    </row>
    <row r="53" spans="1:44" ht="12.75" x14ac:dyDescent="0.25">
      <c r="A53" s="247"/>
      <c r="AK53" s="303" t="s">
        <v>519</v>
      </c>
      <c r="AL53" s="304"/>
      <c r="AM53" s="312">
        <v>1131996</v>
      </c>
      <c r="AN53" s="313">
        <v>141464</v>
      </c>
      <c r="AO53" s="314">
        <v>22.6</v>
      </c>
      <c r="AP53" s="315">
        <v>138402</v>
      </c>
      <c r="AQ53" s="316">
        <v>10.4</v>
      </c>
      <c r="AR53" s="317">
        <v>12.2</v>
      </c>
    </row>
    <row r="54" spans="1:44" ht="12.75" x14ac:dyDescent="0.25">
      <c r="A54" s="247"/>
      <c r="AK54" s="318"/>
      <c r="AL54" s="319" t="s">
        <v>518</v>
      </c>
      <c r="AM54" s="320">
        <v>544504</v>
      </c>
      <c r="AN54" s="321">
        <v>68046</v>
      </c>
      <c r="AO54" s="322">
        <v>28.1</v>
      </c>
      <c r="AP54" s="323">
        <v>70652</v>
      </c>
      <c r="AQ54" s="324">
        <v>3.1</v>
      </c>
      <c r="AR54" s="325">
        <v>25</v>
      </c>
    </row>
    <row r="55" spans="1:44" ht="12.75" x14ac:dyDescent="0.25">
      <c r="A55" s="247"/>
      <c r="AK55" s="303" t="s">
        <v>520</v>
      </c>
      <c r="AL55" s="304"/>
      <c r="AM55" s="312">
        <v>1726882</v>
      </c>
      <c r="AN55" s="313">
        <v>216646</v>
      </c>
      <c r="AO55" s="314">
        <v>53.1</v>
      </c>
      <c r="AP55" s="315">
        <v>146367</v>
      </c>
      <c r="AQ55" s="316">
        <v>5.8</v>
      </c>
      <c r="AR55" s="317">
        <v>47.3</v>
      </c>
    </row>
    <row r="56" spans="1:44" ht="12.75" x14ac:dyDescent="0.25">
      <c r="A56" s="247"/>
      <c r="AK56" s="318"/>
      <c r="AL56" s="319" t="s">
        <v>518</v>
      </c>
      <c r="AM56" s="320">
        <v>640794</v>
      </c>
      <c r="AN56" s="321">
        <v>80391</v>
      </c>
      <c r="AO56" s="322">
        <v>18.100000000000001</v>
      </c>
      <c r="AP56" s="323">
        <v>79441</v>
      </c>
      <c r="AQ56" s="324">
        <v>12.4</v>
      </c>
      <c r="AR56" s="325">
        <v>5.7</v>
      </c>
    </row>
    <row r="57" spans="1:44" ht="12.75" x14ac:dyDescent="0.25">
      <c r="A57" s="247"/>
      <c r="AK57" s="303" t="s">
        <v>521</v>
      </c>
      <c r="AL57" s="304"/>
      <c r="AM57" s="312">
        <v>1402470</v>
      </c>
      <c r="AN57" s="313">
        <v>172675</v>
      </c>
      <c r="AO57" s="314">
        <v>-20.3</v>
      </c>
      <c r="AP57" s="315">
        <v>165181</v>
      </c>
      <c r="AQ57" s="316">
        <v>12.9</v>
      </c>
      <c r="AR57" s="317">
        <v>-33.200000000000003</v>
      </c>
    </row>
    <row r="58" spans="1:44" ht="12.75" x14ac:dyDescent="0.25">
      <c r="A58" s="247"/>
      <c r="AK58" s="318"/>
      <c r="AL58" s="319" t="s">
        <v>518</v>
      </c>
      <c r="AM58" s="320">
        <v>591421</v>
      </c>
      <c r="AN58" s="321">
        <v>72817</v>
      </c>
      <c r="AO58" s="322">
        <v>-9.4</v>
      </c>
      <c r="AP58" s="323">
        <v>82246</v>
      </c>
      <c r="AQ58" s="324">
        <v>3.5</v>
      </c>
      <c r="AR58" s="325">
        <v>-12.9</v>
      </c>
    </row>
    <row r="59" spans="1:44" ht="12.75" x14ac:dyDescent="0.25">
      <c r="A59" s="247"/>
      <c r="AK59" s="303" t="s">
        <v>522</v>
      </c>
      <c r="AL59" s="304"/>
      <c r="AM59" s="312">
        <v>1503496</v>
      </c>
      <c r="AN59" s="313">
        <v>181845</v>
      </c>
      <c r="AO59" s="314">
        <v>5.3</v>
      </c>
      <c r="AP59" s="315">
        <v>166234</v>
      </c>
      <c r="AQ59" s="316">
        <v>0.6</v>
      </c>
      <c r="AR59" s="317">
        <v>4.7</v>
      </c>
    </row>
    <row r="60" spans="1:44" ht="12.75" x14ac:dyDescent="0.25">
      <c r="A60" s="247"/>
      <c r="AK60" s="318"/>
      <c r="AL60" s="319" t="s">
        <v>518</v>
      </c>
      <c r="AM60" s="320">
        <v>867293</v>
      </c>
      <c r="AN60" s="321">
        <v>104898</v>
      </c>
      <c r="AO60" s="322">
        <v>44.1</v>
      </c>
      <c r="AP60" s="323">
        <v>89789</v>
      </c>
      <c r="AQ60" s="324">
        <v>9.1999999999999993</v>
      </c>
      <c r="AR60" s="325">
        <v>34.9</v>
      </c>
    </row>
    <row r="61" spans="1:44" ht="12.75" x14ac:dyDescent="0.25">
      <c r="A61" s="247"/>
      <c r="AK61" s="303" t="s">
        <v>523</v>
      </c>
      <c r="AL61" s="326"/>
      <c r="AM61" s="312">
        <v>1338448</v>
      </c>
      <c r="AN61" s="313">
        <v>165596</v>
      </c>
      <c r="AO61" s="314">
        <v>8.6999999999999993</v>
      </c>
      <c r="AP61" s="315">
        <v>148315</v>
      </c>
      <c r="AQ61" s="327">
        <v>3.2</v>
      </c>
      <c r="AR61" s="317">
        <v>5.5</v>
      </c>
    </row>
    <row r="62" spans="1:44" ht="12.75" x14ac:dyDescent="0.25">
      <c r="A62" s="247"/>
      <c r="AK62" s="318"/>
      <c r="AL62" s="319" t="s">
        <v>518</v>
      </c>
      <c r="AM62" s="320">
        <v>614232</v>
      </c>
      <c r="AN62" s="321">
        <v>75856</v>
      </c>
      <c r="AO62" s="322">
        <v>20.6</v>
      </c>
      <c r="AP62" s="323">
        <v>78129</v>
      </c>
      <c r="AQ62" s="324">
        <v>2</v>
      </c>
      <c r="AR62" s="325">
        <v>18.600000000000001</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nJHLIG3Ab6tFU6vDXKYkeuYYiZtGXkAC/qI+kUqM1c3u/bDlq9/xRYRqGlGRqfJRKlos3FRiXdAU/dugDyrxbQ==" saltValue="yCpr65sD0c4KAIYRQodo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wAqpQbajhvW5YrqYsU9uO1DXulelEj4wVXK6Dx91NVgKvoX8lGOtQ6EJgQQn96N2t1Uy9/O0auyjhyi+H/AMqQ==" saltValue="RSROnpBtKQnBCMPE3Vzt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nNTtkaoWBy3dvbyGQbt8SbbJWHt8BwwU6kVPLg2rTx2IYLnC1+P+Mc8v1Ce+4nhX7KmlTYtLYBNysTGQObNntg==" saltValue="FElCRkg09JNbTEfwt3GS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26" t="s">
        <v>3</v>
      </c>
      <c r="D47" s="1126"/>
      <c r="E47" s="1127"/>
      <c r="F47" s="11">
        <v>26.31</v>
      </c>
      <c r="G47" s="12">
        <v>27.61</v>
      </c>
      <c r="H47" s="12">
        <v>31.8</v>
      </c>
      <c r="I47" s="12">
        <v>28.86</v>
      </c>
      <c r="J47" s="13">
        <v>28.9</v>
      </c>
    </row>
    <row r="48" spans="2:10" ht="57.75" customHeight="1" x14ac:dyDescent="0.25">
      <c r="B48" s="14"/>
      <c r="C48" s="1128" t="s">
        <v>4</v>
      </c>
      <c r="D48" s="1128"/>
      <c r="E48" s="1129"/>
      <c r="F48" s="15">
        <v>14.54</v>
      </c>
      <c r="G48" s="16">
        <v>15.42</v>
      </c>
      <c r="H48" s="16">
        <v>12.39</v>
      </c>
      <c r="I48" s="16">
        <v>15.27</v>
      </c>
      <c r="J48" s="17">
        <v>12.07</v>
      </c>
    </row>
    <row r="49" spans="2:10" ht="57.75" customHeight="1" thickBot="1" x14ac:dyDescent="0.3">
      <c r="B49" s="18"/>
      <c r="C49" s="1130" t="s">
        <v>5</v>
      </c>
      <c r="D49" s="1130"/>
      <c r="E49" s="1131"/>
      <c r="F49" s="19" t="s">
        <v>530</v>
      </c>
      <c r="G49" s="20">
        <v>4.57</v>
      </c>
      <c r="H49" s="20" t="s">
        <v>531</v>
      </c>
      <c r="I49" s="20" t="s">
        <v>532</v>
      </c>
      <c r="J49" s="21" t="s">
        <v>533</v>
      </c>
    </row>
    <row r="50" spans="2:10" ht="12.75" x14ac:dyDescent="0.25"/>
  </sheetData>
  <sheetProtection algorithmName="SHA-512" hashValue="hMDlNSmmWTUHYBbzL9IwhxUm45Y+zkRkirGKOPalDIx9DqinQ5UQsJSZIvczV2NZqKgw9+fbqAgsBffwZ2/dZQ==" saltValue="84WSAjDkuuNqYkyjAFVD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2026-03-16T01:47:53Z</cp:lastPrinted>
  <dcterms:created xsi:type="dcterms:W3CDTF">2026-02-23T06:13:01Z</dcterms:created>
  <dcterms:modified xsi:type="dcterms:W3CDTF">2026-03-19T00:55:41Z</dcterms:modified>
  <cp:category/>
</cp:coreProperties>
</file>