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A07446F7-662A-4843-A4CB-05E3BCE2AF87}" xr6:coauthVersionLast="47" xr6:coauthVersionMax="47" xr10:uidLastSave="{00000000-0000-0000-0000-000000000000}"/>
  <bookViews>
    <workbookView xWindow="-98" yWindow="-98" windowWidth="20715" windowHeight="131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U88" i="12" l="1"/>
  <c r="AP88" i="12"/>
  <c r="AF88" i="12"/>
  <c r="DB102" i="12"/>
  <c r="CW102" i="12"/>
  <c r="CR102" i="12"/>
  <c r="AA35" i="12" l="1"/>
  <c r="AA34" i="12"/>
  <c r="AA33" i="12"/>
  <c r="AA32" i="12"/>
  <c r="AA31" i="12"/>
  <c r="AA29" i="12"/>
  <c r="AA28" i="12"/>
  <c r="AA7"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E35" i="10" l="1"/>
  <c r="BW34" i="10"/>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<sst xmlns="http://schemas.openxmlformats.org/spreadsheetml/2006/main" count="1083" uniqueCount="567">
  <si>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</si>
  <si>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</si>
  <si>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</si>
  <si>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</si>
  <si>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</si>
  <si>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</si>
  <si>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</si>
  <si>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</si>
  <si>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</si>
  <si>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</si>
  <si>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</si>
  <si>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</si>
  <si>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</si>
  <si>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</si>
  <si>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</si>
  <si>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</si>
  <si>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</si>
  <si>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</si>
  <si>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</si>
  <si>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</si>
  <si>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</si>
  <si>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</si>
  <si>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</si>
  <si>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</si>
  <si>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</si>
  <si>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</si>
  <si>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</si>
  <si>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</si>
  <si>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</si>
  <si>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</si>
  <si>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</si>
  <si>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</si>
  <si>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</si>
  <si>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</si>
  <si>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</si>
  <si>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</si>
  <si>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</si>
  <si>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</si>
  <si>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</si>
  <si>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</si>
  <si>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</si>
  <si>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</si>
  <si>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</si>
  <si>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</si>
  <si>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</si>
  <si>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</si>
  <si>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</si>
  <si>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</si>
  <si>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</si>
  <si>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</si>
  <si>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</si>
  <si>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</si>
  <si>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</si>
  <si>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</si>
  <si>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</si>
  <si>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</si>
  <si>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</si>
  <si>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</si>
  <si>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</si>
  <si>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</si>
  <si>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</si>
  <si>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</si>
  <si>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</si>
  <si>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</si>
  <si>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</si>
  <si>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</si>
  <si>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</si>
  <si>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</si>
  <si>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</si>
  <si>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</si>
  <si>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</si>
  <si>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</si>
  <si>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</si>
  <si>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</si>
  <si>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</si>
  <si>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</si>
  <si>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</si>
  <si>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</si>
  <si>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</si>
  <si>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</si>
  <si>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</si>
  <si>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</si>
  <si>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</si>
  <si>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</si>
  <si>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</si>
  <si>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</si>
  <si>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</si>
  <si>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</si>
  <si>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</si>
  <si>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</si>
  <si>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</si>
  <si>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</si>
  <si>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</si>
  <si>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</si>
  <si>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関川村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</si>
  <si>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</si>
  <si>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</si>
  <si>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</si>
  <si>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</si>
  <si>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</si>
  <si>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</si>
  <si>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</si>
  <si>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</si>
  <si>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</si>
  <si>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</si>
  <si>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</si>
  <si>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</si>
  <si>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</si>
  <si>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</si>
  <si>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</si>
  <si>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</si>
  <si>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</si>
  <si>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</si>
  <si>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</si>
  <si>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</si>
  <si>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</si>
  <si>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</si>
  <si>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</si>
  <si>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</si>
  <si>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</si>
  <si>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</si>
  <si>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</si>
  <si>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</si>
  <si>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</si>
  <si>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</si>
  <si>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</si>
  <si>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</si>
  <si>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</si>
  <si>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</si>
  <si>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</si>
  <si>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</si>
  <si>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</si>
  <si>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</si>
  <si>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</si>
  <si>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</si>
  <si>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</si>
  <si>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</si>
  <si>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</si>
  <si>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</si>
  <si>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</si>
  <si>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</si>
  <si>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</si>
  <si>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</si>
  <si>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</si>
  <si>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</si>
  <si>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</si>
  <si>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</si>
  <si>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</si>
  <si>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</si>
  <si>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</si>
  <si>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</si>
  <si>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</si>
  <si>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</si>
  <si>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</si>
  <si>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</si>
  <si>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</si>
  <si>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</si>
  <si>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</si>
  <si>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</si>
  <si>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</si>
  <si>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</si>
  <si>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</si>
  <si>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</si>
  <si>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</si>
  <si>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</si>
  <si>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</si>
  <si>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</si>
  <si>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</si>
  <si>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</si>
  <si>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</si>
  <si>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</si>
  <si>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</si>
  <si>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</si>
  <si>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</si>
  <si>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</si>
  <si>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</si>
  <si>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</si>
  <si>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</si>
  <si>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</si>
  <si>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</si>
  <si>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</si>
  <si>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</si>
  <si>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</si>
  <si>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</si>
  <si>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</si>
  <si>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</si>
  <si>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</si>
  <si>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</si>
  <si>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</si>
  <si>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</si>
  <si>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</si>
  <si>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</si>
  <si>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</si>
  <si>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</si>
  <si>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</si>
  <si>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</si>
  <si>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</si>
  <si>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</si>
  <si>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</si>
  <si>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</si>
  <si>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</si>
  <si>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</si>
  <si>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</si>
  <si>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新潟県関川村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</si>
  <si>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</si>
  <si>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</si>
  <si>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</si>
  <si>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</si>
  <si>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</si>
  <si>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</si>
  <si>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</si>
  <si>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</si>
  <si>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</si>
  <si>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</si>
  <si>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</si>
  <si>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</si>
  <si>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</si>
  <si>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</si>
  <si>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</si>
  <si>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</si>
  <si>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</si>
  <si>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</si>
  <si>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</si>
  <si>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</si>
  <si>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</si>
  <si>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</si>
  <si>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</si>
  <si>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</si>
  <si>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</si>
  <si>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</si>
  <si>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</si>
  <si>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</si>
  <si>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</si>
  <si>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</si>
  <si>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</si>
  <si>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</si>
  <si>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</si>
  <si>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</si>
  <si>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</si>
  <si>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</si>
  <si>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</si>
  <si>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</si>
  <si>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</si>
  <si>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</si>
  <si>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</si>
  <si>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</si>
  <si>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</si>
  <si>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</si>
  <si>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</si>
  <si>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</si>
  <si>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</si>
  <si>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</si>
  <si>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</si>
  <si>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</si>
  <si>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</si>
  <si>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</si>
  <si>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</si>
  <si>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</si>
  <si>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</si>
  <si>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</si>
  <si>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</si>
  <si>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</si>
  <si>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</si>
  <si>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</si>
  <si>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</si>
  <si>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</si>
  <si>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</si>
  <si>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</si>
  <si>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</si>
  <si>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</si>
  <si>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</si>
  <si>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</si>
  <si>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</si>
  <si>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</si>
  <si>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</si>
  <si>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</si>
  <si>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</si>
  <si>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</si>
  <si>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</si>
  <si>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</si>
  <si>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</si>
  <si>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</si>
  <si>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</si>
  <si>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</si>
  <si>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</si>
  <si>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</si>
  <si>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</si>
  <si>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</si>
  <si>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</si>
  <si>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</si>
  <si>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</si>
  <si>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</si>
  <si>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</si>
  <si>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</si>
  <si>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</si>
  <si>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</si>
  <si>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</si>
  <si>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</si>
  <si>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</si>
  <si>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</si>
  <si>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</si>
  <si>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</si>
  <si>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</si>
  <si>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</si>
  <si>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</si>
  <si>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</si>
  <si>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</si>
  <si>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</si>
  <si>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</si>
  <si>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</si>
  <si>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</si>
  <si>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</si>
  <si>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</si>
  <si>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</si>
  <si>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</si>
  <si>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</si>
  <si>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</si>
  <si>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</si>
  <si>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</si>
  <si>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</si>
  <si>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</si>
  <si>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</si>
  <si>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</si>
  <si>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</si>
  <si>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</si>
  <si>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</si>
  <si>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</si>
  <si>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</si>
  <si>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</si>
  <si>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</si>
  <si>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</si>
  <si>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</si>
  <si>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</si>
  <si>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</si>
  <si>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</si>
  <si>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</si>
  <si>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</si>
  <si>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</si>
  <si>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</si>
  <si>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</si>
  <si>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</si>
  <si>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</si>
  <si>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</si>
  <si>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</si>
  <si>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</si>
  <si>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</si>
  <si>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</si>
  <si>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</si>
  <si>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</si>
  <si>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</si>
  <si>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</si>
  <si>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</si>
  <si>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</si>
  <si>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</si>
  <si>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新潟県関川村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</si>
  <si>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</si>
  <si>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</si>
  <si>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</si>
  <si>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</si>
  <si>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</si>
  <si>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</si>
  <si>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</si>
  <si>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</si>
  <si>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</si>
  <si>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</si>
  <si>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</si>
  <si>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</si>
  <si>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</si>
  <si>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</si>
  <si>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</si>
  <si>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</si>
  <si>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</si>
  <si>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</si>
  <si>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</si>
  <si>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</si>
  <si>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</si>
  <si>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</si>
  <si>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</si>
  <si>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</si>
  <si>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</si>
  <si>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</si>
  <si>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</si>
  <si>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</si>
  <si>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</si>
  <si>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</si>
  <si>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</si>
  <si>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</si>
  <si>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</si>
  <si>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</si>
  <si>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国民健康保険関川診療所特別会計</t>
    <phoneticPr fontId="5"/>
  </si>
  <si>
    <t>介護保険事業特別会計</t>
    <phoneticPr fontId="5"/>
  </si>
  <si>
    <t>後期高齢者医療特別会計</t>
    <phoneticPr fontId="5"/>
  </si>
  <si>
    <t>下水道事業会計</t>
    <phoneticPr fontId="5"/>
  </si>
  <si>
    <t>法適用企業</t>
    <phoneticPr fontId="5"/>
  </si>
  <si>
    <t>簡易水道事業会計</t>
    <phoneticPr fontId="5"/>
  </si>
  <si>
    <t>村有温泉特別会計</t>
    <phoneticPr fontId="5"/>
  </si>
  <si>
    <t>法非適用企業</t>
    <phoneticPr fontId="5"/>
  </si>
  <si>
    <t>宅地等造成特別会計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</si>
  <si>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</si>
  <si>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</si>
  <si>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</si>
  <si>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</si>
  <si>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</si>
  <si>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</si>
  <si>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</si>
  <si>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</si>
  <si>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</si>
  <si>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</si>
  <si>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</si>
  <si>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</si>
  <si>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</si>
  <si>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</si>
  <si>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</si>
  <si>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</si>
  <si>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</si>
  <si>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</si>
  <si>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</si>
  <si>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</si>
  <si>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</si>
  <si>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</si>
  <si>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</si>
  <si>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</si>
  <si>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</si>
  <si>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</si>
  <si>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</si>
  <si>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</si>
  <si>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</si>
  <si>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</si>
  <si>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</si>
  <si>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</si>
  <si>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</si>
  <si>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</si>
  <si>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</si>
  <si>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</si>
  <si>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</si>
  <si>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</si>
  <si>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</si>
  <si>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</si>
  <si>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</si>
  <si>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</si>
  <si>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</si>
  <si>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</si>
  <si>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</si>
  <si>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</si>
  <si>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</si>
  <si>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</si>
  <si>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</si>
  <si>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</si>
  <si>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</si>
  <si>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</si>
  <si>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</si>
  <si>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</si>
  <si>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</si>
  <si>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</si>
  <si>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</si>
  <si>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</si>
  <si>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</si>
  <si>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</si>
  <si>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</si>
  <si>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</si>
  <si>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</si>
  <si>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</si>
  <si>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</si>
  <si>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</si>
  <si>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</si>
  <si>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</si>
  <si>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</si>
  <si>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</si>
  <si>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</si>
  <si>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</si>
  <si>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</si>
  <si>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</si>
  <si>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</si>
  <si>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</si>
  <si>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</si>
  <si>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</si>
  <si>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</si>
  <si>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</si>
  <si>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</si>
  <si>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</si>
  <si>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</si>
  <si>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</si>
  <si>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</si>
  <si>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</si>
  <si>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</si>
  <si>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</si>
  <si>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</si>
  <si>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</si>
  <si>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</si>
  <si>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</si>
  <si>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</si>
  <si>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</si>
  <si>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</si>
  <si>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</si>
  <si>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</si>
  <si>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</si>
  <si>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</si>
  <si>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</si>
  <si>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</si>
  <si>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</si>
  <si>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</si>
  <si>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</si>
  <si>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</si>
  <si>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</si>
  <si>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</si>
  <si>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</si>
  <si>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</si>
  <si>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</si>
  <si>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</si>
  <si>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</si>
  <si>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</si>
  <si>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</si>
  <si>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</si>
  <si>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</si>
  <si>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</si>
  <si>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</si>
  <si>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</si>
  <si>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</si>
  <si>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</si>
  <si>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</si>
  <si>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</si>
  <si>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</si>
  <si>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</si>
  <si>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</si>
  <si>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</si>
  <si>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</si>
  <si>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</si>
  <si>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</si>
  <si>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</si>
  <si>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</si>
  <si>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</si>
  <si>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</si>
  <si>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</si>
  <si>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0.22</t>
  </si>
  <si>
    <t>一般会計</t>
  </si>
  <si>
    <t>簡易水道事業会計</t>
  </si>
  <si>
    <t>下水道事業会計</t>
  </si>
  <si>
    <t>介護保険事業特別会計</t>
  </si>
  <si>
    <t>国民健康保険事業特別会計</t>
  </si>
  <si>
    <t>国民健康保険関川診療所特別会計</t>
  </si>
  <si>
    <t>宅地等造成特別会計</t>
  </si>
  <si>
    <t>後期高齢者医療特別会計</t>
  </si>
  <si>
    <t>その他会計（赤字）</t>
  </si>
  <si>
    <t>その他会計（黒字）</t>
  </si>
  <si>
    <t>R02</t>
    <phoneticPr fontId="5"/>
  </si>
  <si>
    <t>R03</t>
    <phoneticPr fontId="5"/>
  </si>
  <si>
    <t>R04</t>
    <phoneticPr fontId="5"/>
  </si>
  <si>
    <t>R05</t>
    <phoneticPr fontId="5"/>
  </si>
  <si>
    <t>R06</t>
    <phoneticPr fontId="5"/>
  </si>
  <si>
    <t>新潟県市町村総合事務組合【消防賞じゅつ金等支給事業特別会計】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</si>
  <si>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</si>
  <si>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</si>
  <si>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</si>
  <si>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</si>
  <si>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下越福祉行政組合</t>
    <rPh sb="0" eb="2">
      <t>カエツ</t>
    </rPh>
    <rPh sb="2" eb="4">
      <t>フクシ</t>
    </rPh>
    <rPh sb="4" eb="6">
      <t>ギョウセイ</t>
    </rPh>
    <rPh sb="6" eb="8">
      <t>クミアイ</t>
    </rPh>
    <phoneticPr fontId="39"/>
  </si>
  <si>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39"/>
  </si>
  <si>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39"/>
  </si>
  <si>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39"/>
  </si>
  <si>
    <t>関川村自然環境管理公社</t>
    <rPh sb="0" eb="2">
      <t>セキカワ</t>
    </rPh>
    <rPh sb="2" eb="3">
      <t>ムラ</t>
    </rPh>
    <rPh sb="3" eb="5">
      <t>シゼン</t>
    </rPh>
    <rPh sb="5" eb="7">
      <t>カンキョウ</t>
    </rPh>
    <rPh sb="7" eb="9">
      <t>カンリ</t>
    </rPh>
    <rPh sb="9" eb="11">
      <t>コウシャ</t>
    </rPh>
    <phoneticPr fontId="39"/>
  </si>
  <si>
    <t>パワープラント関川</t>
    <rPh sb="7" eb="9">
      <t>セキカワ</t>
    </rPh>
    <phoneticPr fontId="39"/>
  </si>
  <si>
    <t>関川ふるさとエネルギー株式会社</t>
    <rPh sb="0" eb="2">
      <t>セキカワ</t>
    </rPh>
    <rPh sb="11" eb="15">
      <t>カブシキガイシャ</t>
    </rPh>
    <phoneticPr fontId="39"/>
  </si>
  <si>
    <t>-</t>
    <phoneticPr fontId="2"/>
  </si>
  <si>
    <t>むらづくり総合対策基金</t>
    <rPh sb="5" eb="7">
      <t>ソウゴウ</t>
    </rPh>
    <rPh sb="7" eb="9">
      <t>タイサク</t>
    </rPh>
    <rPh sb="9" eb="11">
      <t>キキン</t>
    </rPh>
    <phoneticPr fontId="5"/>
  </si>
  <si>
    <t>庁舎管理基金</t>
    <rPh sb="0" eb="2">
      <t>チョウシャ</t>
    </rPh>
    <rPh sb="2" eb="4">
      <t>カンリ</t>
    </rPh>
    <rPh sb="4" eb="6">
      <t>キキン</t>
    </rPh>
    <phoneticPr fontId="5"/>
  </si>
  <si>
    <t>教育施設整備基金</t>
    <rPh sb="0" eb="2">
      <t>キョウイク</t>
    </rPh>
    <rPh sb="2" eb="4">
      <t>シセツ</t>
    </rPh>
    <rPh sb="4" eb="6">
      <t>セイビ</t>
    </rPh>
    <rPh sb="6" eb="8">
      <t>キキン</t>
    </rPh>
    <phoneticPr fontId="5"/>
  </si>
  <si>
    <t>環境衛生施設整備基金</t>
    <rPh sb="0" eb="2">
      <t>カンキョウ</t>
    </rPh>
    <rPh sb="2" eb="4">
      <t>エイセイ</t>
    </rPh>
    <rPh sb="4" eb="6">
      <t>シセツ</t>
    </rPh>
    <rPh sb="6" eb="8">
      <t>セイビ</t>
    </rPh>
    <rPh sb="8" eb="10">
      <t>キキン</t>
    </rPh>
    <phoneticPr fontId="5"/>
  </si>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</sst>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4"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34" fillId="0" borderId="112" xfId="12" applyFont="1" applyBorder="1" applyAlignment="1" applyProtection="1">
      <alignment horizontal="left" vertical="center" wrapText="1"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CAA22B9-78A3-44C8-A65E-A516BD77C38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D62AC1B6-23E1-4AE7-ABCE-9DC2AA3792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3C2-4233-A6F7-F97291EFEA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103599</c:v>
                </c:pt>
                <c:pt idx="1">
                  <c:v>138614</c:v>
                </c:pt>
                <c:pt idx="2">
                  <c:v>97631</c:v>
                </c:pt>
                <c:pt idx="3">
                  <c:v>147123</c:v>
                </c:pt>
                <c:pt idx="4">
                  <c:v>161082</c:v>
                </c:pt>
              </c:numCache>
            </c:numRef>
          </c:val>
          <c:smooth val="0"/>
          <c:extLst>
            <c:ext xmlns:c16="http://schemas.microsoft.com/office/drawing/2014/chart" uri="{C3380CC4-5D6E-409C-BE32-E72D297353CC}">
              <c16:uniqueId val="{00000001-93C2-4233-A6F7-F97291EFEA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5.15</c:v>
                </c:pt>
                <c:pt idx="1">
                  <c:v>5.49</c:v>
                </c:pt>
                <c:pt idx="2">
                  <c:v>5.57</c:v>
                </c:pt>
                <c:pt idx="3">
                  <c:v>5.86</c:v>
                </c:pt>
                <c:pt idx="4">
                  <c:v>7.76</c:v>
                </c:pt>
              </c:numCache>
            </c:numRef>
          </c:val>
          <c:extLst>
            <c:ext xmlns:c16="http://schemas.microsoft.com/office/drawing/2014/chart" uri="{C3380CC4-5D6E-409C-BE32-E72D297353CC}">
              <c16:uniqueId val="{00000000-53FA-456F-B7E7-10D44C922F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20.53</c:v>
                </c:pt>
                <c:pt idx="1">
                  <c:v>18.399999999999999</c:v>
                </c:pt>
                <c:pt idx="2">
                  <c:v>19.399999999999999</c:v>
                </c:pt>
                <c:pt idx="3">
                  <c:v>19.45</c:v>
                </c:pt>
                <c:pt idx="4">
                  <c:v>19.55</c:v>
                </c:pt>
              </c:numCache>
            </c:numRef>
          </c:val>
          <c:extLst>
            <c:ext xmlns:c16="http://schemas.microsoft.com/office/drawing/2014/chart" uri="{C3380CC4-5D6E-409C-BE32-E72D297353CC}">
              <c16:uniqueId val="{00000001-53FA-456F-B7E7-10D44C922F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0.89</c:v>
                </c:pt>
                <c:pt idx="1">
                  <c:v>0.88</c:v>
                </c:pt>
                <c:pt idx="2">
                  <c:v>-0.22</c:v>
                </c:pt>
                <c:pt idx="3">
                  <c:v>0.31</c:v>
                </c:pt>
                <c:pt idx="4">
                  <c:v>1.87</c:v>
                </c:pt>
              </c:numCache>
            </c:numRef>
          </c:val>
          <c:smooth val="0"/>
          <c:extLst>
            <c:ext xmlns:c16="http://schemas.microsoft.com/office/drawing/2014/chart" uri="{C3380CC4-5D6E-409C-BE32-E72D297353CC}">
              <c16:uniqueId val="{00000002-53FA-456F-B7E7-10D44C922F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0.06</c:v>
                </c:pt>
                <c:pt idx="4">
                  <c:v>#N/A</c:v>
                </c:pt>
                <c:pt idx="5">
                  <c:v>0.04</c:v>
                </c:pt>
                <c:pt idx="6">
                  <c:v>#N/A</c:v>
                </c:pt>
                <c:pt idx="7">
                  <c:v>7.0000000000000007E-2</c:v>
                </c:pt>
                <c:pt idx="8">
                  <c:v>#N/A</c:v>
                </c:pt>
                <c:pt idx="9">
                  <c:v>0</c:v>
                </c:pt>
              </c:numCache>
            </c:numRef>
          </c:val>
          <c:extLst>
            <c:ext xmlns:c16="http://schemas.microsoft.com/office/drawing/2014/chart" uri="{C3380CC4-5D6E-409C-BE32-E72D297353CC}">
              <c16:uniqueId val="{00000000-42C3-4B4F-A601-FE2676F557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C3-4B4F-A601-FE2676F5574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2C3-4B4F-A601-FE2676F5574C}"/>
            </c:ext>
          </c:extLst>
        </c:ser>
        <c:ser>
          <c:idx val="3"/>
          <c:order val="3"/>
          <c:tx>
            <c:strRef>
              <c:f>データシート!$A$30</c:f>
              <c:strCache>
                <c:ptCount val="1"/>
                <c:pt idx="0">
                  <c:v>宅地等造成特別会計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3-42C3-4B4F-A601-FE2676F5574C}"/>
            </c:ext>
          </c:extLst>
        </c:ser>
        <c:ser>
          <c:idx val="4"/>
          <c:order val="4"/>
          <c:tx>
            <c:strRef>
              <c:f>データシート!$A$31</c:f>
              <c:strCache>
                <c:ptCount val="1"/>
                <c:pt idx="0">
                  <c:v>国民健康保険関川診療所特別会計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0.44</c:v>
                </c:pt>
                <c:pt idx="4">
                  <c:v>#N/A</c:v>
                </c:pt>
                <c:pt idx="5">
                  <c:v>0.49</c:v>
                </c:pt>
                <c:pt idx="6">
                  <c:v>#N/A</c:v>
                </c:pt>
                <c:pt idx="7">
                  <c:v>0.44</c:v>
                </c:pt>
                <c:pt idx="8">
                  <c:v>#N/A</c:v>
                </c:pt>
                <c:pt idx="9">
                  <c:v>0.28999999999999998</c:v>
                </c:pt>
              </c:numCache>
            </c:numRef>
          </c:val>
          <c:extLst>
            <c:ext xmlns:c16="http://schemas.microsoft.com/office/drawing/2014/chart" uri="{C3380CC4-5D6E-409C-BE32-E72D297353CC}">
              <c16:uniqueId val="{00000004-42C3-4B4F-A601-FE2676F5574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c:v>
                </c:pt>
                <c:pt idx="2">
                  <c:v>#N/A</c:v>
                </c:pt>
                <c:pt idx="3">
                  <c:v>0.18</c:v>
                </c:pt>
                <c:pt idx="4">
                  <c:v>#N/A</c:v>
                </c:pt>
                <c:pt idx="5">
                  <c:v>0.22</c:v>
                </c:pt>
                <c:pt idx="6">
                  <c:v>#N/A</c:v>
                </c:pt>
                <c:pt idx="7">
                  <c:v>0.09</c:v>
                </c:pt>
                <c:pt idx="8">
                  <c:v>#N/A</c:v>
                </c:pt>
                <c:pt idx="9">
                  <c:v>0.3</c:v>
                </c:pt>
              </c:numCache>
            </c:numRef>
          </c:val>
          <c:extLst>
            <c:ext xmlns:c16="http://schemas.microsoft.com/office/drawing/2014/chart" uri="{C3380CC4-5D6E-409C-BE32-E72D297353CC}">
              <c16:uniqueId val="{00000005-42C3-4B4F-A601-FE2676F5574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1.84</c:v>
                </c:pt>
                <c:pt idx="2">
                  <c:v>#N/A</c:v>
                </c:pt>
                <c:pt idx="3">
                  <c:v>2.06</c:v>
                </c:pt>
                <c:pt idx="4">
                  <c:v>#N/A</c:v>
                </c:pt>
                <c:pt idx="5">
                  <c:v>2.27</c:v>
                </c:pt>
                <c:pt idx="6">
                  <c:v>#N/A</c:v>
                </c:pt>
                <c:pt idx="7">
                  <c:v>2.66</c:v>
                </c:pt>
                <c:pt idx="8">
                  <c:v>#N/A</c:v>
                </c:pt>
                <c:pt idx="9">
                  <c:v>2.52</c:v>
                </c:pt>
              </c:numCache>
            </c:numRef>
          </c:val>
          <c:extLst>
            <c:ext xmlns:c16="http://schemas.microsoft.com/office/drawing/2014/chart" uri="{C3380CC4-5D6E-409C-BE32-E72D297353CC}">
              <c16:uniqueId val="{00000006-42C3-4B4F-A601-FE2676F5574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2.52</c:v>
                </c:pt>
                <c:pt idx="4">
                  <c:v>#N/A</c:v>
                </c:pt>
                <c:pt idx="5">
                  <c:v>3.89</c:v>
                </c:pt>
                <c:pt idx="6">
                  <c:v>#N/A</c:v>
                </c:pt>
                <c:pt idx="7">
                  <c:v>4.62</c:v>
                </c:pt>
                <c:pt idx="8">
                  <c:v>#N/A</c:v>
                </c:pt>
                <c:pt idx="9">
                  <c:v>5.43</c:v>
                </c:pt>
              </c:numCache>
            </c:numRef>
          </c:val>
          <c:extLst>
            <c:ext xmlns:c16="http://schemas.microsoft.com/office/drawing/2014/chart" uri="{C3380CC4-5D6E-409C-BE32-E72D297353CC}">
              <c16:uniqueId val="{00000007-42C3-4B4F-A601-FE2676F5574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4.91</c:v>
                </c:pt>
                <c:pt idx="2">
                  <c:v>#N/A</c:v>
                </c:pt>
                <c:pt idx="3">
                  <c:v>4.1900000000000004</c:v>
                </c:pt>
                <c:pt idx="4">
                  <c:v>#N/A</c:v>
                </c:pt>
                <c:pt idx="5">
                  <c:v>4.3</c:v>
                </c:pt>
                <c:pt idx="6">
                  <c:v>#N/A</c:v>
                </c:pt>
                <c:pt idx="7">
                  <c:v>4.8099999999999996</c:v>
                </c:pt>
                <c:pt idx="8">
                  <c:v>#N/A</c:v>
                </c:pt>
                <c:pt idx="9">
                  <c:v>5.64</c:v>
                </c:pt>
              </c:numCache>
            </c:numRef>
          </c:val>
          <c:extLst>
            <c:ext xmlns:c16="http://schemas.microsoft.com/office/drawing/2014/chart" uri="{C3380CC4-5D6E-409C-BE32-E72D297353CC}">
              <c16:uniqueId val="{00000008-42C3-4B4F-A601-FE2676F557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5.14</c:v>
                </c:pt>
                <c:pt idx="2">
                  <c:v>#N/A</c:v>
                </c:pt>
                <c:pt idx="3">
                  <c:v>5.49</c:v>
                </c:pt>
                <c:pt idx="4">
                  <c:v>#N/A</c:v>
                </c:pt>
                <c:pt idx="5">
                  <c:v>5.56</c:v>
                </c:pt>
                <c:pt idx="6">
                  <c:v>#N/A</c:v>
                </c:pt>
                <c:pt idx="7">
                  <c:v>5.86</c:v>
                </c:pt>
                <c:pt idx="8">
                  <c:v>#N/A</c:v>
                </c:pt>
                <c:pt idx="9">
                  <c:v>7.76</c:v>
                </c:pt>
              </c:numCache>
            </c:numRef>
          </c:val>
          <c:extLst>
            <c:ext xmlns:c16="http://schemas.microsoft.com/office/drawing/2014/chart" uri="{C3380CC4-5D6E-409C-BE32-E72D297353CC}">
              <c16:uniqueId val="{00000009-42C3-4B4F-A601-FE2676F557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643</c:v>
                </c:pt>
                <c:pt idx="5">
                  <c:v>666</c:v>
                </c:pt>
                <c:pt idx="8">
                  <c:v>625</c:v>
                </c:pt>
                <c:pt idx="11">
                  <c:v>631</c:v>
                </c:pt>
                <c:pt idx="14">
                  <c:v>573</c:v>
                </c:pt>
              </c:numCache>
            </c:numRef>
          </c:val>
          <c:extLst>
            <c:ext xmlns:c16="http://schemas.microsoft.com/office/drawing/2014/chart" uri="{C3380CC4-5D6E-409C-BE32-E72D297353CC}">
              <c16:uniqueId val="{00000000-45C3-42C3-8A5A-B3C2368C79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C3-42C3-8A5A-B3C2368C79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C3-42C3-8A5A-B3C2368C79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43</c:v>
                </c:pt>
                <c:pt idx="6">
                  <c:v>46</c:v>
                </c:pt>
                <c:pt idx="9">
                  <c:v>44</c:v>
                </c:pt>
                <c:pt idx="12">
                  <c:v>35</c:v>
                </c:pt>
              </c:numCache>
            </c:numRef>
          </c:val>
          <c:extLst>
            <c:ext xmlns:c16="http://schemas.microsoft.com/office/drawing/2014/chart" uri="{C3380CC4-5D6E-409C-BE32-E72D297353CC}">
              <c16:uniqueId val="{00000003-45C3-42C3-8A5A-B3C2368C79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314</c:v>
                </c:pt>
                <c:pt idx="3">
                  <c:v>326</c:v>
                </c:pt>
                <c:pt idx="6">
                  <c:v>350</c:v>
                </c:pt>
                <c:pt idx="9">
                  <c:v>321</c:v>
                </c:pt>
                <c:pt idx="12">
                  <c:v>331</c:v>
                </c:pt>
              </c:numCache>
            </c:numRef>
          </c:val>
          <c:extLst>
            <c:ext xmlns:c16="http://schemas.microsoft.com/office/drawing/2014/chart" uri="{C3380CC4-5D6E-409C-BE32-E72D297353CC}">
              <c16:uniqueId val="{00000004-45C3-42C3-8A5A-B3C2368C79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C3-42C3-8A5A-B3C2368C79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C3-42C3-8A5A-B3C2368C79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591</c:v>
                </c:pt>
                <c:pt idx="3">
                  <c:v>642</c:v>
                </c:pt>
                <c:pt idx="6">
                  <c:v>606</c:v>
                </c:pt>
                <c:pt idx="9">
                  <c:v>621</c:v>
                </c:pt>
                <c:pt idx="12">
                  <c:v>548</c:v>
                </c:pt>
              </c:numCache>
            </c:numRef>
          </c:val>
          <c:extLst>
            <c:ext xmlns:c16="http://schemas.microsoft.com/office/drawing/2014/chart" uri="{C3380CC4-5D6E-409C-BE32-E72D297353CC}">
              <c16:uniqueId val="{00000007-45C3-42C3-8A5A-B3C2368C79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302</c:v>
                </c:pt>
                <c:pt idx="2">
                  <c:v>#N/A</c:v>
                </c:pt>
                <c:pt idx="3">
                  <c:v>#N/A</c:v>
                </c:pt>
                <c:pt idx="4">
                  <c:v>345</c:v>
                </c:pt>
                <c:pt idx="5">
                  <c:v>#N/A</c:v>
                </c:pt>
                <c:pt idx="6">
                  <c:v>#N/A</c:v>
                </c:pt>
                <c:pt idx="7">
                  <c:v>377</c:v>
                </c:pt>
                <c:pt idx="8">
                  <c:v>#N/A</c:v>
                </c:pt>
                <c:pt idx="9">
                  <c:v>#N/A</c:v>
                </c:pt>
                <c:pt idx="10">
                  <c:v>355</c:v>
                </c:pt>
                <c:pt idx="11">
                  <c:v>#N/A</c:v>
                </c:pt>
                <c:pt idx="12">
                  <c:v>#N/A</c:v>
                </c:pt>
                <c:pt idx="13">
                  <c:v>341</c:v>
                </c:pt>
                <c:pt idx="14">
                  <c:v>#N/A</c:v>
                </c:pt>
              </c:numCache>
            </c:numRef>
          </c:val>
          <c:smooth val="0"/>
          <c:extLst>
            <c:ext xmlns:c16="http://schemas.microsoft.com/office/drawing/2014/chart" uri="{C3380CC4-5D6E-409C-BE32-E72D297353CC}">
              <c16:uniqueId val="{00000008-45C3-42C3-8A5A-B3C2368C79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6027</c:v>
                </c:pt>
                <c:pt idx="5">
                  <c:v>5728</c:v>
                </c:pt>
                <c:pt idx="8">
                  <c:v>5669</c:v>
                </c:pt>
                <c:pt idx="11">
                  <c:v>5578</c:v>
                </c:pt>
                <c:pt idx="14">
                  <c:v>5384</c:v>
                </c:pt>
              </c:numCache>
            </c:numRef>
          </c:val>
          <c:extLst>
            <c:ext xmlns:c16="http://schemas.microsoft.com/office/drawing/2014/chart" uri="{C3380CC4-5D6E-409C-BE32-E72D297353CC}">
              <c16:uniqueId val="{00000000-9496-42DA-A57E-E78617BC35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c:v>
                </c:pt>
                <c:pt idx="5">
                  <c:v>37</c:v>
                </c:pt>
                <c:pt idx="8">
                  <c:v>22</c:v>
                </c:pt>
                <c:pt idx="11">
                  <c:v>11</c:v>
                </c:pt>
                <c:pt idx="14">
                  <c:v>8</c:v>
                </c:pt>
              </c:numCache>
            </c:numRef>
          </c:val>
          <c:extLst>
            <c:ext xmlns:c16="http://schemas.microsoft.com/office/drawing/2014/chart" uri="{C3380CC4-5D6E-409C-BE32-E72D297353CC}">
              <c16:uniqueId val="{00000001-9496-42DA-A57E-E78617BC35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1918</c:v>
                </c:pt>
                <c:pt idx="5">
                  <c:v>2109</c:v>
                </c:pt>
                <c:pt idx="8">
                  <c:v>2138</c:v>
                </c:pt>
                <c:pt idx="11">
                  <c:v>2347</c:v>
                </c:pt>
                <c:pt idx="14">
                  <c:v>2549</c:v>
                </c:pt>
              </c:numCache>
            </c:numRef>
          </c:val>
          <c:extLst>
            <c:ext xmlns:c16="http://schemas.microsoft.com/office/drawing/2014/chart" uri="{C3380CC4-5D6E-409C-BE32-E72D297353CC}">
              <c16:uniqueId val="{00000002-9496-42DA-A57E-E78617BC35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96-42DA-A57E-E78617BC35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96-42DA-A57E-E78617BC35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96-42DA-A57E-E78617BC35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894</c:v>
                </c:pt>
                <c:pt idx="3">
                  <c:v>911</c:v>
                </c:pt>
                <c:pt idx="6">
                  <c:v>850</c:v>
                </c:pt>
                <c:pt idx="9">
                  <c:v>831</c:v>
                </c:pt>
                <c:pt idx="12">
                  <c:v>840</c:v>
                </c:pt>
              </c:numCache>
            </c:numRef>
          </c:val>
          <c:extLst>
            <c:ext xmlns:c16="http://schemas.microsoft.com/office/drawing/2014/chart" uri="{C3380CC4-5D6E-409C-BE32-E72D297353CC}">
              <c16:uniqueId val="{00000006-9496-42DA-A57E-E78617BC35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c:v>
                </c:pt>
                <c:pt idx="3">
                  <c:v>81</c:v>
                </c:pt>
                <c:pt idx="6">
                  <c:v>74</c:v>
                </c:pt>
                <c:pt idx="9">
                  <c:v>67</c:v>
                </c:pt>
                <c:pt idx="12">
                  <c:v>60</c:v>
                </c:pt>
              </c:numCache>
            </c:numRef>
          </c:val>
          <c:extLst>
            <c:ext xmlns:c16="http://schemas.microsoft.com/office/drawing/2014/chart" uri="{C3380CC4-5D6E-409C-BE32-E72D297353CC}">
              <c16:uniqueId val="{00000007-9496-42DA-A57E-E78617BC35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2710</c:v>
                </c:pt>
                <c:pt idx="3">
                  <c:v>2631</c:v>
                </c:pt>
                <c:pt idx="6">
                  <c:v>2595</c:v>
                </c:pt>
                <c:pt idx="9">
                  <c:v>2426</c:v>
                </c:pt>
                <c:pt idx="12">
                  <c:v>2319</c:v>
                </c:pt>
              </c:numCache>
            </c:numRef>
          </c:val>
          <c:extLst>
            <c:ext xmlns:c16="http://schemas.microsoft.com/office/drawing/2014/chart" uri="{C3380CC4-5D6E-409C-BE32-E72D297353CC}">
              <c16:uniqueId val="{00000008-9496-42DA-A57E-E78617BC35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95</c:v>
                </c:pt>
                <c:pt idx="3">
                  <c:v>71</c:v>
                </c:pt>
                <c:pt idx="6">
                  <c:v>53</c:v>
                </c:pt>
                <c:pt idx="9">
                  <c:v>53</c:v>
                </c:pt>
                <c:pt idx="12">
                  <c:v>190</c:v>
                </c:pt>
              </c:numCache>
            </c:numRef>
          </c:val>
          <c:extLst>
            <c:ext xmlns:c16="http://schemas.microsoft.com/office/drawing/2014/chart" uri="{C3380CC4-5D6E-409C-BE32-E72D297353CC}">
              <c16:uniqueId val="{00000009-9496-42DA-A57E-E78617BC35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5104</c:v>
                </c:pt>
                <c:pt idx="3">
                  <c:v>4887</c:v>
                </c:pt>
                <c:pt idx="6">
                  <c:v>4949</c:v>
                </c:pt>
                <c:pt idx="9">
                  <c:v>5037</c:v>
                </c:pt>
                <c:pt idx="12">
                  <c:v>4928</c:v>
                </c:pt>
              </c:numCache>
            </c:numRef>
          </c:val>
          <c:extLst>
            <c:ext xmlns:c16="http://schemas.microsoft.com/office/drawing/2014/chart" uri="{C3380CC4-5D6E-409C-BE32-E72D297353CC}">
              <c16:uniqueId val="{0000000A-9496-42DA-A57E-E78617BC35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893</c:v>
                </c:pt>
                <c:pt idx="2">
                  <c:v>#N/A</c:v>
                </c:pt>
                <c:pt idx="3">
                  <c:v>#N/A</c:v>
                </c:pt>
                <c:pt idx="4">
                  <c:v>707</c:v>
                </c:pt>
                <c:pt idx="5">
                  <c:v>#N/A</c:v>
                </c:pt>
                <c:pt idx="6">
                  <c:v>#N/A</c:v>
                </c:pt>
                <c:pt idx="7">
                  <c:v>692</c:v>
                </c:pt>
                <c:pt idx="8">
                  <c:v>#N/A</c:v>
                </c:pt>
                <c:pt idx="9">
                  <c:v>#N/A</c:v>
                </c:pt>
                <c:pt idx="10">
                  <c:v>477</c:v>
                </c:pt>
                <c:pt idx="11">
                  <c:v>#N/A</c:v>
                </c:pt>
                <c:pt idx="12">
                  <c:v>#N/A</c:v>
                </c:pt>
                <c:pt idx="13">
                  <c:v>396</c:v>
                </c:pt>
                <c:pt idx="14">
                  <c:v>#N/A</c:v>
                </c:pt>
              </c:numCache>
            </c:numRef>
          </c:val>
          <c:smooth val="0"/>
          <c:extLst>
            <c:ext xmlns:c16="http://schemas.microsoft.com/office/drawing/2014/chart" uri="{C3380CC4-5D6E-409C-BE32-E72D297353CC}">
              <c16:uniqueId val="{0000000B-9496-42DA-A57E-E78617BC35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670</c:v>
                </c:pt>
                <c:pt idx="1">
                  <c:v>671</c:v>
                </c:pt>
                <c:pt idx="2">
                  <c:v>671</c:v>
                </c:pt>
              </c:numCache>
            </c:numRef>
          </c:val>
          <c:extLst>
            <c:ext xmlns:c16="http://schemas.microsoft.com/office/drawing/2014/chart" uri="{C3380CC4-5D6E-409C-BE32-E72D297353CC}">
              <c16:uniqueId val="{00000000-4CB1-4441-AAEE-109D5648E3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c:v>
                </c:pt>
                <c:pt idx="1">
                  <c:v>104</c:v>
                </c:pt>
                <c:pt idx="2">
                  <c:v>129</c:v>
                </c:pt>
              </c:numCache>
            </c:numRef>
          </c:val>
          <c:extLst>
            <c:ext xmlns:c16="http://schemas.microsoft.com/office/drawing/2014/chart" uri="{C3380CC4-5D6E-409C-BE32-E72D297353CC}">
              <c16:uniqueId val="{00000001-4CB1-4441-AAEE-109D5648E3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972</c:v>
                </c:pt>
                <c:pt idx="1">
                  <c:v>1088</c:v>
                </c:pt>
                <c:pt idx="2">
                  <c:v>1286</c:v>
                </c:pt>
              </c:numCache>
            </c:numRef>
          </c:val>
          <c:extLst>
            <c:ext xmlns:c16="http://schemas.microsoft.com/office/drawing/2014/chart" uri="{C3380CC4-5D6E-409C-BE32-E72D297353CC}">
              <c16:uniqueId val="{00000002-4CB1-4441-AAEE-109D5648E3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大規模事業の地方債償還が終了したため、元利償還金は大幅に減少している。今後、令和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年の豪雨災害で借り入れた地方債の償還が本格化するため、元利償還金は増加する見込み。交付税参入率の低い地方債は借入を抑制する必要がある。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年の豪雨災害での地方債の借入は令和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年度が最後のため、今後地方債の現在高は減少が見込まれる。ただし、災害復旧事業債は金額に対して償還年限が短いため、公債費は今後高い水準で推移する見込み。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公債費とのバランスを取りながら、適正な地方債の管理に努める必要がある。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新潟県関川村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将来的な負担に備え、減債基金や特定目的基金に積み立てを行ったため基金残高が増加している。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災害復旧事業や臨時財政対策債の償還時に繰り入れるため、今後減少が見込まれる。その他の特定目的基金も直近で取崩しを見込んでいるものもあり、基金総額の維持は難しい。将来負担に備え、計画的な積立と取り崩しを行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むらづくり総合対策基金：総合的な村づくりの推進を図る。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庁舎管理基金：庁舎等施設の整備を図る。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教育施設整備基金：教育施設の整備を図る。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環境衛生施設整備基金：環境衛生施設の整備を図る。</a:t>
          </a:r>
          <a:endParaRPr lang="ja-JP" altLang="ja-JP" sz="1400">
            <a:effectLst/>
            <a:latin typeface="+mn-ea"/>
            <a:ea typeface="+mn-ea"/>
          </a:endParaRPr>
        </a:p>
        <a:p>
          <a:r>
            <a:rPr kumimoji="1" lang="ja-JP" altLang="ja-JP" sz="1100">
              <a:solidFill>
                <a:schemeClr val="dk1"/>
              </a:solidFill>
              <a:effectLst/>
              <a:latin typeface="+mn-ea"/>
              <a:ea typeface="+mn-ea"/>
              <a:cs typeface="+mn-cs"/>
            </a:rPr>
            <a:t>　ふるさと応援基金：村づくりに対して募った寄付金を財源に、個性豊かな活力ある安心の村づくりを推進する。</a:t>
          </a:r>
          <a:endParaRPr lang="ja-JP" altLang="ja-JP" sz="14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村づくり総合対策基金：今後の村づくりに資する事業の財源として積立。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庁舎管理基金：庁舎空調改修経費等の財源として積立。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ふるさと応援基金：ふるさと納税による寄付額増額に伴う増。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公用施設の整備など、財政措置の少ない事業に対して優先的に積立を行い将来的な負担を軽減する。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新規で取り崩すことなく、利子の積立のみ行った。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人口減少による普通交付税の減少に備えて、可能な限り現在の残高を維持する。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災害復旧事業債の償還に備えて積み立てたほか、国から普通交付税で臨時財政対策債償還基金費として措置された分の積立を行った。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災害復旧事業債と臨時財政対策債償還時に適切に取り崩しを行う。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4,659
299.61
6,389,065
6,089,009
266,355
3,431,019
4,928,010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など村税が減少傾向なこと、現役世代の人口減少が進んでいることから財政力指数は低い値で推移している。自主財源の確保に努めつつ、人口減少社会に対応した効率的な財政運営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ポイント改善したが、概ね類似団体と同様に高い水準で推移している。令和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災害で借り入れた災害復旧事業債の償還が始まっていること、物価や人件費が高騰していることから、今後もこの傾向は続く見込み。また、歳入のうち大きな割合を占める地方交付税は、人口減少の影響を受けることから、歳入についても今後減少が見込まれる。今後の人口減少社会に対応した効率的な事業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61</xdr:row>
      <xdr:rowOff>69109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1750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61066</xdr:rowOff>
    </xdr:from>
    <xdr:to>
      <xdr:col>19</xdr:col>
      <xdr:colOff>133350</xdr:colOff>
      <xdr:row>61</xdr:row>
      <xdr:rowOff>69109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195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61</xdr:row>
      <xdr:rowOff>61066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1495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127953</xdr:rowOff>
    </xdr:from>
    <xdr:to>
      <xdr:col>11</xdr:col>
      <xdr:colOff>31750</xdr:colOff>
      <xdr:row>61</xdr:row>
      <xdr:rowOff>105304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4953"/>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8255</xdr:rowOff>
    </xdr:from>
    <xdr:to>
      <xdr:col>23</xdr:col>
      <xdr:colOff>184150</xdr:colOff>
      <xdr:row>61</xdr:row>
      <xdr:rowOff>109855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24782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18309</xdr:rowOff>
    </xdr:from>
    <xdr:to>
      <xdr:col>19</xdr:col>
      <xdr:colOff>184150</xdr:colOff>
      <xdr:row>61</xdr:row>
      <xdr:rowOff>119909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130086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4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10266</xdr:rowOff>
    </xdr:from>
    <xdr:to>
      <xdr:col>15</xdr:col>
      <xdr:colOff>133350</xdr:colOff>
      <xdr:row>61</xdr:row>
      <xdr:rowOff>111866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96643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77153</xdr:rowOff>
    </xdr:from>
    <xdr:to>
      <xdr:col>11</xdr:col>
      <xdr:colOff>82550</xdr:colOff>
      <xdr:row>61</xdr:row>
      <xdr:rowOff>7303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17480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54504</xdr:rowOff>
    </xdr:from>
    <xdr:to>
      <xdr:col>7</xdr:col>
      <xdr:colOff>31750</xdr:colOff>
      <xdr:row>61</xdr:row>
      <xdr:rowOff>156104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140881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[480,347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人件費、物件費は物価高騰と人口減少の影響で前年度より増加している。特に物価高騰は今後も継続的に続く見込みのため、単純な金額比較では今後も増加は避けられない。一方、価格高騰下でも従来の支出規模を維持することは、行政サービスの低下や民間企業も含めた適切な価格転嫁に影響する可能性もある。経常収支比率や実質公債費比率など各種指標や、類似団体との比較を通じて、適切な支出規模を見極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98692</xdr:rowOff>
    </xdr:from>
    <xdr:to>
      <xdr:col>23</xdr:col>
      <xdr:colOff>133350</xdr:colOff>
      <xdr:row>82</xdr:row>
      <xdr:rowOff>128126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57592"/>
          <a:ext cx="838200" cy="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98692</xdr:rowOff>
    </xdr:from>
    <xdr:to>
      <xdr:col>19</xdr:col>
      <xdr:colOff>133350</xdr:colOff>
      <xdr:row>82</xdr:row>
      <xdr:rowOff>131890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57592"/>
          <a:ext cx="8890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71193</xdr:rowOff>
    </xdr:from>
    <xdr:to>
      <xdr:col>15</xdr:col>
      <xdr:colOff>82550</xdr:colOff>
      <xdr:row>82</xdr:row>
      <xdr:rowOff>131890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0093"/>
          <a:ext cx="889000" cy="6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43360</xdr:rowOff>
    </xdr:from>
    <xdr:to>
      <xdr:col>11</xdr:col>
      <xdr:colOff>31750</xdr:colOff>
      <xdr:row>82</xdr:row>
      <xdr:rowOff>71193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2260"/>
          <a:ext cx="889000" cy="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77326</xdr:rowOff>
    </xdr:from>
    <xdr:to>
      <xdr:col>23</xdr:col>
      <xdr:colOff>184150</xdr:colOff>
      <xdr:row>83</xdr:row>
      <xdr:rowOff>7476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49403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47892</xdr:rowOff>
    </xdr:from>
    <xdr:to>
      <xdr:col>19</xdr:col>
      <xdr:colOff>184150</xdr:colOff>
      <xdr:row>82</xdr:row>
      <xdr:rowOff>149492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134269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81090</xdr:rowOff>
    </xdr:from>
    <xdr:to>
      <xdr:col>15</xdr:col>
      <xdr:colOff>133350</xdr:colOff>
      <xdr:row>83</xdr:row>
      <xdr:rowOff>11240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167467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20393</xdr:rowOff>
    </xdr:from>
    <xdr:to>
      <xdr:col>11</xdr:col>
      <xdr:colOff>82550</xdr:colOff>
      <xdr:row>82</xdr:row>
      <xdr:rowOff>121993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106770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164010</xdr:rowOff>
    </xdr:from>
    <xdr:to>
      <xdr:col>7</xdr:col>
      <xdr:colOff>31750</xdr:colOff>
      <xdr:row>82</xdr:row>
      <xdr:rowOff>94160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78937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3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期間従事した職員の退職と、近年の採用に中途採用者が多いことが重なり、前歴加算の算定方法の都合上、新採用から同年代まで務めた場合より給与が低い状況となっており、ラスパイレス指数を押し下げている状況。一般職の給与改定については、国の人事院勧告に対応して適切に給与引き上げ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71261</xdr:rowOff>
    </xdr:from>
    <xdr:to>
      <xdr:col>81</xdr:col>
      <xdr:colOff>44450</xdr:colOff>
      <xdr:row>82</xdr:row>
      <xdr:rowOff>103716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787261"/>
          <a:ext cx="8382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39511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626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39511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224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103716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20461</xdr:rowOff>
    </xdr:from>
    <xdr:to>
      <xdr:col>81</xdr:col>
      <xdr:colOff>95250</xdr:colOff>
      <xdr:row>80</xdr:row>
      <xdr:rowOff>122061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113188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5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160161</xdr:rowOff>
    </xdr:from>
    <xdr:to>
      <xdr:col>73</xdr:col>
      <xdr:colOff>44450</xdr:colOff>
      <xdr:row>83</xdr:row>
      <xdr:rowOff>90311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100488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村の人口減少が進んでいるため、</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人あたりの職員数は増加傾向で推移している。業務の効率化に努め、職員定員の適正管理に努める。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34671</xdr:rowOff>
    </xdr:from>
    <xdr:to>
      <xdr:col>81</xdr:col>
      <xdr:colOff>44450</xdr:colOff>
      <xdr:row>63</xdr:row>
      <xdr:rowOff>47339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36021"/>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130111</xdr:rowOff>
    </xdr:from>
    <xdr:to>
      <xdr:col>77</xdr:col>
      <xdr:colOff>44450</xdr:colOff>
      <xdr:row>63</xdr:row>
      <xdr:rowOff>34671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60011"/>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130111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9848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35401</xdr:rowOff>
    </xdr:from>
    <xdr:to>
      <xdr:col>68</xdr:col>
      <xdr:colOff>152400</xdr:colOff>
      <xdr:row>62</xdr:row>
      <xdr:rowOff>68580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65301"/>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167989</xdr:rowOff>
    </xdr:from>
    <xdr:to>
      <xdr:col>81</xdr:col>
      <xdr:colOff>95250</xdr:colOff>
      <xdr:row>63</xdr:row>
      <xdr:rowOff>98139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140066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155321</xdr:rowOff>
    </xdr:from>
    <xdr:to>
      <xdr:col>77</xdr:col>
      <xdr:colOff>95250</xdr:colOff>
      <xdr:row>63</xdr:row>
      <xdr:rowOff>85471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70248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7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79311</xdr:rowOff>
    </xdr:from>
    <xdr:to>
      <xdr:col>73</xdr:col>
      <xdr:colOff>44450</xdr:colOff>
      <xdr:row>63</xdr:row>
      <xdr:rowOff>9461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165688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9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156051</xdr:rowOff>
    </xdr:from>
    <xdr:to>
      <xdr:col>64</xdr:col>
      <xdr:colOff>152400</xdr:colOff>
      <xdr:row>62</xdr:row>
      <xdr:rowOff>86201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70978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年度はほぼ前年並みの推移であり、類似団体と比較しても高めの水準となっている。令和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年の豪雨災害の復旧事業に対して借り入れた地方債の償還のため、今後数年間は高めの値で推移することになる。公債費負担が過大にならないよう、交付税措置の低い地方債の抑制に努める。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42</xdr:row>
      <xdr:rowOff>146050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4212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141224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228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68834</xdr:rowOff>
    </xdr:from>
    <xdr:to>
      <xdr:col>72</xdr:col>
      <xdr:colOff>203200</xdr:colOff>
      <xdr:row>42</xdr:row>
      <xdr:rowOff>121920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697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68834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504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18034</xdr:rowOff>
    </xdr:from>
    <xdr:to>
      <xdr:col>68</xdr:col>
      <xdr:colOff>203200</xdr:colOff>
      <xdr:row>42</xdr:row>
      <xdr:rowOff>119634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104411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改善した。公営企業の地方債の償還が進んでいること、将来的な事業に備え基金への積立を行ったことが主な要因。今後も財政措置が有利な地方債や国県の補助金などを活用し、村の財政負担が過大に案らない事業実施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154023</xdr:rowOff>
    </xdr:from>
    <xdr:to>
      <xdr:col>81</xdr:col>
      <xdr:colOff>44450</xdr:colOff>
      <xdr:row>15</xdr:row>
      <xdr:rowOff>22790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5543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22790</xdr:rowOff>
    </xdr:from>
    <xdr:to>
      <xdr:col>77</xdr:col>
      <xdr:colOff>44450</xdr:colOff>
      <xdr:row>15</xdr:row>
      <xdr:rowOff>123331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59454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113947</xdr:rowOff>
    </xdr:from>
    <xdr:to>
      <xdr:col>72</xdr:col>
      <xdr:colOff>203200</xdr:colOff>
      <xdr:row>15</xdr:row>
      <xdr:rowOff>123331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268569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113947</xdr:rowOff>
    </xdr:from>
    <xdr:to>
      <xdr:col>68</xdr:col>
      <xdr:colOff>152400</xdr:colOff>
      <xdr:row>16</xdr:row>
      <xdr:rowOff>76553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685697"/>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103223</xdr:rowOff>
    </xdr:from>
    <xdr:to>
      <xdr:col>81</xdr:col>
      <xdr:colOff>95250</xdr:colOff>
      <xdr:row>15</xdr:row>
      <xdr:rowOff>33373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75300</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4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143440</xdr:rowOff>
    </xdr:from>
    <xdr:to>
      <xdr:col>77</xdr:col>
      <xdr:colOff>95250</xdr:colOff>
      <xdr:row>15</xdr:row>
      <xdr:rowOff>73590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5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58367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63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72531</xdr:rowOff>
    </xdr:from>
    <xdr:to>
      <xdr:col>73</xdr:col>
      <xdr:colOff>44450</xdr:colOff>
      <xdr:row>16</xdr:row>
      <xdr:rowOff>2681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158908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63147</xdr:rowOff>
    </xdr:from>
    <xdr:to>
      <xdr:col>68</xdr:col>
      <xdr:colOff>203200</xdr:colOff>
      <xdr:row>15</xdr:row>
      <xdr:rowOff>164747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6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149524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25753</xdr:rowOff>
    </xdr:from>
    <xdr:to>
      <xdr:col>64</xdr:col>
      <xdr:colOff>152400</xdr:colOff>
      <xdr:row>16</xdr:row>
      <xdr:rowOff>127353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112130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5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4,659
299.61
6,389,065
6,089,009
266,355
3,431,019
4,928,010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消防やごみ処理を他市町村に委託していることもあり、人件費の割合は類似団体と比べても低めの水準で推移している。人口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人当たりの職員数は増加傾向のため、今後も適正な定員管理に努める。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3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2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やごみ処理を他市町村に委託していることから物件費の割合は他団体より大幅に大きくなっている。物価高騰で今後も物件費は増加が見込まれる。事務の効率化に取り組みつつ、物価高騰に対応した適切な支出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86995</xdr:rowOff>
    </xdr:from>
    <xdr:to>
      <xdr:col>82</xdr:col>
      <xdr:colOff>107950</xdr:colOff>
      <xdr:row>17</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016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75565</xdr:rowOff>
    </xdr:from>
    <xdr:to>
      <xdr:col>78</xdr:col>
      <xdr:colOff>69850</xdr:colOff>
      <xdr:row>17</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902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138430</xdr:rowOff>
    </xdr:from>
    <xdr:to>
      <xdr:col>73</xdr:col>
      <xdr:colOff>180975</xdr:colOff>
      <xdr:row>17</xdr:row>
      <xdr:rowOff>75565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8163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138430</xdr:rowOff>
    </xdr:from>
    <xdr:to>
      <xdr:col>69</xdr:col>
      <xdr:colOff>92075</xdr:colOff>
      <xdr:row>17</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816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81915</xdr:rowOff>
    </xdr:from>
    <xdr:to>
      <xdr:col>82</xdr:col>
      <xdr:colOff>158750</xdr:colOff>
      <xdr:row>18</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36195</xdr:rowOff>
    </xdr:from>
    <xdr:to>
      <xdr:col>78</xdr:col>
      <xdr:colOff>120650</xdr:colOff>
      <xdr:row>17</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122572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3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24765</xdr:rowOff>
    </xdr:from>
    <xdr:to>
      <xdr:col>74</xdr:col>
      <xdr:colOff>31750</xdr:colOff>
      <xdr:row>17</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111142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87630</xdr:rowOff>
    </xdr:from>
    <xdr:to>
      <xdr:col>69</xdr:col>
      <xdr:colOff>142875</xdr:colOff>
      <xdr:row>17</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扶助費の割合は概ね例年並みで推移している。少子化が進んでおり、児童手当の給付費などが減っているため、類似団体より低めの水準となっている。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75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年度は降雪量が多かったことから道路の維持費の割合が大きくなっている。除雪費は年ごとにぶれが大きいため、特に冬時は必要な時に適切に予算措置できるよう、平時から財源を確保する必要がある。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784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5842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51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97282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510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126492</xdr:rowOff>
    </xdr:from>
    <xdr:to>
      <xdr:col>78</xdr:col>
      <xdr:colOff>120650</xdr:colOff>
      <xdr:row>57</xdr:row>
      <xdr:rowOff>56642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66819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9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割合は概ね平年並みで推移しており、類似団体より低い水準ではあるが、公営企業である簡易水道事業会計と下水道事業会計への補助が大きくなっている状況がある。今後も補助の適正化に取り組む。</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53848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221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過去の大規模事業の償還が終了したことから公債費の割合は一時的に下がっている。今後、令和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年の豪雨災害で借り入れた地方債の償還が本格化することにより、割合の増加が見込まれるため、交付税措置の低い地方債は借入の抑制に努める必要がある。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130811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848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130811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119380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14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123189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49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やや高い水準となっているが、概ね類似団体並みの水準となっている。物価高騰、人件費高騰により、今後も経常経費の上昇は避けられない一方、人口減少により自主財源は減少が見込まれる。人口減少社会に対応した行政運営に努め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74</xdr:row>
      <xdr:rowOff>152146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0515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74</xdr:row>
      <xdr:rowOff>117856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05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168148</xdr:rowOff>
    </xdr:from>
    <xdr:to>
      <xdr:col>73</xdr:col>
      <xdr:colOff>180975</xdr:colOff>
      <xdr:row>74</xdr:row>
      <xdr:rowOff>117856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8399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168148</xdr:rowOff>
    </xdr:from>
    <xdr:to>
      <xdr:col>69</xdr:col>
      <xdr:colOff>92075</xdr:colOff>
      <xdr:row>74</xdr:row>
      <xdr:rowOff>163576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8399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101346</xdr:rowOff>
    </xdr:from>
    <xdr:to>
      <xdr:col>82</xdr:col>
      <xdr:colOff>158750</xdr:colOff>
      <xdr:row>75</xdr:row>
      <xdr:rowOff>31496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117873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3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117348</xdr:rowOff>
    </xdr:from>
    <xdr:to>
      <xdr:col>69</xdr:col>
      <xdr:colOff>142875</xdr:colOff>
      <xdr:row>74</xdr:row>
      <xdr:rowOff>47498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57675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0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27703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111707</xdr:rowOff>
    </xdr:from>
    <xdr:to>
      <xdr:col>29</xdr:col>
      <xdr:colOff>127000</xdr:colOff>
      <xdr:row>16</xdr:row>
      <xdr:rowOff>144457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2532"/>
          <a:ext cx="647700" cy="32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144457</xdr:rowOff>
    </xdr:from>
    <xdr:to>
      <xdr:col>26</xdr:col>
      <xdr:colOff>50800</xdr:colOff>
      <xdr:row>17</xdr:row>
      <xdr:rowOff>18735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5282"/>
          <a:ext cx="698500" cy="4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18735</xdr:rowOff>
    </xdr:from>
    <xdr:to>
      <xdr:col>22</xdr:col>
      <xdr:colOff>114300</xdr:colOff>
      <xdr:row>18</xdr:row>
      <xdr:rowOff>973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1010"/>
          <a:ext cx="698500" cy="15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973</xdr:rowOff>
    </xdr:from>
    <xdr:to>
      <xdr:col>18</xdr:col>
      <xdr:colOff>177800</xdr:colOff>
      <xdr:row>18</xdr:row>
      <xdr:rowOff>36063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4698"/>
          <a:ext cx="698500" cy="3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60907</xdr:rowOff>
    </xdr:from>
    <xdr:to>
      <xdr:col>29</xdr:col>
      <xdr:colOff>177800</xdr:colOff>
      <xdr:row>16</xdr:row>
      <xdr:rowOff>162507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77434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93657</xdr:rowOff>
    </xdr:from>
    <xdr:to>
      <xdr:col>26</xdr:col>
      <xdr:colOff>101600</xdr:colOff>
      <xdr:row>17</xdr:row>
      <xdr:rowOff>23807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33984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3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139385</xdr:rowOff>
    </xdr:from>
    <xdr:to>
      <xdr:col>22</xdr:col>
      <xdr:colOff>165100</xdr:colOff>
      <xdr:row>17</xdr:row>
      <xdr:rowOff>69535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79712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121623</xdr:rowOff>
    </xdr:from>
    <xdr:to>
      <xdr:col>19</xdr:col>
      <xdr:colOff>38100</xdr:colOff>
      <xdr:row>18</xdr:row>
      <xdr:rowOff>51773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61950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5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156713</xdr:rowOff>
    </xdr:from>
    <xdr:to>
      <xdr:col>15</xdr:col>
      <xdr:colOff>101600</xdr:colOff>
      <xdr:row>18</xdr:row>
      <xdr:rowOff>86863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97040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4814</xdr:rowOff>
    </xdr:from>
    <xdr:to>
      <xdr:col>29</xdr:col>
      <xdr:colOff>127000</xdr:colOff>
      <xdr:row>35</xdr:row>
      <xdr:rowOff>12029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15164"/>
          <a:ext cx="647700" cy="7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330729</xdr:rowOff>
    </xdr:from>
    <xdr:to>
      <xdr:col>26</xdr:col>
      <xdr:colOff>50800</xdr:colOff>
      <xdr:row>35</xdr:row>
      <xdr:rowOff>4814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98179"/>
          <a:ext cx="698500" cy="1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330729</xdr:rowOff>
    </xdr:from>
    <xdr:to>
      <xdr:col>22</xdr:col>
      <xdr:colOff>114300</xdr:colOff>
      <xdr:row>35</xdr:row>
      <xdr:rowOff>54884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98179"/>
          <a:ext cx="698500" cy="67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54884</xdr:rowOff>
    </xdr:from>
    <xdr:to>
      <xdr:col>18</xdr:col>
      <xdr:colOff>177800</xdr:colOff>
      <xdr:row>35</xdr:row>
      <xdr:rowOff>133179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65234"/>
          <a:ext cx="698500" cy="7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304129</xdr:rowOff>
    </xdr:from>
    <xdr:to>
      <xdr:col>29</xdr:col>
      <xdr:colOff>177800</xdr:colOff>
      <xdr:row>35</xdr:row>
      <xdr:rowOff>62829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1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149206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1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296914</xdr:rowOff>
    </xdr:from>
    <xdr:to>
      <xdr:col>26</xdr:col>
      <xdr:colOff>101600</xdr:colOff>
      <xdr:row>35</xdr:row>
      <xdr:rowOff>55614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65790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279929</xdr:rowOff>
    </xdr:from>
    <xdr:to>
      <xdr:col>22</xdr:col>
      <xdr:colOff>165100</xdr:colOff>
      <xdr:row>35</xdr:row>
      <xdr:rowOff>38629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4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48805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1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4084</xdr:rowOff>
    </xdr:from>
    <xdr:to>
      <xdr:col>19</xdr:col>
      <xdr:colOff>38100</xdr:colOff>
      <xdr:row>35</xdr:row>
      <xdr:rowOff>105684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1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115861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8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82379</xdr:rowOff>
    </xdr:from>
    <xdr:to>
      <xdr:col>15</xdr:col>
      <xdr:colOff>101600</xdr:colOff>
      <xdr:row>35</xdr:row>
      <xdr:rowOff>183979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194156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4,659
299.61
6,389,065
6,089,009
266,355
3,431,019
4,928,010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19815</xdr:rowOff>
    </xdr:from>
    <xdr:to>
      <xdr:col>24</xdr:col>
      <xdr:colOff>63500</xdr:colOff>
      <xdr:row>35</xdr:row>
      <xdr:rowOff>66472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0565"/>
          <a:ext cx="8382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66472</xdr:rowOff>
    </xdr:from>
    <xdr:to>
      <xdr:col>19</xdr:col>
      <xdr:colOff>177800</xdr:colOff>
      <xdr:row>35</xdr:row>
      <xdr:rowOff>115225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7222"/>
          <a:ext cx="889000" cy="4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115225</xdr:rowOff>
    </xdr:from>
    <xdr:to>
      <xdr:col>15</xdr:col>
      <xdr:colOff>50800</xdr:colOff>
      <xdr:row>36</xdr:row>
      <xdr:rowOff>81765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5975"/>
          <a:ext cx="889000" cy="13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81765</xdr:rowOff>
    </xdr:from>
    <xdr:to>
      <xdr:col>10</xdr:col>
      <xdr:colOff>114300</xdr:colOff>
      <xdr:row>36</xdr:row>
      <xdr:rowOff>121343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3965"/>
          <a:ext cx="889000" cy="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140465</xdr:rowOff>
    </xdr:from>
    <xdr:to>
      <xdr:col>24</xdr:col>
      <xdr:colOff>114300</xdr:colOff>
      <xdr:row>35</xdr:row>
      <xdr:rowOff>70615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163342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15672</xdr:rowOff>
    </xdr:from>
    <xdr:to>
      <xdr:col>20</xdr:col>
      <xdr:colOff>38100</xdr:colOff>
      <xdr:row>35</xdr:row>
      <xdr:rowOff>117272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133799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64425</xdr:rowOff>
    </xdr:from>
    <xdr:to>
      <xdr:col>15</xdr:col>
      <xdr:colOff>101600</xdr:colOff>
      <xdr:row>35</xdr:row>
      <xdr:rowOff>166025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11102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30965</xdr:rowOff>
    </xdr:from>
    <xdr:to>
      <xdr:col>10</xdr:col>
      <xdr:colOff>165100</xdr:colOff>
      <xdr:row>36</xdr:row>
      <xdr:rowOff>132565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149092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7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70543</xdr:rowOff>
    </xdr:from>
    <xdr:to>
      <xdr:col>6</xdr:col>
      <xdr:colOff>38100</xdr:colOff>
      <xdr:row>37</xdr:row>
      <xdr:rowOff>693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17220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1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35290</xdr:rowOff>
    </xdr:from>
    <xdr:to>
      <xdr:col>24</xdr:col>
      <xdr:colOff>63500</xdr:colOff>
      <xdr:row>58</xdr:row>
      <xdr:rowOff>44742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9390"/>
          <a:ext cx="8382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16332</xdr:rowOff>
    </xdr:from>
    <xdr:to>
      <xdr:col>19</xdr:col>
      <xdr:colOff>177800</xdr:colOff>
      <xdr:row>58</xdr:row>
      <xdr:rowOff>44742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60432"/>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16332</xdr:rowOff>
    </xdr:from>
    <xdr:to>
      <xdr:col>15</xdr:col>
      <xdr:colOff>50800</xdr:colOff>
      <xdr:row>58</xdr:row>
      <xdr:rowOff>61178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0432"/>
          <a:ext cx="889000" cy="4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61178</xdr:rowOff>
    </xdr:from>
    <xdr:to>
      <xdr:col>10</xdr:col>
      <xdr:colOff>114300</xdr:colOff>
      <xdr:row>58</xdr:row>
      <xdr:rowOff>75759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05278"/>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155940</xdr:rowOff>
    </xdr:from>
    <xdr:to>
      <xdr:col>24</xdr:col>
      <xdr:colOff>114300</xdr:colOff>
      <xdr:row>58</xdr:row>
      <xdr:rowOff>86090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7367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165392</xdr:rowOff>
    </xdr:from>
    <xdr:to>
      <xdr:col>20</xdr:col>
      <xdr:colOff>38100</xdr:colOff>
      <xdr:row>58</xdr:row>
      <xdr:rowOff>95542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112069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1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136982</xdr:rowOff>
    </xdr:from>
    <xdr:to>
      <xdr:col>15</xdr:col>
      <xdr:colOff>101600</xdr:colOff>
      <xdr:row>58</xdr:row>
      <xdr:rowOff>67132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83659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10378</xdr:rowOff>
    </xdr:from>
    <xdr:to>
      <xdr:col>10</xdr:col>
      <xdr:colOff>165100</xdr:colOff>
      <xdr:row>58</xdr:row>
      <xdr:rowOff>111978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128505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2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24959</xdr:rowOff>
    </xdr:from>
    <xdr:to>
      <xdr:col>6</xdr:col>
      <xdr:colOff>38100</xdr:colOff>
      <xdr:row>58</xdr:row>
      <xdr:rowOff>126559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143086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4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141478</xdr:rowOff>
    </xdr:from>
    <xdr:to>
      <xdr:col>24</xdr:col>
      <xdr:colOff>63500</xdr:colOff>
      <xdr:row>76</xdr:row>
      <xdr:rowOff>21870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828778"/>
          <a:ext cx="838200" cy="2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71920</xdr:rowOff>
    </xdr:from>
    <xdr:to>
      <xdr:col>19</xdr:col>
      <xdr:colOff>177800</xdr:colOff>
      <xdr:row>76</xdr:row>
      <xdr:rowOff>21870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930670"/>
          <a:ext cx="889000" cy="1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61278</xdr:rowOff>
    </xdr:from>
    <xdr:to>
      <xdr:col>15</xdr:col>
      <xdr:colOff>50800</xdr:colOff>
      <xdr:row>75</xdr:row>
      <xdr:rowOff>71920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920028"/>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61278</xdr:rowOff>
    </xdr:from>
    <xdr:to>
      <xdr:col>10</xdr:col>
      <xdr:colOff>114300</xdr:colOff>
      <xdr:row>76</xdr:row>
      <xdr:rowOff>21476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920028"/>
          <a:ext cx="889000" cy="1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90678</xdr:rowOff>
    </xdr:from>
    <xdr:to>
      <xdr:col>24</xdr:col>
      <xdr:colOff>114300</xdr:colOff>
      <xdr:row>75</xdr:row>
      <xdr:rowOff>20828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113555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2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142519</xdr:rowOff>
    </xdr:from>
    <xdr:to>
      <xdr:col>20</xdr:col>
      <xdr:colOff>38100</xdr:colOff>
      <xdr:row>76</xdr:row>
      <xdr:rowOff>72668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012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89196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7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21120</xdr:rowOff>
    </xdr:from>
    <xdr:to>
      <xdr:col>15</xdr:col>
      <xdr:colOff>101600</xdr:colOff>
      <xdr:row>75</xdr:row>
      <xdr:rowOff>122720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139247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6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10478</xdr:rowOff>
    </xdr:from>
    <xdr:to>
      <xdr:col>10</xdr:col>
      <xdr:colOff>165100</xdr:colOff>
      <xdr:row>75</xdr:row>
      <xdr:rowOff>112078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128605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6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142125</xdr:rowOff>
    </xdr:from>
    <xdr:to>
      <xdr:col>6</xdr:col>
      <xdr:colOff>38100</xdr:colOff>
      <xdr:row>76</xdr:row>
      <xdr:rowOff>72275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88802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7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95210</xdr:rowOff>
    </xdr:from>
    <xdr:to>
      <xdr:col>24</xdr:col>
      <xdr:colOff>63500</xdr:colOff>
      <xdr:row>97</xdr:row>
      <xdr:rowOff>163833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25860"/>
          <a:ext cx="838200" cy="6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136958</xdr:rowOff>
    </xdr:from>
    <xdr:to>
      <xdr:col>19</xdr:col>
      <xdr:colOff>177800</xdr:colOff>
      <xdr:row>97</xdr:row>
      <xdr:rowOff>163833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67608"/>
          <a:ext cx="889000" cy="2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108849</xdr:rowOff>
    </xdr:from>
    <xdr:to>
      <xdr:col>15</xdr:col>
      <xdr:colOff>50800</xdr:colOff>
      <xdr:row>97</xdr:row>
      <xdr:rowOff>136958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39499"/>
          <a:ext cx="889000" cy="2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108849</xdr:rowOff>
    </xdr:from>
    <xdr:to>
      <xdr:col>10</xdr:col>
      <xdr:colOff>114300</xdr:colOff>
      <xdr:row>98</xdr:row>
      <xdr:rowOff>49861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39499"/>
          <a:ext cx="889000" cy="1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44410</xdr:rowOff>
    </xdr:from>
    <xdr:to>
      <xdr:col>24</xdr:col>
      <xdr:colOff>114300</xdr:colOff>
      <xdr:row>97</xdr:row>
      <xdr:rowOff>146010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22837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113033</xdr:rowOff>
    </xdr:from>
    <xdr:to>
      <xdr:col>20</xdr:col>
      <xdr:colOff>38100</xdr:colOff>
      <xdr:row>98</xdr:row>
      <xdr:rowOff>43183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34310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86158</xdr:rowOff>
    </xdr:from>
    <xdr:to>
      <xdr:col>15</xdr:col>
      <xdr:colOff>101600</xdr:colOff>
      <xdr:row>98</xdr:row>
      <xdr:rowOff>16308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58049</xdr:rowOff>
    </xdr:from>
    <xdr:to>
      <xdr:col>10</xdr:col>
      <xdr:colOff>165100</xdr:colOff>
      <xdr:row>97</xdr:row>
      <xdr:rowOff>159649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150776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170511</xdr:rowOff>
    </xdr:from>
    <xdr:to>
      <xdr:col>6</xdr:col>
      <xdr:colOff>38100</xdr:colOff>
      <xdr:row>98</xdr:row>
      <xdr:rowOff>100661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91788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159634</xdr:rowOff>
    </xdr:from>
    <xdr:to>
      <xdr:col>55</xdr:col>
      <xdr:colOff>0</xdr:colOff>
      <xdr:row>35</xdr:row>
      <xdr:rowOff>7310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88934"/>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23129</xdr:rowOff>
    </xdr:from>
    <xdr:to>
      <xdr:col>50</xdr:col>
      <xdr:colOff>114300</xdr:colOff>
      <xdr:row>34</xdr:row>
      <xdr:rowOff>159634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52429"/>
          <a:ext cx="889000" cy="13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23129</xdr:rowOff>
    </xdr:from>
    <xdr:to>
      <xdr:col>45</xdr:col>
      <xdr:colOff>177800</xdr:colOff>
      <xdr:row>35</xdr:row>
      <xdr:rowOff>64647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52429"/>
          <a:ext cx="889000" cy="2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130945</xdr:rowOff>
    </xdr:from>
    <xdr:to>
      <xdr:col>41</xdr:col>
      <xdr:colOff>50800</xdr:colOff>
      <xdr:row>35</xdr:row>
      <xdr:rowOff>64647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88795"/>
          <a:ext cx="889000" cy="27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127960</xdr:rowOff>
    </xdr:from>
    <xdr:to>
      <xdr:col>55</xdr:col>
      <xdr:colOff>50800</xdr:colOff>
      <xdr:row>35</xdr:row>
      <xdr:rowOff>58110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150837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0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108834</xdr:rowOff>
    </xdr:from>
    <xdr:to>
      <xdr:col>50</xdr:col>
      <xdr:colOff>165100</xdr:colOff>
      <xdr:row>35</xdr:row>
      <xdr:rowOff>38984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3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55511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1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143779</xdr:rowOff>
    </xdr:from>
    <xdr:to>
      <xdr:col>46</xdr:col>
      <xdr:colOff>38100</xdr:colOff>
      <xdr:row>34</xdr:row>
      <xdr:rowOff>73929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0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90456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7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13847</xdr:rowOff>
    </xdr:from>
    <xdr:to>
      <xdr:col>41</xdr:col>
      <xdr:colOff>101600</xdr:colOff>
      <xdr:row>35</xdr:row>
      <xdr:rowOff>115447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131974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8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80145</xdr:rowOff>
    </xdr:from>
    <xdr:to>
      <xdr:col>36</xdr:col>
      <xdr:colOff>165100</xdr:colOff>
      <xdr:row>34</xdr:row>
      <xdr:rowOff>10295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26822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1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94979</xdr:rowOff>
    </xdr:from>
    <xdr:to>
      <xdr:col>55</xdr:col>
      <xdr:colOff>0</xdr:colOff>
      <xdr:row>58</xdr:row>
      <xdr:rowOff>110175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39079"/>
          <a:ext cx="8382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110175</xdr:rowOff>
    </xdr:from>
    <xdr:to>
      <xdr:col>50</xdr:col>
      <xdr:colOff>114300</xdr:colOff>
      <xdr:row>58</xdr:row>
      <xdr:rowOff>164050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54275"/>
          <a:ext cx="889000" cy="5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119438</xdr:rowOff>
    </xdr:from>
    <xdr:to>
      <xdr:col>45</xdr:col>
      <xdr:colOff>177800</xdr:colOff>
      <xdr:row>58</xdr:row>
      <xdr:rowOff>164050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63538"/>
          <a:ext cx="889000" cy="4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119438</xdr:rowOff>
    </xdr:from>
    <xdr:to>
      <xdr:col>41</xdr:col>
      <xdr:colOff>50800</xdr:colOff>
      <xdr:row>58</xdr:row>
      <xdr:rowOff>157554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63538"/>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44179</xdr:rowOff>
    </xdr:from>
    <xdr:to>
      <xdr:col>55</xdr:col>
      <xdr:colOff>50800</xdr:colOff>
      <xdr:row>58</xdr:row>
      <xdr:rowOff>145779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67056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3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59375</xdr:rowOff>
    </xdr:from>
    <xdr:to>
      <xdr:col>50</xdr:col>
      <xdr:colOff>165100</xdr:colOff>
      <xdr:row>58</xdr:row>
      <xdr:rowOff>160975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6052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7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113250</xdr:rowOff>
    </xdr:from>
    <xdr:to>
      <xdr:col>46</xdr:col>
      <xdr:colOff>38100</xdr:colOff>
      <xdr:row>59</xdr:row>
      <xdr:rowOff>43400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34527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5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68638</xdr:rowOff>
    </xdr:from>
    <xdr:to>
      <xdr:col>41</xdr:col>
      <xdr:colOff>101600</xdr:colOff>
      <xdr:row>58</xdr:row>
      <xdr:rowOff>170238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15315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106754</xdr:rowOff>
    </xdr:from>
    <xdr:to>
      <xdr:col>36</xdr:col>
      <xdr:colOff>165100</xdr:colOff>
      <xdr:row>59</xdr:row>
      <xdr:rowOff>36904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5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28031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4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35474</xdr:rowOff>
    </xdr:from>
    <xdr:to>
      <xdr:col>55</xdr:col>
      <xdr:colOff>0</xdr:colOff>
      <xdr:row>78</xdr:row>
      <xdr:rowOff>78378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08574"/>
          <a:ext cx="838200" cy="4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35474</xdr:rowOff>
    </xdr:from>
    <xdr:to>
      <xdr:col>50</xdr:col>
      <xdr:colOff>114300</xdr:colOff>
      <xdr:row>78</xdr:row>
      <xdr:rowOff>79959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08574"/>
          <a:ext cx="889000" cy="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73295</xdr:rowOff>
    </xdr:from>
    <xdr:to>
      <xdr:col>45</xdr:col>
      <xdr:colOff>177800</xdr:colOff>
      <xdr:row>78</xdr:row>
      <xdr:rowOff>79959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46395"/>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73295</xdr:rowOff>
    </xdr:from>
    <xdr:to>
      <xdr:col>41</xdr:col>
      <xdr:colOff>50800</xdr:colOff>
      <xdr:row>78</xdr:row>
      <xdr:rowOff>125394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46395"/>
          <a:ext cx="889000" cy="5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27578</xdr:rowOff>
    </xdr:from>
    <xdr:to>
      <xdr:col>55</xdr:col>
      <xdr:colOff>50800</xdr:colOff>
      <xdr:row>78</xdr:row>
      <xdr:rowOff>129178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156124</xdr:rowOff>
    </xdr:from>
    <xdr:to>
      <xdr:col>50</xdr:col>
      <xdr:colOff>165100</xdr:colOff>
      <xdr:row>78</xdr:row>
      <xdr:rowOff>86274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29159</xdr:rowOff>
    </xdr:from>
    <xdr:to>
      <xdr:col>46</xdr:col>
      <xdr:colOff>38100</xdr:colOff>
      <xdr:row>78</xdr:row>
      <xdr:rowOff>130759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121886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22495</xdr:rowOff>
    </xdr:from>
    <xdr:to>
      <xdr:col>41</xdr:col>
      <xdr:colOff>101600</xdr:colOff>
      <xdr:row>78</xdr:row>
      <xdr:rowOff>124095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140622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7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74594</xdr:rowOff>
    </xdr:from>
    <xdr:to>
      <xdr:col>36</xdr:col>
      <xdr:colOff>165100</xdr:colOff>
      <xdr:row>79</xdr:row>
      <xdr:rowOff>4744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167321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27474</xdr:rowOff>
    </xdr:from>
    <xdr:to>
      <xdr:col>55</xdr:col>
      <xdr:colOff>0</xdr:colOff>
      <xdr:row>98</xdr:row>
      <xdr:rowOff>50719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29574"/>
          <a:ext cx="8382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50719</xdr:rowOff>
    </xdr:from>
    <xdr:to>
      <xdr:col>50</xdr:col>
      <xdr:colOff>114300</xdr:colOff>
      <xdr:row>98</xdr:row>
      <xdr:rowOff>107428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52819"/>
          <a:ext cx="889000" cy="5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54783</xdr:rowOff>
    </xdr:from>
    <xdr:to>
      <xdr:col>45</xdr:col>
      <xdr:colOff>177800</xdr:colOff>
      <xdr:row>98</xdr:row>
      <xdr:rowOff>107428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56883"/>
          <a:ext cx="889000" cy="5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54783</xdr:rowOff>
    </xdr:from>
    <xdr:to>
      <xdr:col>41</xdr:col>
      <xdr:colOff>50800</xdr:colOff>
      <xdr:row>98</xdr:row>
      <xdr:rowOff>89184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56883"/>
          <a:ext cx="8890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148124</xdr:rowOff>
    </xdr:from>
    <xdr:to>
      <xdr:col>55</xdr:col>
      <xdr:colOff>50800</xdr:colOff>
      <xdr:row>98</xdr:row>
      <xdr:rowOff>78274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171001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171369</xdr:rowOff>
    </xdr:from>
    <xdr:to>
      <xdr:col>50</xdr:col>
      <xdr:colOff>165100</xdr:colOff>
      <xdr:row>98</xdr:row>
      <xdr:rowOff>101519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118046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56628</xdr:rowOff>
    </xdr:from>
    <xdr:to>
      <xdr:col>46</xdr:col>
      <xdr:colOff>38100</xdr:colOff>
      <xdr:row>98</xdr:row>
      <xdr:rowOff>158228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149355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3983</xdr:rowOff>
    </xdr:from>
    <xdr:to>
      <xdr:col>41</xdr:col>
      <xdr:colOff>101600</xdr:colOff>
      <xdr:row>98</xdr:row>
      <xdr:rowOff>105583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122110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38384</xdr:rowOff>
    </xdr:from>
    <xdr:to>
      <xdr:col>36</xdr:col>
      <xdr:colOff>165100</xdr:colOff>
      <xdr:row>98</xdr:row>
      <xdr:rowOff>139984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131111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3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71444</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900744"/>
          <a:ext cx="1269" cy="75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18121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6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71444</xdr:rowOff>
    </xdr:from>
    <xdr:to>
      <xdr:col>86</xdr:col>
      <xdr:colOff>25400</xdr:colOff>
      <xdr:row>34</xdr:row>
      <xdr:rowOff>71444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90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78426</xdr:rowOff>
    </xdr:from>
    <xdr:to>
      <xdr:col>85</xdr:col>
      <xdr:colOff>127000</xdr:colOff>
      <xdr:row>35</xdr:row>
      <xdr:rowOff>56206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221926"/>
          <a:ext cx="838200" cy="8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11366</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26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32939</xdr:rowOff>
    </xdr:from>
    <xdr:to>
      <xdr:col>85</xdr:col>
      <xdr:colOff>177800</xdr:colOff>
      <xdr:row>38</xdr:row>
      <xdr:rowOff>134539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78426</xdr:rowOff>
    </xdr:from>
    <xdr:to>
      <xdr:col>81</xdr:col>
      <xdr:colOff>50800</xdr:colOff>
      <xdr:row>35</xdr:row>
      <xdr:rowOff>71957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221926"/>
          <a:ext cx="889000" cy="8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18569</xdr:rowOff>
    </xdr:from>
    <xdr:to>
      <xdr:col>81</xdr:col>
      <xdr:colOff>101600</xdr:colOff>
      <xdr:row>38</xdr:row>
      <xdr:rowOff>120169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111296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71957</xdr:rowOff>
    </xdr:from>
    <xdr:to>
      <xdr:col>76</xdr:col>
      <xdr:colOff>114300</xdr:colOff>
      <xdr:row>38</xdr:row>
      <xdr:rowOff>139284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072707"/>
          <a:ext cx="889000" cy="58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24741</xdr:rowOff>
    </xdr:from>
    <xdr:to>
      <xdr:col>76</xdr:col>
      <xdr:colOff>165100</xdr:colOff>
      <xdr:row>38</xdr:row>
      <xdr:rowOff>126341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117468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134200</xdr:rowOff>
    </xdr:from>
    <xdr:to>
      <xdr:col>71</xdr:col>
      <xdr:colOff>177800</xdr:colOff>
      <xdr:row>38</xdr:row>
      <xdr:rowOff>139284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49300"/>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38800</xdr:rowOff>
    </xdr:from>
    <xdr:to>
      <xdr:col>72</xdr:col>
      <xdr:colOff>38100</xdr:colOff>
      <xdr:row>38</xdr:row>
      <xdr:rowOff>140400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156927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5406</xdr:rowOff>
    </xdr:from>
    <xdr:to>
      <xdr:col>85</xdr:col>
      <xdr:colOff>177800</xdr:colOff>
      <xdr:row>35</xdr:row>
      <xdr:rowOff>107006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0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28283</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85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27626</xdr:rowOff>
    </xdr:from>
    <xdr:to>
      <xdr:col>81</xdr:col>
      <xdr:colOff>101600</xdr:colOff>
      <xdr:row>30</xdr:row>
      <xdr:rowOff>129226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145753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494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21157</xdr:rowOff>
    </xdr:from>
    <xdr:to>
      <xdr:col>76</xdr:col>
      <xdr:colOff>165100</xdr:colOff>
      <xdr:row>35</xdr:row>
      <xdr:rowOff>122757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139284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7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88484</xdr:rowOff>
    </xdr:from>
    <xdr:to>
      <xdr:col>72</xdr:col>
      <xdr:colOff>38100</xdr:colOff>
      <xdr:row>39</xdr:row>
      <xdr:rowOff>18634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9761</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69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83400</xdr:rowOff>
    </xdr:from>
    <xdr:to>
      <xdr:col>67</xdr:col>
      <xdr:colOff>101600</xdr:colOff>
      <xdr:row>39</xdr:row>
      <xdr:rowOff>13550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4677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147358</xdr:rowOff>
    </xdr:from>
    <xdr:to>
      <xdr:col>85</xdr:col>
      <xdr:colOff>127000</xdr:colOff>
      <xdr:row>74</xdr:row>
      <xdr:rowOff>43180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663208"/>
          <a:ext cx="838200" cy="6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147358</xdr:rowOff>
    </xdr:from>
    <xdr:to>
      <xdr:col>81</xdr:col>
      <xdr:colOff>50800</xdr:colOff>
      <xdr:row>74</xdr:row>
      <xdr:rowOff>17325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663208"/>
          <a:ext cx="889000" cy="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666</xdr:rowOff>
    </xdr:from>
    <xdr:to>
      <xdr:col>76</xdr:col>
      <xdr:colOff>114300</xdr:colOff>
      <xdr:row>74</xdr:row>
      <xdr:rowOff>17325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687966"/>
          <a:ext cx="8890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666</xdr:rowOff>
    </xdr:from>
    <xdr:to>
      <xdr:col>71</xdr:col>
      <xdr:colOff>177800</xdr:colOff>
      <xdr:row>74</xdr:row>
      <xdr:rowOff>76623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687966"/>
          <a:ext cx="889000" cy="7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163830</xdr:rowOff>
    </xdr:from>
    <xdr:to>
      <xdr:col>85</xdr:col>
      <xdr:colOff>177800</xdr:colOff>
      <xdr:row>74</xdr:row>
      <xdr:rowOff>93980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15257</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3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96558</xdr:rowOff>
    </xdr:from>
    <xdr:to>
      <xdr:col>81</xdr:col>
      <xdr:colOff>101600</xdr:colOff>
      <xdr:row>74</xdr:row>
      <xdr:rowOff>26708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6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43235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38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137975</xdr:rowOff>
    </xdr:from>
    <xdr:to>
      <xdr:col>76</xdr:col>
      <xdr:colOff>165100</xdr:colOff>
      <xdr:row>74</xdr:row>
      <xdr:rowOff>68125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6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84652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4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121316</xdr:rowOff>
    </xdr:from>
    <xdr:to>
      <xdr:col>72</xdr:col>
      <xdr:colOff>38100</xdr:colOff>
      <xdr:row>74</xdr:row>
      <xdr:rowOff>51466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6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67993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41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25823</xdr:rowOff>
    </xdr:from>
    <xdr:to>
      <xdr:col>67</xdr:col>
      <xdr:colOff>101600</xdr:colOff>
      <xdr:row>74</xdr:row>
      <xdr:rowOff>127423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7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143950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48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37478</xdr:rowOff>
    </xdr:from>
    <xdr:to>
      <xdr:col>85</xdr:col>
      <xdr:colOff>127000</xdr:colOff>
      <xdr:row>99</xdr:row>
      <xdr:rowOff>46554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11028"/>
          <a:ext cx="838200"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46554</xdr:rowOff>
    </xdr:from>
    <xdr:to>
      <xdr:col>81</xdr:col>
      <xdr:colOff>50800</xdr:colOff>
      <xdr:row>99</xdr:row>
      <xdr:rowOff>86957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20104"/>
          <a:ext cx="889000" cy="4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50358</xdr:rowOff>
    </xdr:from>
    <xdr:to>
      <xdr:col>76</xdr:col>
      <xdr:colOff>114300</xdr:colOff>
      <xdr:row>99</xdr:row>
      <xdr:rowOff>86957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23908"/>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50358</xdr:rowOff>
    </xdr:from>
    <xdr:to>
      <xdr:col>71</xdr:col>
      <xdr:colOff>177800</xdr:colOff>
      <xdr:row>99</xdr:row>
      <xdr:rowOff>76930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3908"/>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158128</xdr:rowOff>
    </xdr:from>
    <xdr:to>
      <xdr:col>85</xdr:col>
      <xdr:colOff>177800</xdr:colOff>
      <xdr:row>99</xdr:row>
      <xdr:rowOff>88278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167204</xdr:rowOff>
    </xdr:from>
    <xdr:to>
      <xdr:col>81</xdr:col>
      <xdr:colOff>101600</xdr:colOff>
      <xdr:row>99</xdr:row>
      <xdr:rowOff>97354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88481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36157</xdr:rowOff>
    </xdr:from>
    <xdr:to>
      <xdr:col>76</xdr:col>
      <xdr:colOff>165100</xdr:colOff>
      <xdr:row>99</xdr:row>
      <xdr:rowOff>137757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128884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1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171008</xdr:rowOff>
    </xdr:from>
    <xdr:to>
      <xdr:col>72</xdr:col>
      <xdr:colOff>38100</xdr:colOff>
      <xdr:row>99</xdr:row>
      <xdr:rowOff>101158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92285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26130</xdr:rowOff>
    </xdr:from>
    <xdr:to>
      <xdr:col>67</xdr:col>
      <xdr:colOff>101600</xdr:colOff>
      <xdr:row>99</xdr:row>
      <xdr:rowOff>127730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118857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81652</xdr:rowOff>
    </xdr:from>
    <xdr:to>
      <xdr:col>116</xdr:col>
      <xdr:colOff>63500</xdr:colOff>
      <xdr:row>39</xdr:row>
      <xdr:rowOff>81815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6820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81652</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68202"/>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31015</xdr:rowOff>
    </xdr:from>
    <xdr:to>
      <xdr:col>116</xdr:col>
      <xdr:colOff>114300</xdr:colOff>
      <xdr:row>39</xdr:row>
      <xdr:rowOff>132615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117392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30852</xdr:rowOff>
    </xdr:from>
    <xdr:to>
      <xdr:col>112</xdr:col>
      <xdr:colOff>38100</xdr:colOff>
      <xdr:row>39</xdr:row>
      <xdr:rowOff>132452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1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123579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8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113582</xdr:rowOff>
    </xdr:from>
    <xdr:to>
      <xdr:col>116</xdr:col>
      <xdr:colOff>63500</xdr:colOff>
      <xdr:row>56</xdr:row>
      <xdr:rowOff>124269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714782"/>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113582</xdr:rowOff>
    </xdr:from>
    <xdr:to>
      <xdr:col>111</xdr:col>
      <xdr:colOff>177800</xdr:colOff>
      <xdr:row>56</xdr:row>
      <xdr:rowOff>150806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714782"/>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150806</xdr:rowOff>
    </xdr:from>
    <xdr:to>
      <xdr:col>107</xdr:col>
      <xdr:colOff>50800</xdr:colOff>
      <xdr:row>56</xdr:row>
      <xdr:rowOff>163932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52006"/>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163932</xdr:rowOff>
    </xdr:from>
    <xdr:to>
      <xdr:col>102</xdr:col>
      <xdr:colOff>114300</xdr:colOff>
      <xdr:row>57</xdr:row>
      <xdr:rowOff>4350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76513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73469</xdr:rowOff>
    </xdr:from>
    <xdr:to>
      <xdr:col>116</xdr:col>
      <xdr:colOff>114300</xdr:colOff>
      <xdr:row>57</xdr:row>
      <xdr:rowOff>3619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96346</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62782</xdr:rowOff>
    </xdr:from>
    <xdr:to>
      <xdr:col>112</xdr:col>
      <xdr:colOff>38100</xdr:colOff>
      <xdr:row>56</xdr:row>
      <xdr:rowOff>164382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6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9459</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100006</xdr:rowOff>
    </xdr:from>
    <xdr:to>
      <xdr:col>107</xdr:col>
      <xdr:colOff>101600</xdr:colOff>
      <xdr:row>57</xdr:row>
      <xdr:rowOff>30156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46683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113132</xdr:rowOff>
    </xdr:from>
    <xdr:to>
      <xdr:col>102</xdr:col>
      <xdr:colOff>165100</xdr:colOff>
      <xdr:row>57</xdr:row>
      <xdr:rowOff>43282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59809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4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125000</xdr:rowOff>
    </xdr:from>
    <xdr:to>
      <xdr:col>98</xdr:col>
      <xdr:colOff>38100</xdr:colOff>
      <xdr:row>57</xdr:row>
      <xdr:rowOff>55150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71677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5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160372</xdr:rowOff>
    </xdr:from>
    <xdr:to>
      <xdr:col>116</xdr:col>
      <xdr:colOff>63500</xdr:colOff>
      <xdr:row>75</xdr:row>
      <xdr:rowOff>11912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847672"/>
          <a:ext cx="8382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160372</xdr:rowOff>
    </xdr:from>
    <xdr:to>
      <xdr:col>111</xdr:col>
      <xdr:colOff>177800</xdr:colOff>
      <xdr:row>75</xdr:row>
      <xdr:rowOff>39132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47672"/>
          <a:ext cx="889000" cy="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39132</xdr:rowOff>
    </xdr:from>
    <xdr:to>
      <xdr:col>107</xdr:col>
      <xdr:colOff>50800</xdr:colOff>
      <xdr:row>75</xdr:row>
      <xdr:rowOff>61437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97882"/>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49616</xdr:rowOff>
    </xdr:from>
    <xdr:to>
      <xdr:col>102</xdr:col>
      <xdr:colOff>114300</xdr:colOff>
      <xdr:row>75</xdr:row>
      <xdr:rowOff>61437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908366"/>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132562</xdr:rowOff>
    </xdr:from>
    <xdr:to>
      <xdr:col>116</xdr:col>
      <xdr:colOff>114300</xdr:colOff>
      <xdr:row>75</xdr:row>
      <xdr:rowOff>62712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155439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109572</xdr:rowOff>
    </xdr:from>
    <xdr:to>
      <xdr:col>112</xdr:col>
      <xdr:colOff>38100</xdr:colOff>
      <xdr:row>75</xdr:row>
      <xdr:rowOff>39722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30849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8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159782</xdr:rowOff>
    </xdr:from>
    <xdr:to>
      <xdr:col>107</xdr:col>
      <xdr:colOff>101600</xdr:colOff>
      <xdr:row>75</xdr:row>
      <xdr:rowOff>89932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81059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9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10637</xdr:rowOff>
    </xdr:from>
    <xdr:to>
      <xdr:col>102</xdr:col>
      <xdr:colOff>165100</xdr:colOff>
      <xdr:row>75</xdr:row>
      <xdr:rowOff>112237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103364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170266</xdr:rowOff>
    </xdr:from>
    <xdr:to>
      <xdr:col>98</xdr:col>
      <xdr:colOff>38100</xdr:colOff>
      <xdr:row>75</xdr:row>
      <xdr:rowOff>100416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91543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5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人件費、物件費は近年の物価高騰の状況から上昇傾向で推移している。災害復旧事業費は類似団体と比べても突出して高い状況だが、これは令和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年の豪雨災害の復旧事業を実施しているため。この豪雨災害ついては令和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復旧を完了しているため、翌年度以降は事業費の大幅減が見込まれる。普通建設事業費も前年度より増加しているが、これは国の先行地域に指定されている脱炭素事業に伴う工事を行っているため。維持補修費は大雪に対応した道路除雪関係経費で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より全体的に費用が大きくなっているため、類似団体との比較や、経常収支比率や実質公債費比率など他の指数と突き合わせるなどして、物価高騰の現実を反映した適切な支出規模を見極めつつ事業を実施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4,659
299.61
6,389,065
6,089,009
266,355
3,431,019
4,928,010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41275</xdr:rowOff>
    </xdr:from>
    <xdr:to>
      <xdr:col>24</xdr:col>
      <xdr:colOff>63500</xdr:colOff>
      <xdr:row>35</xdr:row>
      <xdr:rowOff>117729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42025"/>
          <a:ext cx="8382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41275</xdr:rowOff>
    </xdr:from>
    <xdr:to>
      <xdr:col>19</xdr:col>
      <xdr:colOff>177800</xdr:colOff>
      <xdr:row>35</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2025"/>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108458</xdr:rowOff>
    </xdr:from>
    <xdr:to>
      <xdr:col>15</xdr:col>
      <xdr:colOff>50800</xdr:colOff>
      <xdr:row>35</xdr:row>
      <xdr:rowOff>159131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920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159131</xdr:rowOff>
    </xdr:from>
    <xdr:to>
      <xdr:col>10</xdr:col>
      <xdr:colOff>114300</xdr:colOff>
      <xdr:row>36</xdr:row>
      <xdr:rowOff>14605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9881"/>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66929</xdr:rowOff>
    </xdr:from>
    <xdr:to>
      <xdr:col>24</xdr:col>
      <xdr:colOff>114300</xdr:colOff>
      <xdr:row>35</xdr:row>
      <xdr:rowOff>168529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89806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161925</xdr:rowOff>
    </xdr:from>
    <xdr:to>
      <xdr:col>20</xdr:col>
      <xdr:colOff>38100</xdr:colOff>
      <xdr:row>35</xdr:row>
      <xdr:rowOff>92075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108602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57658</xdr:rowOff>
    </xdr:from>
    <xdr:to>
      <xdr:col>15</xdr:col>
      <xdr:colOff>101600</xdr:colOff>
      <xdr:row>35</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4335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108331</xdr:rowOff>
    </xdr:from>
    <xdr:to>
      <xdr:col>10</xdr:col>
      <xdr:colOff>165100</xdr:colOff>
      <xdr:row>36</xdr:row>
      <xdr:rowOff>38481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55008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135255</xdr:rowOff>
    </xdr:from>
    <xdr:to>
      <xdr:col>6</xdr:col>
      <xdr:colOff>38100</xdr:colOff>
      <xdr:row>36</xdr:row>
      <xdr:rowOff>65405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81932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169752</xdr:rowOff>
    </xdr:from>
    <xdr:to>
      <xdr:col>24</xdr:col>
      <xdr:colOff>63500</xdr:colOff>
      <xdr:row>58</xdr:row>
      <xdr:rowOff>48956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42402"/>
          <a:ext cx="838200" cy="5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48956</xdr:rowOff>
    </xdr:from>
    <xdr:to>
      <xdr:col>19</xdr:col>
      <xdr:colOff>177800</xdr:colOff>
      <xdr:row>58</xdr:row>
      <xdr:rowOff>60345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93056"/>
          <a:ext cx="8890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60345</xdr:rowOff>
    </xdr:from>
    <xdr:to>
      <xdr:col>15</xdr:col>
      <xdr:colOff>50800</xdr:colOff>
      <xdr:row>58</xdr:row>
      <xdr:rowOff>72037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04445"/>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37957</xdr:rowOff>
    </xdr:from>
    <xdr:to>
      <xdr:col>10</xdr:col>
      <xdr:colOff>114300</xdr:colOff>
      <xdr:row>58</xdr:row>
      <xdr:rowOff>72037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205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118952</xdr:rowOff>
    </xdr:from>
    <xdr:to>
      <xdr:col>24</xdr:col>
      <xdr:colOff>114300</xdr:colOff>
      <xdr:row>58</xdr:row>
      <xdr:rowOff>49102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9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78329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169606</xdr:rowOff>
    </xdr:from>
    <xdr:to>
      <xdr:col>20</xdr:col>
      <xdr:colOff>38100</xdr:colOff>
      <xdr:row>58</xdr:row>
      <xdr:rowOff>99756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90883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3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9545</xdr:rowOff>
    </xdr:from>
    <xdr:to>
      <xdr:col>15</xdr:col>
      <xdr:colOff>101600</xdr:colOff>
      <xdr:row>58</xdr:row>
      <xdr:rowOff>111145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102272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21237</xdr:rowOff>
    </xdr:from>
    <xdr:to>
      <xdr:col>10</xdr:col>
      <xdr:colOff>165100</xdr:colOff>
      <xdr:row>58</xdr:row>
      <xdr:rowOff>122837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113964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158607</xdr:rowOff>
    </xdr:from>
    <xdr:to>
      <xdr:col>6</xdr:col>
      <xdr:colOff>38100</xdr:colOff>
      <xdr:row>58</xdr:row>
      <xdr:rowOff>88757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79884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53251</xdr:rowOff>
    </xdr:from>
    <xdr:to>
      <xdr:col>24</xdr:col>
      <xdr:colOff>63500</xdr:colOff>
      <xdr:row>76</xdr:row>
      <xdr:rowOff>58448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3451"/>
          <a:ext cx="8382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79876</xdr:rowOff>
    </xdr:from>
    <xdr:to>
      <xdr:col>19</xdr:col>
      <xdr:colOff>177800</xdr:colOff>
      <xdr:row>76</xdr:row>
      <xdr:rowOff>58448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38626"/>
          <a:ext cx="889000" cy="15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79876</xdr:rowOff>
    </xdr:from>
    <xdr:to>
      <xdr:col>15</xdr:col>
      <xdr:colOff>50800</xdr:colOff>
      <xdr:row>76</xdr:row>
      <xdr:rowOff>124788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38626"/>
          <a:ext cx="889000" cy="2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124788</xdr:rowOff>
    </xdr:from>
    <xdr:to>
      <xdr:col>10</xdr:col>
      <xdr:colOff>114300</xdr:colOff>
      <xdr:row>78</xdr:row>
      <xdr:rowOff>64536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4988"/>
          <a:ext cx="889000" cy="28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2451</xdr:rowOff>
    </xdr:from>
    <xdr:to>
      <xdr:col>24</xdr:col>
      <xdr:colOff>114300</xdr:colOff>
      <xdr:row>76</xdr:row>
      <xdr:rowOff>104051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25328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8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7648</xdr:rowOff>
    </xdr:from>
    <xdr:to>
      <xdr:col>20</xdr:col>
      <xdr:colOff>38100</xdr:colOff>
      <xdr:row>76</xdr:row>
      <xdr:rowOff>109248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125775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1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29076</xdr:rowOff>
    </xdr:from>
    <xdr:to>
      <xdr:col>15</xdr:col>
      <xdr:colOff>101600</xdr:colOff>
      <xdr:row>75</xdr:row>
      <xdr:rowOff>130676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147203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6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73988</xdr:rowOff>
    </xdr:from>
    <xdr:to>
      <xdr:col>10</xdr:col>
      <xdr:colOff>165100</xdr:colOff>
      <xdr:row>77</xdr:row>
      <xdr:rowOff>4138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20665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7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13736</xdr:rowOff>
    </xdr:from>
    <xdr:to>
      <xdr:col>6</xdr:col>
      <xdr:colOff>38100</xdr:colOff>
      <xdr:row>78</xdr:row>
      <xdr:rowOff>115336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131863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6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111714</xdr:rowOff>
    </xdr:from>
    <xdr:to>
      <xdr:col>24</xdr:col>
      <xdr:colOff>63500</xdr:colOff>
      <xdr:row>96</xdr:row>
      <xdr:rowOff>148332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70914"/>
          <a:ext cx="838200" cy="3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57888</xdr:rowOff>
    </xdr:from>
    <xdr:to>
      <xdr:col>19</xdr:col>
      <xdr:colOff>177800</xdr:colOff>
      <xdr:row>96</xdr:row>
      <xdr:rowOff>111714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7088"/>
          <a:ext cx="889000" cy="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57888</xdr:rowOff>
    </xdr:from>
    <xdr:to>
      <xdr:col>15</xdr:col>
      <xdr:colOff>50800</xdr:colOff>
      <xdr:row>97</xdr:row>
      <xdr:rowOff>20800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7088"/>
          <a:ext cx="889000" cy="1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20800</xdr:rowOff>
    </xdr:from>
    <xdr:to>
      <xdr:col>10</xdr:col>
      <xdr:colOff>114300</xdr:colOff>
      <xdr:row>97</xdr:row>
      <xdr:rowOff>33812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51450"/>
          <a:ext cx="8890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97532</xdr:rowOff>
    </xdr:from>
    <xdr:to>
      <xdr:col>24</xdr:col>
      <xdr:colOff>114300</xdr:colOff>
      <xdr:row>97</xdr:row>
      <xdr:rowOff>27682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75959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60914</xdr:rowOff>
    </xdr:from>
    <xdr:to>
      <xdr:col>20</xdr:col>
      <xdr:colOff>38100</xdr:colOff>
      <xdr:row>96</xdr:row>
      <xdr:rowOff>162514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7088</xdr:rowOff>
    </xdr:from>
    <xdr:to>
      <xdr:col>15</xdr:col>
      <xdr:colOff>101600</xdr:colOff>
      <xdr:row>96</xdr:row>
      <xdr:rowOff>108688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125215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141450</xdr:rowOff>
    </xdr:from>
    <xdr:to>
      <xdr:col>10</xdr:col>
      <xdr:colOff>165100</xdr:colOff>
      <xdr:row>97</xdr:row>
      <xdr:rowOff>71600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62727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9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154462</xdr:rowOff>
    </xdr:from>
    <xdr:to>
      <xdr:col>6</xdr:col>
      <xdr:colOff>38100</xdr:colOff>
      <xdr:row>97</xdr:row>
      <xdr:rowOff>84612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75739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0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62738</xdr:rowOff>
    </xdr:from>
    <xdr:to>
      <xdr:col>55</xdr:col>
      <xdr:colOff>0</xdr:colOff>
      <xdr:row>32</xdr:row>
      <xdr:rowOff>96647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549138"/>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96647</xdr:rowOff>
    </xdr:from>
    <xdr:to>
      <xdr:col>50</xdr:col>
      <xdr:colOff>114300</xdr:colOff>
      <xdr:row>32</xdr:row>
      <xdr:rowOff>149987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558304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149987</xdr:rowOff>
    </xdr:from>
    <xdr:to>
      <xdr:col>45</xdr:col>
      <xdr:colOff>177800</xdr:colOff>
      <xdr:row>33</xdr:row>
      <xdr:rowOff>15494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636387"/>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15494</xdr:rowOff>
    </xdr:from>
    <xdr:to>
      <xdr:col>41</xdr:col>
      <xdr:colOff>50800</xdr:colOff>
      <xdr:row>33</xdr:row>
      <xdr:rowOff>29210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673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11938</xdr:rowOff>
    </xdr:from>
    <xdr:to>
      <xdr:col>55</xdr:col>
      <xdr:colOff>50800</xdr:colOff>
      <xdr:row>32</xdr:row>
      <xdr:rowOff>113538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98315</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41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45847</xdr:rowOff>
    </xdr:from>
    <xdr:to>
      <xdr:col>50</xdr:col>
      <xdr:colOff>165100</xdr:colOff>
      <xdr:row>32</xdr:row>
      <xdr:rowOff>147447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163974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99187</xdr:rowOff>
    </xdr:from>
    <xdr:to>
      <xdr:col>46</xdr:col>
      <xdr:colOff>38100</xdr:colOff>
      <xdr:row>33</xdr:row>
      <xdr:rowOff>29337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58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45864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36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136144</xdr:rowOff>
    </xdr:from>
    <xdr:to>
      <xdr:col>41</xdr:col>
      <xdr:colOff>101600</xdr:colOff>
      <xdr:row>33</xdr:row>
      <xdr:rowOff>66294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6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82821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3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149860</xdr:rowOff>
    </xdr:from>
    <xdr:to>
      <xdr:col>36</xdr:col>
      <xdr:colOff>165100</xdr:colOff>
      <xdr:row>33</xdr:row>
      <xdr:rowOff>80010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96537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58181</xdr:rowOff>
    </xdr:from>
    <xdr:to>
      <xdr:col>55</xdr:col>
      <xdr:colOff>0</xdr:colOff>
      <xdr:row>55</xdr:row>
      <xdr:rowOff>101616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487931"/>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45669</xdr:rowOff>
    </xdr:from>
    <xdr:to>
      <xdr:col>50</xdr:col>
      <xdr:colOff>114300</xdr:colOff>
      <xdr:row>55</xdr:row>
      <xdr:rowOff>58181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475419"/>
          <a:ext cx="8890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45669</xdr:rowOff>
    </xdr:from>
    <xdr:to>
      <xdr:col>45</xdr:col>
      <xdr:colOff>177800</xdr:colOff>
      <xdr:row>55</xdr:row>
      <xdr:rowOff>109136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475419"/>
          <a:ext cx="889000" cy="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79982</xdr:rowOff>
    </xdr:from>
    <xdr:to>
      <xdr:col>41</xdr:col>
      <xdr:colOff>50800</xdr:colOff>
      <xdr:row>55</xdr:row>
      <xdr:rowOff>109136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509732"/>
          <a:ext cx="8890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50816</xdr:rowOff>
    </xdr:from>
    <xdr:to>
      <xdr:col>55</xdr:col>
      <xdr:colOff>50800</xdr:colOff>
      <xdr:row>55</xdr:row>
      <xdr:rowOff>152416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73693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7381</xdr:rowOff>
    </xdr:from>
    <xdr:to>
      <xdr:col>50</xdr:col>
      <xdr:colOff>165100</xdr:colOff>
      <xdr:row>55</xdr:row>
      <xdr:rowOff>108981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125508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2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166319</xdr:rowOff>
    </xdr:from>
    <xdr:to>
      <xdr:col>46</xdr:col>
      <xdr:colOff>38100</xdr:colOff>
      <xdr:row>55</xdr:row>
      <xdr:rowOff>96469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112996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58336</xdr:rowOff>
    </xdr:from>
    <xdr:to>
      <xdr:col>41</xdr:col>
      <xdr:colOff>101600</xdr:colOff>
      <xdr:row>55</xdr:row>
      <xdr:rowOff>159936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6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29182</xdr:rowOff>
    </xdr:from>
    <xdr:to>
      <xdr:col>36</xdr:col>
      <xdr:colOff>165100</xdr:colOff>
      <xdr:row>55</xdr:row>
      <xdr:rowOff>130782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147309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2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139063</xdr:rowOff>
    </xdr:from>
    <xdr:to>
      <xdr:col>55</xdr:col>
      <xdr:colOff>0</xdr:colOff>
      <xdr:row>78</xdr:row>
      <xdr:rowOff>41680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40713"/>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139063</xdr:rowOff>
    </xdr:from>
    <xdr:to>
      <xdr:col>50</xdr:col>
      <xdr:colOff>114300</xdr:colOff>
      <xdr:row>78</xdr:row>
      <xdr:rowOff>7021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40713"/>
          <a:ext cx="889000" cy="3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2187</xdr:rowOff>
    </xdr:from>
    <xdr:to>
      <xdr:col>45</xdr:col>
      <xdr:colOff>177800</xdr:colOff>
      <xdr:row>78</xdr:row>
      <xdr:rowOff>7021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03837"/>
          <a:ext cx="889000" cy="1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2187</xdr:rowOff>
    </xdr:from>
    <xdr:to>
      <xdr:col>41</xdr:col>
      <xdr:colOff>50800</xdr:colOff>
      <xdr:row>78</xdr:row>
      <xdr:rowOff>52558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03837"/>
          <a:ext cx="889000" cy="22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162330</xdr:rowOff>
    </xdr:from>
    <xdr:to>
      <xdr:col>55</xdr:col>
      <xdr:colOff>50800</xdr:colOff>
      <xdr:row>78</xdr:row>
      <xdr:rowOff>92480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13757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1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88263</xdr:rowOff>
    </xdr:from>
    <xdr:to>
      <xdr:col>50</xdr:col>
      <xdr:colOff>165100</xdr:colOff>
      <xdr:row>78</xdr:row>
      <xdr:rowOff>18413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34940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6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127671</xdr:rowOff>
    </xdr:from>
    <xdr:to>
      <xdr:col>46</xdr:col>
      <xdr:colOff>38100</xdr:colOff>
      <xdr:row>78</xdr:row>
      <xdr:rowOff>57821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74348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0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122837</xdr:rowOff>
    </xdr:from>
    <xdr:to>
      <xdr:col>41</xdr:col>
      <xdr:colOff>101600</xdr:colOff>
      <xdr:row>77</xdr:row>
      <xdr:rowOff>52987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5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69514</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292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1758</xdr:rowOff>
    </xdr:from>
    <xdr:to>
      <xdr:col>36</xdr:col>
      <xdr:colOff>165100</xdr:colOff>
      <xdr:row>78</xdr:row>
      <xdr:rowOff>103358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119885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5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118715</xdr:rowOff>
    </xdr:from>
    <xdr:to>
      <xdr:col>55</xdr:col>
      <xdr:colOff>0</xdr:colOff>
      <xdr:row>96</xdr:row>
      <xdr:rowOff>136497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77915"/>
          <a:ext cx="8382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118340</xdr:rowOff>
    </xdr:from>
    <xdr:to>
      <xdr:col>50</xdr:col>
      <xdr:colOff>114300</xdr:colOff>
      <xdr:row>96</xdr:row>
      <xdr:rowOff>118715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77540"/>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118340</xdr:rowOff>
    </xdr:from>
    <xdr:to>
      <xdr:col>45</xdr:col>
      <xdr:colOff>177800</xdr:colOff>
      <xdr:row>96</xdr:row>
      <xdr:rowOff>129412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77540"/>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129412</xdr:rowOff>
    </xdr:from>
    <xdr:to>
      <xdr:col>41</xdr:col>
      <xdr:colOff>50800</xdr:colOff>
      <xdr:row>96</xdr:row>
      <xdr:rowOff>139988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88612"/>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85697</xdr:rowOff>
    </xdr:from>
    <xdr:to>
      <xdr:col>55</xdr:col>
      <xdr:colOff>50800</xdr:colOff>
      <xdr:row>97</xdr:row>
      <xdr:rowOff>15847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108574</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67915</xdr:rowOff>
    </xdr:from>
    <xdr:to>
      <xdr:col>50</xdr:col>
      <xdr:colOff>165100</xdr:colOff>
      <xdr:row>96</xdr:row>
      <xdr:rowOff>169515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14592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0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67540</xdr:rowOff>
    </xdr:from>
    <xdr:to>
      <xdr:col>46</xdr:col>
      <xdr:colOff>38100</xdr:colOff>
      <xdr:row>96</xdr:row>
      <xdr:rowOff>169140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14217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0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78612</xdr:rowOff>
    </xdr:from>
    <xdr:to>
      <xdr:col>41</xdr:col>
      <xdr:colOff>101600</xdr:colOff>
      <xdr:row>97</xdr:row>
      <xdr:rowOff>8762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25289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89188</xdr:rowOff>
    </xdr:from>
    <xdr:to>
      <xdr:col>36</xdr:col>
      <xdr:colOff>165100</xdr:colOff>
      <xdr:row>97</xdr:row>
      <xdr:rowOff>19338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35865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2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150280</xdr:rowOff>
    </xdr:from>
    <xdr:to>
      <xdr:col>85</xdr:col>
      <xdr:colOff>127000</xdr:colOff>
      <xdr:row>37</xdr:row>
      <xdr:rowOff>35266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322480"/>
          <a:ext cx="838200" cy="5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150280</xdr:rowOff>
    </xdr:from>
    <xdr:to>
      <xdr:col>81</xdr:col>
      <xdr:colOff>50800</xdr:colOff>
      <xdr:row>37</xdr:row>
      <xdr:rowOff>11405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22480"/>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11405</xdr:rowOff>
    </xdr:from>
    <xdr:to>
      <xdr:col>76</xdr:col>
      <xdr:colOff>114300</xdr:colOff>
      <xdr:row>37</xdr:row>
      <xdr:rowOff>64468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55055"/>
          <a:ext cx="889000" cy="5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64468</xdr:rowOff>
    </xdr:from>
    <xdr:to>
      <xdr:col>71</xdr:col>
      <xdr:colOff>177800</xdr:colOff>
      <xdr:row>37</xdr:row>
      <xdr:rowOff>85577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08118"/>
          <a:ext cx="889000" cy="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155916</xdr:rowOff>
    </xdr:from>
    <xdr:to>
      <xdr:col>85</xdr:col>
      <xdr:colOff>177800</xdr:colOff>
      <xdr:row>37</xdr:row>
      <xdr:rowOff>86066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7343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7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99480</xdr:rowOff>
    </xdr:from>
    <xdr:to>
      <xdr:col>81</xdr:col>
      <xdr:colOff>101600</xdr:colOff>
      <xdr:row>37</xdr:row>
      <xdr:rowOff>29630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46157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132055</xdr:rowOff>
    </xdr:from>
    <xdr:to>
      <xdr:col>76</xdr:col>
      <xdr:colOff>165100</xdr:colOff>
      <xdr:row>37</xdr:row>
      <xdr:rowOff>62205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78732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7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13668</xdr:rowOff>
    </xdr:from>
    <xdr:to>
      <xdr:col>72</xdr:col>
      <xdr:colOff>38100</xdr:colOff>
      <xdr:row>37</xdr:row>
      <xdr:rowOff>115268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131795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34777</xdr:rowOff>
    </xdr:from>
    <xdr:to>
      <xdr:col>67</xdr:col>
      <xdr:colOff>101600</xdr:colOff>
      <xdr:row>37</xdr:row>
      <xdr:rowOff>136377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152904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30423</xdr:rowOff>
    </xdr:from>
    <xdr:to>
      <xdr:col>85</xdr:col>
      <xdr:colOff>127000</xdr:colOff>
      <xdr:row>58</xdr:row>
      <xdr:rowOff>41088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74523"/>
          <a:ext cx="838200" cy="1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41088</xdr:rowOff>
    </xdr:from>
    <xdr:to>
      <xdr:col>81</xdr:col>
      <xdr:colOff>50800</xdr:colOff>
      <xdr:row>58</xdr:row>
      <xdr:rowOff>49070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85188"/>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49070</xdr:rowOff>
    </xdr:from>
    <xdr:to>
      <xdr:col>76</xdr:col>
      <xdr:colOff>114300</xdr:colOff>
      <xdr:row>58</xdr:row>
      <xdr:rowOff>56379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93170"/>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32758</xdr:rowOff>
    </xdr:from>
    <xdr:to>
      <xdr:col>71</xdr:col>
      <xdr:colOff>177800</xdr:colOff>
      <xdr:row>58</xdr:row>
      <xdr:rowOff>56379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76858"/>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151073</xdr:rowOff>
    </xdr:from>
    <xdr:to>
      <xdr:col>85</xdr:col>
      <xdr:colOff>177800</xdr:colOff>
      <xdr:row>58</xdr:row>
      <xdr:rowOff>81223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66000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161738</xdr:rowOff>
    </xdr:from>
    <xdr:to>
      <xdr:col>81</xdr:col>
      <xdr:colOff>101600</xdr:colOff>
      <xdr:row>58</xdr:row>
      <xdr:rowOff>91888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83015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2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169720</xdr:rowOff>
    </xdr:from>
    <xdr:to>
      <xdr:col>76</xdr:col>
      <xdr:colOff>165100</xdr:colOff>
      <xdr:row>58</xdr:row>
      <xdr:rowOff>99870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90997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5579</xdr:rowOff>
    </xdr:from>
    <xdr:to>
      <xdr:col>72</xdr:col>
      <xdr:colOff>38100</xdr:colOff>
      <xdr:row>58</xdr:row>
      <xdr:rowOff>107179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98306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153408</xdr:rowOff>
    </xdr:from>
    <xdr:to>
      <xdr:col>67</xdr:col>
      <xdr:colOff>101600</xdr:colOff>
      <xdr:row>58</xdr:row>
      <xdr:rowOff>83558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74685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71444</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758744"/>
          <a:ext cx="1269" cy="75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18121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53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71444</xdr:rowOff>
    </xdr:from>
    <xdr:to>
      <xdr:col>86</xdr:col>
      <xdr:colOff>25400</xdr:colOff>
      <xdr:row>74</xdr:row>
      <xdr:rowOff>71444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75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78426</xdr:rowOff>
    </xdr:from>
    <xdr:to>
      <xdr:col>85</xdr:col>
      <xdr:colOff>127000</xdr:colOff>
      <xdr:row>75</xdr:row>
      <xdr:rowOff>56206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079926"/>
          <a:ext cx="838200" cy="8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11361</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84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32934</xdr:rowOff>
    </xdr:from>
    <xdr:to>
      <xdr:col>85</xdr:col>
      <xdr:colOff>177800</xdr:colOff>
      <xdr:row>78</xdr:row>
      <xdr:rowOff>134534</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0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78426</xdr:rowOff>
    </xdr:from>
    <xdr:to>
      <xdr:col>81</xdr:col>
      <xdr:colOff>50800</xdr:colOff>
      <xdr:row>75</xdr:row>
      <xdr:rowOff>71957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079926"/>
          <a:ext cx="889000" cy="8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18569</xdr:rowOff>
    </xdr:from>
    <xdr:to>
      <xdr:col>81</xdr:col>
      <xdr:colOff>101600</xdr:colOff>
      <xdr:row>78</xdr:row>
      <xdr:rowOff>120169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111296</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71957</xdr:rowOff>
    </xdr:from>
    <xdr:to>
      <xdr:col>76</xdr:col>
      <xdr:colOff>114300</xdr:colOff>
      <xdr:row>78</xdr:row>
      <xdr:rowOff>139285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930707"/>
          <a:ext cx="889000" cy="58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24727</xdr:rowOff>
    </xdr:from>
    <xdr:to>
      <xdr:col>76</xdr:col>
      <xdr:colOff>165100</xdr:colOff>
      <xdr:row>78</xdr:row>
      <xdr:rowOff>126327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117454</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134200</xdr:rowOff>
    </xdr:from>
    <xdr:to>
      <xdr:col>71</xdr:col>
      <xdr:colOff>177800</xdr:colOff>
      <xdr:row>78</xdr:row>
      <xdr:rowOff>139285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07300"/>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38801</xdr:rowOff>
    </xdr:from>
    <xdr:to>
      <xdr:col>72</xdr:col>
      <xdr:colOff>38100</xdr:colOff>
      <xdr:row>78</xdr:row>
      <xdr:rowOff>140401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156928</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5406</xdr:rowOff>
    </xdr:from>
    <xdr:to>
      <xdr:col>85</xdr:col>
      <xdr:colOff>177800</xdr:colOff>
      <xdr:row>75</xdr:row>
      <xdr:rowOff>107006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86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28283</xdr:rowOff>
    </xdr:from>
    <xdr:ext cx="599010"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71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27626</xdr:rowOff>
    </xdr:from>
    <xdr:to>
      <xdr:col>81</xdr:col>
      <xdr:colOff>101600</xdr:colOff>
      <xdr:row>70</xdr:row>
      <xdr:rowOff>129226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0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145753</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180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21157</xdr:rowOff>
    </xdr:from>
    <xdr:to>
      <xdr:col>76</xdr:col>
      <xdr:colOff>165100</xdr:colOff>
      <xdr:row>75</xdr:row>
      <xdr:rowOff>122757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139284</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65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88485</xdr:rowOff>
    </xdr:from>
    <xdr:to>
      <xdr:col>72</xdr:col>
      <xdr:colOff>38100</xdr:colOff>
      <xdr:row>79</xdr:row>
      <xdr:rowOff>18635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9762</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46333" y="13554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83400</xdr:rowOff>
    </xdr:from>
    <xdr:to>
      <xdr:col>67</xdr:col>
      <xdr:colOff>101600</xdr:colOff>
      <xdr:row>79</xdr:row>
      <xdr:rowOff>13550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4677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4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147358</xdr:rowOff>
    </xdr:from>
    <xdr:to>
      <xdr:col>85</xdr:col>
      <xdr:colOff>127000</xdr:colOff>
      <xdr:row>94</xdr:row>
      <xdr:rowOff>43179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092208"/>
          <a:ext cx="838200" cy="6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147358</xdr:rowOff>
    </xdr:from>
    <xdr:to>
      <xdr:col>81</xdr:col>
      <xdr:colOff>50800</xdr:colOff>
      <xdr:row>94</xdr:row>
      <xdr:rowOff>17325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092208"/>
          <a:ext cx="889000" cy="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665</xdr:rowOff>
    </xdr:from>
    <xdr:to>
      <xdr:col>76</xdr:col>
      <xdr:colOff>114300</xdr:colOff>
      <xdr:row>94</xdr:row>
      <xdr:rowOff>17325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116965"/>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665</xdr:rowOff>
    </xdr:from>
    <xdr:to>
      <xdr:col>71</xdr:col>
      <xdr:colOff>177800</xdr:colOff>
      <xdr:row>94</xdr:row>
      <xdr:rowOff>76623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116965"/>
          <a:ext cx="889000" cy="7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163829</xdr:rowOff>
    </xdr:from>
    <xdr:to>
      <xdr:col>85</xdr:col>
      <xdr:colOff>177800</xdr:colOff>
      <xdr:row>94</xdr:row>
      <xdr:rowOff>93979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15256</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6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96558</xdr:rowOff>
    </xdr:from>
    <xdr:to>
      <xdr:col>81</xdr:col>
      <xdr:colOff>101600</xdr:colOff>
      <xdr:row>94</xdr:row>
      <xdr:rowOff>26708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43235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81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137975</xdr:rowOff>
    </xdr:from>
    <xdr:to>
      <xdr:col>76</xdr:col>
      <xdr:colOff>165100</xdr:colOff>
      <xdr:row>94</xdr:row>
      <xdr:rowOff>68125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84652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85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121315</xdr:rowOff>
    </xdr:from>
    <xdr:to>
      <xdr:col>72</xdr:col>
      <xdr:colOff>38100</xdr:colOff>
      <xdr:row>94</xdr:row>
      <xdr:rowOff>51465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67992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84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25823</xdr:rowOff>
    </xdr:from>
    <xdr:to>
      <xdr:col>67</xdr:col>
      <xdr:colOff>101600</xdr:colOff>
      <xdr:row>94</xdr:row>
      <xdr:rowOff>127423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1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143950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91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前年度より大きく上昇しているが、これは国の先行地域に指定されている脱炭素推進事業の影響が大きい。民生費については、国が物価高騰に対応して実施した給付金事業などの影響で増加している。災害復旧費に関しては、性質別でも述べたように突出して高くなっている。公債費は大規模事業の地方債の償還が終了したため一時的に減少しているが、災害復旧で借り入れた地方債の償還により今後増加が見込ま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目的別の歳出においても、村の人口減少と物価高騰の状況を勘案しながら、適切な支出規模を見極めつつ事業を実施したい。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年の豪雨災害に伴う災害復旧事業費が大きかったが、国からの財政措置や地方債の借入で財政調整基金を取り崩すことはなかった。実質収支についてもやや高い割合となっている。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関川村の収入で大きな割合を占める地方交付税は人口規模に左右される。今後人口減少が進むと交付税も減少が予想されるため、計画的な基金への積立やふるさと納税などを通じた自主財源の確保に努める。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全ての会計で赤字は発生していないが、公営企業である簡易水道事業会計、下水道事業会計には毎年一般会計からの補助を行っている。一般会計の黒字額も拡大しているが、令和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年の豪雨災害に対する復旧事業で多額の地方債を借り入れているため、今後の償還に備えて村債管理基金への積立も行っている状況。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現在は黒字決算となっているが、今後人口減少により地方交付税が減少するため、厳しい財政運営が想定される。今後の人口減少社会を想定しながら、中長期的な視点をもった財政運営を行う必要がある。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3.25" thickBot="1" x14ac:dyDescent="0.3">
      <c r="B2" s="164" t="s">
        <v>77</v>
      </c>
      <c r="C2" s="164"/>
      <c r="D2" s="165"/>
    </row>
    <row r="3" spans="1:119" ht="18.75" customHeight="1" thickBot="1" x14ac:dyDescent="0.3">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6389065</v>
      </c>
      <c r="BO4" s="372"/>
      <c r="BP4" s="372"/>
      <c r="BQ4" s="372"/>
      <c r="BR4" s="372"/>
      <c r="BS4" s="372"/>
      <c r="BT4" s="372"/>
      <c r="BU4" s="373"/>
      <c r="BV4" s="371">
        <v>7354631</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7.8</v>
      </c>
      <c r="CU4" s="378"/>
      <c r="CV4" s="378"/>
      <c r="CW4" s="378"/>
      <c r="CX4" s="378"/>
      <c r="CY4" s="378"/>
      <c r="CZ4" s="378"/>
      <c r="DA4" s="379"/>
      <c r="DB4" s="377">
        <v>5.9</v>
      </c>
      <c r="DC4" s="378"/>
      <c r="DD4" s="378"/>
      <c r="DE4" s="378"/>
      <c r="DF4" s="378"/>
      <c r="DG4" s="378"/>
      <c r="DH4" s="378"/>
      <c r="DI4" s="379"/>
    </row>
    <row r="5" spans="1:119" ht="18.75" customHeight="1" x14ac:dyDescent="0.2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6089009</v>
      </c>
      <c r="BO5" s="409"/>
      <c r="BP5" s="409"/>
      <c r="BQ5" s="409"/>
      <c r="BR5" s="409"/>
      <c r="BS5" s="409"/>
      <c r="BT5" s="409"/>
      <c r="BU5" s="410"/>
      <c r="BV5" s="408">
        <v>6936861</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86.2</v>
      </c>
      <c r="CU5" s="406"/>
      <c r="CV5" s="406"/>
      <c r="CW5" s="406"/>
      <c r="CX5" s="406"/>
      <c r="CY5" s="406"/>
      <c r="CZ5" s="406"/>
      <c r="DA5" s="407"/>
      <c r="DB5" s="405">
        <v>86.7</v>
      </c>
      <c r="DC5" s="406"/>
      <c r="DD5" s="406"/>
      <c r="DE5" s="406"/>
      <c r="DF5" s="406"/>
      <c r="DG5" s="406"/>
      <c r="DH5" s="406"/>
      <c r="DI5" s="407"/>
    </row>
    <row r="6" spans="1:119" ht="18.75" customHeight="1" x14ac:dyDescent="0.2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300056</v>
      </c>
      <c r="BO6" s="409"/>
      <c r="BP6" s="409"/>
      <c r="BQ6" s="409"/>
      <c r="BR6" s="409"/>
      <c r="BS6" s="409"/>
      <c r="BT6" s="409"/>
      <c r="BU6" s="410"/>
      <c r="BV6" s="408">
        <v>417770</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86.3</v>
      </c>
      <c r="CU6" s="446"/>
      <c r="CV6" s="446"/>
      <c r="CW6" s="446"/>
      <c r="CX6" s="446"/>
      <c r="CY6" s="446"/>
      <c r="CZ6" s="446"/>
      <c r="DA6" s="447"/>
      <c r="DB6" s="445">
        <v>87.1</v>
      </c>
      <c r="DC6" s="446"/>
      <c r="DD6" s="446"/>
      <c r="DE6" s="446"/>
      <c r="DF6" s="446"/>
      <c r="DG6" s="446"/>
      <c r="DH6" s="446"/>
      <c r="DI6" s="447"/>
    </row>
    <row r="7" spans="1:119" ht="18.75" customHeight="1" x14ac:dyDescent="0.2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33701</v>
      </c>
      <c r="BO7" s="409"/>
      <c r="BP7" s="409"/>
      <c r="BQ7" s="409"/>
      <c r="BR7" s="409"/>
      <c r="BS7" s="409"/>
      <c r="BT7" s="409"/>
      <c r="BU7" s="410"/>
      <c r="BV7" s="408">
        <v>215567</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3431019</v>
      </c>
      <c r="CU7" s="409"/>
      <c r="CV7" s="409"/>
      <c r="CW7" s="409"/>
      <c r="CX7" s="409"/>
      <c r="CY7" s="409"/>
      <c r="CZ7" s="409"/>
      <c r="DA7" s="410"/>
      <c r="DB7" s="408">
        <v>3448401</v>
      </c>
      <c r="DC7" s="409"/>
      <c r="DD7" s="409"/>
      <c r="DE7" s="409"/>
      <c r="DF7" s="409"/>
      <c r="DG7" s="409"/>
      <c r="DH7" s="409"/>
      <c r="DI7" s="410"/>
    </row>
    <row r="8" spans="1:119" ht="18.75" customHeight="1" thickBot="1" x14ac:dyDescent="0.3">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266355</v>
      </c>
      <c r="BO8" s="409"/>
      <c r="BP8" s="409"/>
      <c r="BQ8" s="409"/>
      <c r="BR8" s="409"/>
      <c r="BS8" s="409"/>
      <c r="BT8" s="409"/>
      <c r="BU8" s="410"/>
      <c r="BV8" s="408">
        <v>202203</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0.21</v>
      </c>
      <c r="CU8" s="449"/>
      <c r="CV8" s="449"/>
      <c r="CW8" s="449"/>
      <c r="CX8" s="449"/>
      <c r="CY8" s="449"/>
      <c r="CZ8" s="449"/>
      <c r="DA8" s="450"/>
      <c r="DB8" s="448">
        <v>0.21</v>
      </c>
      <c r="DC8" s="449"/>
      <c r="DD8" s="449"/>
      <c r="DE8" s="449"/>
      <c r="DF8" s="449"/>
      <c r="DG8" s="449"/>
      <c r="DH8" s="449"/>
      <c r="DI8" s="450"/>
    </row>
    <row r="9" spans="1:119" ht="18.75" customHeight="1" thickBot="1" x14ac:dyDescent="0.3">
      <c r="A9" s="163"/>
      <c r="B9" s="402" t="s">
        <v>106</v>
      </c>
      <c r="C9" s="403"/>
      <c r="D9" s="403"/>
      <c r="E9" s="403"/>
      <c r="F9" s="403"/>
      <c r="G9" s="403"/>
      <c r="H9" s="403"/>
      <c r="I9" s="403"/>
      <c r="J9" s="403"/>
      <c r="K9" s="451"/>
      <c r="L9" s="452" t="s">
        <v>107</v>
      </c>
      <c r="M9" s="453"/>
      <c r="N9" s="453"/>
      <c r="O9" s="453"/>
      <c r="P9" s="453"/>
      <c r="Q9" s="454"/>
      <c r="R9" s="455">
        <v>5144</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64152</v>
      </c>
      <c r="BO9" s="409"/>
      <c r="BP9" s="409"/>
      <c r="BQ9" s="409"/>
      <c r="BR9" s="409"/>
      <c r="BS9" s="409"/>
      <c r="BT9" s="409"/>
      <c r="BU9" s="410"/>
      <c r="BV9" s="408">
        <v>9949</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12.2</v>
      </c>
      <c r="CU9" s="406"/>
      <c r="CV9" s="406"/>
      <c r="CW9" s="406"/>
      <c r="CX9" s="406"/>
      <c r="CY9" s="406"/>
      <c r="CZ9" s="406"/>
      <c r="DA9" s="407"/>
      <c r="DB9" s="405">
        <v>13.4</v>
      </c>
      <c r="DC9" s="406"/>
      <c r="DD9" s="406"/>
      <c r="DE9" s="406"/>
      <c r="DF9" s="406"/>
      <c r="DG9" s="406"/>
      <c r="DH9" s="406"/>
      <c r="DI9" s="407"/>
    </row>
    <row r="10" spans="1:119" ht="18.75" customHeight="1" thickBot="1" x14ac:dyDescent="0.3">
      <c r="A10" s="163"/>
      <c r="B10" s="402"/>
      <c r="C10" s="403"/>
      <c r="D10" s="403"/>
      <c r="E10" s="403"/>
      <c r="F10" s="403"/>
      <c r="G10" s="403"/>
      <c r="H10" s="403"/>
      <c r="I10" s="403"/>
      <c r="J10" s="403"/>
      <c r="K10" s="451"/>
      <c r="L10" s="458" t="s">
        <v>112</v>
      </c>
      <c r="M10" s="438"/>
      <c r="N10" s="438"/>
      <c r="O10" s="438"/>
      <c r="P10" s="438"/>
      <c r="Q10" s="439"/>
      <c r="R10" s="459">
        <v>5832</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161</v>
      </c>
      <c r="BO10" s="409"/>
      <c r="BP10" s="409"/>
      <c r="BQ10" s="409"/>
      <c r="BR10" s="409"/>
      <c r="BS10" s="409"/>
      <c r="BT10" s="409"/>
      <c r="BU10" s="410"/>
      <c r="BV10" s="408">
        <v>603</v>
      </c>
      <c r="BW10" s="409"/>
      <c r="BX10" s="409"/>
      <c r="BY10" s="409"/>
      <c r="BZ10" s="409"/>
      <c r="CA10" s="409"/>
      <c r="CB10" s="409"/>
      <c r="CC10" s="41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114</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25">
      <c r="A12" s="163"/>
      <c r="B12" s="468" t="s">
        <v>123</v>
      </c>
      <c r="C12" s="469"/>
      <c r="D12" s="469"/>
      <c r="E12" s="469"/>
      <c r="F12" s="469"/>
      <c r="G12" s="469"/>
      <c r="H12" s="469"/>
      <c r="I12" s="469"/>
      <c r="J12" s="469"/>
      <c r="K12" s="470"/>
      <c r="L12" s="477" t="s">
        <v>124</v>
      </c>
      <c r="M12" s="478"/>
      <c r="N12" s="478"/>
      <c r="O12" s="478"/>
      <c r="P12" s="478"/>
      <c r="Q12" s="479"/>
      <c r="R12" s="480">
        <v>4691</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25">
      <c r="A13" s="163"/>
      <c r="B13" s="471"/>
      <c r="C13" s="472"/>
      <c r="D13" s="472"/>
      <c r="E13" s="472"/>
      <c r="F13" s="472"/>
      <c r="G13" s="472"/>
      <c r="H13" s="472"/>
      <c r="I13" s="472"/>
      <c r="J13" s="472"/>
      <c r="K13" s="473"/>
      <c r="L13" s="172"/>
      <c r="M13" s="499" t="s">
        <v>130</v>
      </c>
      <c r="N13" s="500"/>
      <c r="O13" s="500"/>
      <c r="P13" s="500"/>
      <c r="Q13" s="501"/>
      <c r="R13" s="492">
        <v>4659</v>
      </c>
      <c r="S13" s="493"/>
      <c r="T13" s="493"/>
      <c r="U13" s="493"/>
      <c r="V13" s="494"/>
      <c r="W13" s="424" t="s">
        <v>131</v>
      </c>
      <c r="X13" s="425"/>
      <c r="Y13" s="425"/>
      <c r="Z13" s="425"/>
      <c r="AA13" s="425"/>
      <c r="AB13" s="415"/>
      <c r="AC13" s="459">
        <v>449</v>
      </c>
      <c r="AD13" s="460"/>
      <c r="AE13" s="460"/>
      <c r="AF13" s="460"/>
      <c r="AG13" s="502"/>
      <c r="AH13" s="459">
        <v>588</v>
      </c>
      <c r="AI13" s="460"/>
      <c r="AJ13" s="460"/>
      <c r="AK13" s="460"/>
      <c r="AL13" s="461"/>
      <c r="AM13" s="437" t="s">
        <v>132</v>
      </c>
      <c r="AN13" s="438"/>
      <c r="AO13" s="438"/>
      <c r="AP13" s="438"/>
      <c r="AQ13" s="438"/>
      <c r="AR13" s="438"/>
      <c r="AS13" s="438"/>
      <c r="AT13" s="439"/>
      <c r="AU13" s="440" t="s">
        <v>114</v>
      </c>
      <c r="AV13" s="441"/>
      <c r="AW13" s="441"/>
      <c r="AX13" s="441"/>
      <c r="AY13" s="442" t="s">
        <v>133</v>
      </c>
      <c r="AZ13" s="443"/>
      <c r="BA13" s="443"/>
      <c r="BB13" s="443"/>
      <c r="BC13" s="443"/>
      <c r="BD13" s="443"/>
      <c r="BE13" s="443"/>
      <c r="BF13" s="443"/>
      <c r="BG13" s="443"/>
      <c r="BH13" s="443"/>
      <c r="BI13" s="443"/>
      <c r="BJ13" s="443"/>
      <c r="BK13" s="443"/>
      <c r="BL13" s="443"/>
      <c r="BM13" s="444"/>
      <c r="BN13" s="408">
        <v>64313</v>
      </c>
      <c r="BO13" s="409"/>
      <c r="BP13" s="409"/>
      <c r="BQ13" s="409"/>
      <c r="BR13" s="409"/>
      <c r="BS13" s="409"/>
      <c r="BT13" s="409"/>
      <c r="BU13" s="410"/>
      <c r="BV13" s="408">
        <v>10552</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12.5</v>
      </c>
      <c r="CU13" s="406"/>
      <c r="CV13" s="406"/>
      <c r="CW13" s="406"/>
      <c r="CX13" s="406"/>
      <c r="CY13" s="406"/>
      <c r="CZ13" s="406"/>
      <c r="DA13" s="407"/>
      <c r="DB13" s="405">
        <v>12.4</v>
      </c>
      <c r="DC13" s="406"/>
      <c r="DD13" s="406"/>
      <c r="DE13" s="406"/>
      <c r="DF13" s="406"/>
      <c r="DG13" s="406"/>
      <c r="DH13" s="406"/>
      <c r="DI13" s="407"/>
    </row>
    <row r="14" spans="1:119" ht="18.75" customHeight="1" thickBot="1" x14ac:dyDescent="0.3">
      <c r="A14" s="163"/>
      <c r="B14" s="471"/>
      <c r="C14" s="472"/>
      <c r="D14" s="472"/>
      <c r="E14" s="472"/>
      <c r="F14" s="472"/>
      <c r="G14" s="472"/>
      <c r="H14" s="472"/>
      <c r="I14" s="472"/>
      <c r="J14" s="472"/>
      <c r="K14" s="473"/>
      <c r="L14" s="489" t="s">
        <v>135</v>
      </c>
      <c r="M14" s="490"/>
      <c r="N14" s="490"/>
      <c r="O14" s="490"/>
      <c r="P14" s="490"/>
      <c r="Q14" s="491"/>
      <c r="R14" s="492">
        <v>4835</v>
      </c>
      <c r="S14" s="493"/>
      <c r="T14" s="493"/>
      <c r="U14" s="493"/>
      <c r="V14" s="494"/>
      <c r="W14" s="398"/>
      <c r="X14" s="399"/>
      <c r="Y14" s="399"/>
      <c r="Z14" s="399"/>
      <c r="AA14" s="399"/>
      <c r="AB14" s="388"/>
      <c r="AC14" s="495">
        <v>17.100000000000001</v>
      </c>
      <c r="AD14" s="496"/>
      <c r="AE14" s="496"/>
      <c r="AF14" s="496"/>
      <c r="AG14" s="497"/>
      <c r="AH14" s="495">
        <v>19.600000000000001</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13.7</v>
      </c>
      <c r="CU14" s="507"/>
      <c r="CV14" s="507"/>
      <c r="CW14" s="507"/>
      <c r="CX14" s="507"/>
      <c r="CY14" s="507"/>
      <c r="CZ14" s="507"/>
      <c r="DA14" s="508"/>
      <c r="DB14" s="506">
        <v>16.7</v>
      </c>
      <c r="DC14" s="507"/>
      <c r="DD14" s="507"/>
      <c r="DE14" s="507"/>
      <c r="DF14" s="507"/>
      <c r="DG14" s="507"/>
      <c r="DH14" s="507"/>
      <c r="DI14" s="508"/>
    </row>
    <row r="15" spans="1:119" ht="18.75" customHeight="1" x14ac:dyDescent="0.25">
      <c r="A15" s="163"/>
      <c r="B15" s="471"/>
      <c r="C15" s="472"/>
      <c r="D15" s="472"/>
      <c r="E15" s="472"/>
      <c r="F15" s="472"/>
      <c r="G15" s="472"/>
      <c r="H15" s="472"/>
      <c r="I15" s="472"/>
      <c r="J15" s="472"/>
      <c r="K15" s="473"/>
      <c r="L15" s="172"/>
      <c r="M15" s="499" t="s">
        <v>130</v>
      </c>
      <c r="N15" s="500"/>
      <c r="O15" s="500"/>
      <c r="P15" s="500"/>
      <c r="Q15" s="501"/>
      <c r="R15" s="492">
        <v>4808</v>
      </c>
      <c r="S15" s="493"/>
      <c r="T15" s="493"/>
      <c r="U15" s="493"/>
      <c r="V15" s="494"/>
      <c r="W15" s="424" t="s">
        <v>137</v>
      </c>
      <c r="X15" s="425"/>
      <c r="Y15" s="425"/>
      <c r="Z15" s="425"/>
      <c r="AA15" s="425"/>
      <c r="AB15" s="415"/>
      <c r="AC15" s="459">
        <v>784</v>
      </c>
      <c r="AD15" s="460"/>
      <c r="AE15" s="460"/>
      <c r="AF15" s="460"/>
      <c r="AG15" s="502"/>
      <c r="AH15" s="459">
        <v>899</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695401</v>
      </c>
      <c r="BO15" s="372"/>
      <c r="BP15" s="372"/>
      <c r="BQ15" s="372"/>
      <c r="BR15" s="372"/>
      <c r="BS15" s="372"/>
      <c r="BT15" s="372"/>
      <c r="BU15" s="373"/>
      <c r="BV15" s="371">
        <v>702430</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29.9</v>
      </c>
      <c r="AD16" s="496"/>
      <c r="AE16" s="496"/>
      <c r="AF16" s="496"/>
      <c r="AG16" s="497"/>
      <c r="AH16" s="495">
        <v>29.9</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3243910</v>
      </c>
      <c r="BO16" s="409"/>
      <c r="BP16" s="409"/>
      <c r="BQ16" s="409"/>
      <c r="BR16" s="409"/>
      <c r="BS16" s="409"/>
      <c r="BT16" s="409"/>
      <c r="BU16" s="410"/>
      <c r="BV16" s="408">
        <v>3267999</v>
      </c>
      <c r="BW16" s="409"/>
      <c r="BX16" s="409"/>
      <c r="BY16" s="409"/>
      <c r="BZ16" s="409"/>
      <c r="CA16" s="409"/>
      <c r="CB16" s="409"/>
      <c r="CC16" s="410"/>
      <c r="CD16" s="176"/>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3">
      <c r="A17" s="163"/>
      <c r="B17" s="474"/>
      <c r="C17" s="475"/>
      <c r="D17" s="475"/>
      <c r="E17" s="475"/>
      <c r="F17" s="475"/>
      <c r="G17" s="475"/>
      <c r="H17" s="475"/>
      <c r="I17" s="475"/>
      <c r="J17" s="475"/>
      <c r="K17" s="476"/>
      <c r="L17" s="177"/>
      <c r="M17" s="519" t="s">
        <v>143</v>
      </c>
      <c r="N17" s="520"/>
      <c r="O17" s="520"/>
      <c r="P17" s="520"/>
      <c r="Q17" s="521"/>
      <c r="R17" s="514" t="s">
        <v>144</v>
      </c>
      <c r="S17" s="515"/>
      <c r="T17" s="515"/>
      <c r="U17" s="515"/>
      <c r="V17" s="516"/>
      <c r="W17" s="424" t="s">
        <v>145</v>
      </c>
      <c r="X17" s="425"/>
      <c r="Y17" s="425"/>
      <c r="Z17" s="425"/>
      <c r="AA17" s="425"/>
      <c r="AB17" s="415"/>
      <c r="AC17" s="459">
        <v>1392</v>
      </c>
      <c r="AD17" s="460"/>
      <c r="AE17" s="460"/>
      <c r="AF17" s="460"/>
      <c r="AG17" s="502"/>
      <c r="AH17" s="459">
        <v>1520</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857153</v>
      </c>
      <c r="BO17" s="409"/>
      <c r="BP17" s="409"/>
      <c r="BQ17" s="409"/>
      <c r="BR17" s="409"/>
      <c r="BS17" s="409"/>
      <c r="BT17" s="409"/>
      <c r="BU17" s="410"/>
      <c r="BV17" s="408">
        <v>866402</v>
      </c>
      <c r="BW17" s="409"/>
      <c r="BX17" s="409"/>
      <c r="BY17" s="409"/>
      <c r="BZ17" s="409"/>
      <c r="CA17" s="409"/>
      <c r="CB17" s="409"/>
      <c r="CC17" s="410"/>
      <c r="CD17" s="176"/>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3">
      <c r="A18" s="163"/>
      <c r="B18" s="530" t="s">
        <v>147</v>
      </c>
      <c r="C18" s="451"/>
      <c r="D18" s="451"/>
      <c r="E18" s="531"/>
      <c r="F18" s="531"/>
      <c r="G18" s="531"/>
      <c r="H18" s="531"/>
      <c r="I18" s="531"/>
      <c r="J18" s="531"/>
      <c r="K18" s="531"/>
      <c r="L18" s="532">
        <v>299.61</v>
      </c>
      <c r="M18" s="532"/>
      <c r="N18" s="532"/>
      <c r="O18" s="532"/>
      <c r="P18" s="532"/>
      <c r="Q18" s="532"/>
      <c r="R18" s="533"/>
      <c r="S18" s="533"/>
      <c r="T18" s="533"/>
      <c r="U18" s="533"/>
      <c r="V18" s="534"/>
      <c r="W18" s="426"/>
      <c r="X18" s="427"/>
      <c r="Y18" s="427"/>
      <c r="Z18" s="427"/>
      <c r="AA18" s="427"/>
      <c r="AB18" s="418"/>
      <c r="AC18" s="535">
        <v>53</v>
      </c>
      <c r="AD18" s="536"/>
      <c r="AE18" s="536"/>
      <c r="AF18" s="536"/>
      <c r="AG18" s="537"/>
      <c r="AH18" s="535">
        <v>50.5</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3002810</v>
      </c>
      <c r="BO18" s="409"/>
      <c r="BP18" s="409"/>
      <c r="BQ18" s="409"/>
      <c r="BR18" s="409"/>
      <c r="BS18" s="409"/>
      <c r="BT18" s="409"/>
      <c r="BU18" s="410"/>
      <c r="BV18" s="408">
        <v>3018750</v>
      </c>
      <c r="BW18" s="409"/>
      <c r="BX18" s="409"/>
      <c r="BY18" s="409"/>
      <c r="BZ18" s="409"/>
      <c r="CA18" s="409"/>
      <c r="CB18" s="409"/>
      <c r="CC18" s="410"/>
      <c r="CD18" s="176"/>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3">
      <c r="A19" s="163"/>
      <c r="B19" s="530" t="s">
        <v>149</v>
      </c>
      <c r="C19" s="451"/>
      <c r="D19" s="451"/>
      <c r="E19" s="531"/>
      <c r="F19" s="531"/>
      <c r="G19" s="531"/>
      <c r="H19" s="531"/>
      <c r="I19" s="531"/>
      <c r="J19" s="531"/>
      <c r="K19" s="531"/>
      <c r="L19" s="539">
        <v>17</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4309329</v>
      </c>
      <c r="BO19" s="409"/>
      <c r="BP19" s="409"/>
      <c r="BQ19" s="409"/>
      <c r="BR19" s="409"/>
      <c r="BS19" s="409"/>
      <c r="BT19" s="409"/>
      <c r="BU19" s="410"/>
      <c r="BV19" s="408">
        <v>4429538</v>
      </c>
      <c r="BW19" s="409"/>
      <c r="BX19" s="409"/>
      <c r="BY19" s="409"/>
      <c r="BZ19" s="409"/>
      <c r="CA19" s="409"/>
      <c r="CB19" s="409"/>
      <c r="CC19" s="410"/>
      <c r="CD19" s="176"/>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3">
      <c r="A20" s="163"/>
      <c r="B20" s="530" t="s">
        <v>151</v>
      </c>
      <c r="C20" s="451"/>
      <c r="D20" s="451"/>
      <c r="E20" s="531"/>
      <c r="F20" s="531"/>
      <c r="G20" s="531"/>
      <c r="H20" s="531"/>
      <c r="I20" s="531"/>
      <c r="J20" s="531"/>
      <c r="K20" s="531"/>
      <c r="L20" s="539">
        <v>1756</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3">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6"/>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4928010</v>
      </c>
      <c r="BO22" s="372"/>
      <c r="BP22" s="372"/>
      <c r="BQ22" s="372"/>
      <c r="BR22" s="372"/>
      <c r="BS22" s="372"/>
      <c r="BT22" s="372"/>
      <c r="BU22" s="373"/>
      <c r="BV22" s="371">
        <v>5036600</v>
      </c>
      <c r="BW22" s="372"/>
      <c r="BX22" s="372"/>
      <c r="BY22" s="372"/>
      <c r="BZ22" s="372"/>
      <c r="CA22" s="372"/>
      <c r="CB22" s="372"/>
      <c r="CC22" s="373"/>
      <c r="CD22" s="176"/>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4697758</v>
      </c>
      <c r="BO23" s="409"/>
      <c r="BP23" s="409"/>
      <c r="BQ23" s="409"/>
      <c r="BR23" s="409"/>
      <c r="BS23" s="409"/>
      <c r="BT23" s="409"/>
      <c r="BU23" s="410"/>
      <c r="BV23" s="408">
        <v>4792409</v>
      </c>
      <c r="BW23" s="409"/>
      <c r="BX23" s="409"/>
      <c r="BY23" s="409"/>
      <c r="BZ23" s="409"/>
      <c r="CA23" s="409"/>
      <c r="CB23" s="409"/>
      <c r="CC23" s="410"/>
      <c r="CD23" s="176"/>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3">
      <c r="A24" s="163"/>
      <c r="B24" s="579"/>
      <c r="C24" s="555"/>
      <c r="D24" s="556"/>
      <c r="E24" s="458" t="s">
        <v>161</v>
      </c>
      <c r="F24" s="438"/>
      <c r="G24" s="438"/>
      <c r="H24" s="438"/>
      <c r="I24" s="438"/>
      <c r="J24" s="438"/>
      <c r="K24" s="439"/>
      <c r="L24" s="459">
        <v>1</v>
      </c>
      <c r="M24" s="460"/>
      <c r="N24" s="460"/>
      <c r="O24" s="460"/>
      <c r="P24" s="502"/>
      <c r="Q24" s="459">
        <v>6500</v>
      </c>
      <c r="R24" s="460"/>
      <c r="S24" s="460"/>
      <c r="T24" s="460"/>
      <c r="U24" s="460"/>
      <c r="V24" s="502"/>
      <c r="W24" s="554"/>
      <c r="X24" s="555"/>
      <c r="Y24" s="556"/>
      <c r="Z24" s="458" t="s">
        <v>162</v>
      </c>
      <c r="AA24" s="438"/>
      <c r="AB24" s="438"/>
      <c r="AC24" s="438"/>
      <c r="AD24" s="438"/>
      <c r="AE24" s="438"/>
      <c r="AF24" s="438"/>
      <c r="AG24" s="439"/>
      <c r="AH24" s="459">
        <v>98</v>
      </c>
      <c r="AI24" s="460"/>
      <c r="AJ24" s="460"/>
      <c r="AK24" s="460"/>
      <c r="AL24" s="502"/>
      <c r="AM24" s="459">
        <v>280574</v>
      </c>
      <c r="AN24" s="460"/>
      <c r="AO24" s="460"/>
      <c r="AP24" s="460"/>
      <c r="AQ24" s="460"/>
      <c r="AR24" s="502"/>
      <c r="AS24" s="459">
        <v>2863</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3591712</v>
      </c>
      <c r="BO24" s="409"/>
      <c r="BP24" s="409"/>
      <c r="BQ24" s="409"/>
      <c r="BR24" s="409"/>
      <c r="BS24" s="409"/>
      <c r="BT24" s="409"/>
      <c r="BU24" s="410"/>
      <c r="BV24" s="408">
        <v>3530793</v>
      </c>
      <c r="BW24" s="409"/>
      <c r="BX24" s="409"/>
      <c r="BY24" s="409"/>
      <c r="BZ24" s="409"/>
      <c r="CA24" s="409"/>
      <c r="CB24" s="409"/>
      <c r="CC24" s="410"/>
      <c r="CD24" s="176"/>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5">
      <c r="A25" s="163"/>
      <c r="B25" s="579"/>
      <c r="C25" s="555"/>
      <c r="D25" s="556"/>
      <c r="E25" s="458" t="s">
        <v>164</v>
      </c>
      <c r="F25" s="438"/>
      <c r="G25" s="438"/>
      <c r="H25" s="438"/>
      <c r="I25" s="438"/>
      <c r="J25" s="438"/>
      <c r="K25" s="439"/>
      <c r="L25" s="459">
        <v>1</v>
      </c>
      <c r="M25" s="460"/>
      <c r="N25" s="460"/>
      <c r="O25" s="460"/>
      <c r="P25" s="502"/>
      <c r="Q25" s="459">
        <v>5360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967921</v>
      </c>
      <c r="BO25" s="372"/>
      <c r="BP25" s="372"/>
      <c r="BQ25" s="372"/>
      <c r="BR25" s="372"/>
      <c r="BS25" s="372"/>
      <c r="BT25" s="372"/>
      <c r="BU25" s="373"/>
      <c r="BV25" s="371">
        <v>700043</v>
      </c>
      <c r="BW25" s="372"/>
      <c r="BX25" s="372"/>
      <c r="BY25" s="372"/>
      <c r="BZ25" s="372"/>
      <c r="CA25" s="372"/>
      <c r="CB25" s="372"/>
      <c r="CC25" s="373"/>
      <c r="CD25" s="176"/>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5">
      <c r="A26" s="163"/>
      <c r="B26" s="579"/>
      <c r="C26" s="555"/>
      <c r="D26" s="556"/>
      <c r="E26" s="458" t="s">
        <v>167</v>
      </c>
      <c r="F26" s="438"/>
      <c r="G26" s="438"/>
      <c r="H26" s="438"/>
      <c r="I26" s="438"/>
      <c r="J26" s="438"/>
      <c r="K26" s="439"/>
      <c r="L26" s="459">
        <v>1</v>
      </c>
      <c r="M26" s="460"/>
      <c r="N26" s="460"/>
      <c r="O26" s="460"/>
      <c r="P26" s="502"/>
      <c r="Q26" s="459">
        <v>4950</v>
      </c>
      <c r="R26" s="460"/>
      <c r="S26" s="460"/>
      <c r="T26" s="460"/>
      <c r="U26" s="460"/>
      <c r="V26" s="502"/>
      <c r="W26" s="554"/>
      <c r="X26" s="555"/>
      <c r="Y26" s="556"/>
      <c r="Z26" s="458" t="s">
        <v>168</v>
      </c>
      <c r="AA26" s="560"/>
      <c r="AB26" s="560"/>
      <c r="AC26" s="560"/>
      <c r="AD26" s="560"/>
      <c r="AE26" s="560"/>
      <c r="AF26" s="560"/>
      <c r="AG26" s="561"/>
      <c r="AH26" s="459">
        <v>9</v>
      </c>
      <c r="AI26" s="460"/>
      <c r="AJ26" s="460"/>
      <c r="AK26" s="460"/>
      <c r="AL26" s="502"/>
      <c r="AM26" s="459">
        <v>21735</v>
      </c>
      <c r="AN26" s="460"/>
      <c r="AO26" s="460"/>
      <c r="AP26" s="460"/>
      <c r="AQ26" s="460"/>
      <c r="AR26" s="502"/>
      <c r="AS26" s="459">
        <v>2415</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6"/>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3">
      <c r="A27" s="163"/>
      <c r="B27" s="579"/>
      <c r="C27" s="555"/>
      <c r="D27" s="556"/>
      <c r="E27" s="458" t="s">
        <v>170</v>
      </c>
      <c r="F27" s="438"/>
      <c r="G27" s="438"/>
      <c r="H27" s="438"/>
      <c r="I27" s="438"/>
      <c r="J27" s="438"/>
      <c r="K27" s="439"/>
      <c r="L27" s="459">
        <v>1</v>
      </c>
      <c r="M27" s="460"/>
      <c r="N27" s="460"/>
      <c r="O27" s="460"/>
      <c r="P27" s="502"/>
      <c r="Q27" s="459">
        <v>2630</v>
      </c>
      <c r="R27" s="460"/>
      <c r="S27" s="460"/>
      <c r="T27" s="460"/>
      <c r="U27" s="460"/>
      <c r="V27" s="502"/>
      <c r="W27" s="554"/>
      <c r="X27" s="555"/>
      <c r="Y27" s="556"/>
      <c r="Z27" s="458" t="s">
        <v>171</v>
      </c>
      <c r="AA27" s="438"/>
      <c r="AB27" s="438"/>
      <c r="AC27" s="438"/>
      <c r="AD27" s="438"/>
      <c r="AE27" s="438"/>
      <c r="AF27" s="438"/>
      <c r="AG27" s="439"/>
      <c r="AH27" s="459" t="s">
        <v>122</v>
      </c>
      <c r="AI27" s="460"/>
      <c r="AJ27" s="460"/>
      <c r="AK27" s="460"/>
      <c r="AL27" s="502"/>
      <c r="AM27" s="459" t="s">
        <v>122</v>
      </c>
      <c r="AN27" s="460"/>
      <c r="AO27" s="460"/>
      <c r="AP27" s="460"/>
      <c r="AQ27" s="460"/>
      <c r="AR27" s="502"/>
      <c r="AS27" s="459" t="s">
        <v>122</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v>104113</v>
      </c>
      <c r="BO27" s="528"/>
      <c r="BP27" s="528"/>
      <c r="BQ27" s="528"/>
      <c r="BR27" s="528"/>
      <c r="BS27" s="528"/>
      <c r="BT27" s="528"/>
      <c r="BU27" s="529"/>
      <c r="BV27" s="527">
        <v>104113</v>
      </c>
      <c r="BW27" s="528"/>
      <c r="BX27" s="528"/>
      <c r="BY27" s="528"/>
      <c r="BZ27" s="528"/>
      <c r="CA27" s="528"/>
      <c r="CB27" s="528"/>
      <c r="CC27" s="529"/>
      <c r="CD27" s="178"/>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5">
      <c r="A28" s="163"/>
      <c r="B28" s="579"/>
      <c r="C28" s="555"/>
      <c r="D28" s="556"/>
      <c r="E28" s="458" t="s">
        <v>173</v>
      </c>
      <c r="F28" s="438"/>
      <c r="G28" s="438"/>
      <c r="H28" s="438"/>
      <c r="I28" s="438"/>
      <c r="J28" s="438"/>
      <c r="K28" s="439"/>
      <c r="L28" s="459">
        <v>1</v>
      </c>
      <c r="M28" s="460"/>
      <c r="N28" s="460"/>
      <c r="O28" s="460"/>
      <c r="P28" s="502"/>
      <c r="Q28" s="459">
        <v>1940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670754</v>
      </c>
      <c r="BO28" s="372"/>
      <c r="BP28" s="372"/>
      <c r="BQ28" s="372"/>
      <c r="BR28" s="372"/>
      <c r="BS28" s="372"/>
      <c r="BT28" s="372"/>
      <c r="BU28" s="373"/>
      <c r="BV28" s="371">
        <v>670593</v>
      </c>
      <c r="BW28" s="372"/>
      <c r="BX28" s="372"/>
      <c r="BY28" s="372"/>
      <c r="BZ28" s="372"/>
      <c r="CA28" s="372"/>
      <c r="CB28" s="372"/>
      <c r="CC28" s="373"/>
      <c r="CD28" s="176"/>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5">
      <c r="A29" s="163"/>
      <c r="B29" s="579"/>
      <c r="C29" s="555"/>
      <c r="D29" s="556"/>
      <c r="E29" s="458" t="s">
        <v>176</v>
      </c>
      <c r="F29" s="438"/>
      <c r="G29" s="438"/>
      <c r="H29" s="438"/>
      <c r="I29" s="438"/>
      <c r="J29" s="438"/>
      <c r="K29" s="439"/>
      <c r="L29" s="459">
        <v>8</v>
      </c>
      <c r="M29" s="460"/>
      <c r="N29" s="460"/>
      <c r="O29" s="460"/>
      <c r="P29" s="502"/>
      <c r="Q29" s="459">
        <v>1740</v>
      </c>
      <c r="R29" s="460"/>
      <c r="S29" s="460"/>
      <c r="T29" s="460"/>
      <c r="U29" s="460"/>
      <c r="V29" s="502"/>
      <c r="W29" s="557"/>
      <c r="X29" s="558"/>
      <c r="Y29" s="559"/>
      <c r="Z29" s="458" t="s">
        <v>177</v>
      </c>
      <c r="AA29" s="438"/>
      <c r="AB29" s="438"/>
      <c r="AC29" s="438"/>
      <c r="AD29" s="438"/>
      <c r="AE29" s="438"/>
      <c r="AF29" s="438"/>
      <c r="AG29" s="439"/>
      <c r="AH29" s="459">
        <v>98</v>
      </c>
      <c r="AI29" s="460"/>
      <c r="AJ29" s="460"/>
      <c r="AK29" s="460"/>
      <c r="AL29" s="502"/>
      <c r="AM29" s="459">
        <v>280574</v>
      </c>
      <c r="AN29" s="460"/>
      <c r="AO29" s="460"/>
      <c r="AP29" s="460"/>
      <c r="AQ29" s="460"/>
      <c r="AR29" s="502"/>
      <c r="AS29" s="459">
        <v>2863</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128965</v>
      </c>
      <c r="BO29" s="409"/>
      <c r="BP29" s="409"/>
      <c r="BQ29" s="409"/>
      <c r="BR29" s="409"/>
      <c r="BS29" s="409"/>
      <c r="BT29" s="409"/>
      <c r="BU29" s="410"/>
      <c r="BV29" s="408">
        <v>104419</v>
      </c>
      <c r="BW29" s="409"/>
      <c r="BX29" s="409"/>
      <c r="BY29" s="409"/>
      <c r="BZ29" s="409"/>
      <c r="CA29" s="409"/>
      <c r="CB29" s="409"/>
      <c r="CC29" s="410"/>
      <c r="CD29" s="178"/>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3">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89.9</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1285945</v>
      </c>
      <c r="BO30" s="528"/>
      <c r="BP30" s="528"/>
      <c r="BQ30" s="528"/>
      <c r="BR30" s="528"/>
      <c r="BS30" s="528"/>
      <c r="BT30" s="528"/>
      <c r="BU30" s="529"/>
      <c r="BV30" s="527">
        <v>1088219</v>
      </c>
      <c r="BW30" s="528"/>
      <c r="BX30" s="528"/>
      <c r="BY30" s="528"/>
      <c r="BZ30" s="528"/>
      <c r="CA30" s="528"/>
      <c r="CB30" s="528"/>
      <c r="CC30" s="529"/>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6"/>
    </row>
    <row r="33" spans="1:113" ht="13.5" customHeight="1" x14ac:dyDescent="0.25">
      <c r="A33" s="163"/>
      <c r="B33" s="187"/>
      <c r="C33" s="432" t="s">
        <v>186</v>
      </c>
      <c r="D33" s="432"/>
      <c r="E33" s="397" t="s">
        <v>187</v>
      </c>
      <c r="F33" s="397"/>
      <c r="G33" s="397"/>
      <c r="H33" s="397"/>
      <c r="I33" s="397"/>
      <c r="J33" s="397"/>
      <c r="K33" s="397"/>
      <c r="L33" s="397"/>
      <c r="M33" s="397"/>
      <c r="N33" s="397"/>
      <c r="O33" s="397"/>
      <c r="P33" s="397"/>
      <c r="Q33" s="397"/>
      <c r="R33" s="397"/>
      <c r="S33" s="397"/>
      <c r="T33" s="188"/>
      <c r="U33" s="432" t="s">
        <v>186</v>
      </c>
      <c r="V33" s="432"/>
      <c r="W33" s="397" t="s">
        <v>187</v>
      </c>
      <c r="X33" s="397"/>
      <c r="Y33" s="397"/>
      <c r="Z33" s="397"/>
      <c r="AA33" s="397"/>
      <c r="AB33" s="397"/>
      <c r="AC33" s="397"/>
      <c r="AD33" s="397"/>
      <c r="AE33" s="397"/>
      <c r="AF33" s="397"/>
      <c r="AG33" s="397"/>
      <c r="AH33" s="397"/>
      <c r="AI33" s="397"/>
      <c r="AJ33" s="397"/>
      <c r="AK33" s="397"/>
      <c r="AL33" s="188"/>
      <c r="AM33" s="432" t="s">
        <v>186</v>
      </c>
      <c r="AN33" s="432"/>
      <c r="AO33" s="397" t="s">
        <v>187</v>
      </c>
      <c r="AP33" s="397"/>
      <c r="AQ33" s="397"/>
      <c r="AR33" s="397"/>
      <c r="AS33" s="397"/>
      <c r="AT33" s="397"/>
      <c r="AU33" s="397"/>
      <c r="AV33" s="397"/>
      <c r="AW33" s="397"/>
      <c r="AX33" s="397"/>
      <c r="AY33" s="397"/>
      <c r="AZ33" s="397"/>
      <c r="BA33" s="397"/>
      <c r="BB33" s="397"/>
      <c r="BC33" s="397"/>
      <c r="BD33" s="189"/>
      <c r="BE33" s="397" t="s">
        <v>188</v>
      </c>
      <c r="BF33" s="397"/>
      <c r="BG33" s="397" t="s">
        <v>189</v>
      </c>
      <c r="BH33" s="397"/>
      <c r="BI33" s="397"/>
      <c r="BJ33" s="397"/>
      <c r="BK33" s="397"/>
      <c r="BL33" s="397"/>
      <c r="BM33" s="397"/>
      <c r="BN33" s="397"/>
      <c r="BO33" s="397"/>
      <c r="BP33" s="397"/>
      <c r="BQ33" s="397"/>
      <c r="BR33" s="397"/>
      <c r="BS33" s="397"/>
      <c r="BT33" s="397"/>
      <c r="BU33" s="397"/>
      <c r="BV33" s="189"/>
      <c r="BW33" s="432" t="s">
        <v>188</v>
      </c>
      <c r="BX33" s="432"/>
      <c r="BY33" s="397" t="s">
        <v>190</v>
      </c>
      <c r="BZ33" s="397"/>
      <c r="CA33" s="397"/>
      <c r="CB33" s="397"/>
      <c r="CC33" s="397"/>
      <c r="CD33" s="397"/>
      <c r="CE33" s="397"/>
      <c r="CF33" s="397"/>
      <c r="CG33" s="397"/>
      <c r="CH33" s="397"/>
      <c r="CI33" s="397"/>
      <c r="CJ33" s="397"/>
      <c r="CK33" s="397"/>
      <c r="CL33" s="397"/>
      <c r="CM33" s="397"/>
      <c r="CN33" s="188"/>
      <c r="CO33" s="432" t="s">
        <v>186</v>
      </c>
      <c r="CP33" s="432"/>
      <c r="CQ33" s="397" t="s">
        <v>191</v>
      </c>
      <c r="CR33" s="397"/>
      <c r="CS33" s="397"/>
      <c r="CT33" s="397"/>
      <c r="CU33" s="397"/>
      <c r="CV33" s="397"/>
      <c r="CW33" s="397"/>
      <c r="CX33" s="397"/>
      <c r="CY33" s="397"/>
      <c r="CZ33" s="397"/>
      <c r="DA33" s="397"/>
      <c r="DB33" s="397"/>
      <c r="DC33" s="397"/>
      <c r="DD33" s="397"/>
      <c r="DE33" s="397"/>
      <c r="DF33" s="188"/>
      <c r="DG33" s="597" t="s">
        <v>192</v>
      </c>
      <c r="DH33" s="597"/>
      <c r="DI33" s="190"/>
    </row>
    <row r="34" spans="1:113" ht="32.25" customHeight="1" x14ac:dyDescent="0.25">
      <c r="A34" s="163"/>
      <c r="B34" s="187"/>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3"/>
      <c r="AM34" s="598">
        <f>IF(AO34="","",MAX(C34:D43,U34:V43)+1)</f>
        <v>6</v>
      </c>
      <c r="AN34" s="598"/>
      <c r="AO34" s="599" t="str">
        <f>IF('各会計、関係団体の財政状況及び健全化判断比率'!B32="","",'各会計、関係団体の財政状況及び健全化判断比率'!B32)</f>
        <v>下水道事業会計</v>
      </c>
      <c r="AP34" s="599"/>
      <c r="AQ34" s="599"/>
      <c r="AR34" s="599"/>
      <c r="AS34" s="599"/>
      <c r="AT34" s="599"/>
      <c r="AU34" s="599"/>
      <c r="AV34" s="599"/>
      <c r="AW34" s="599"/>
      <c r="AX34" s="599"/>
      <c r="AY34" s="599"/>
      <c r="AZ34" s="599"/>
      <c r="BA34" s="599"/>
      <c r="BB34" s="599"/>
      <c r="BC34" s="599"/>
      <c r="BD34" s="163"/>
      <c r="BE34" s="598">
        <f>IF(BG34="","",MAX(C34:D43,U34:V43,AM34:AN43)+1)</f>
        <v>8</v>
      </c>
      <c r="BF34" s="598"/>
      <c r="BG34" s="599" t="str">
        <f>IF('各会計、関係団体の財政状況及び健全化判断比率'!B34="","",'各会計、関係団体の財政状況及び健全化判断比率'!B34)</f>
        <v>村有温泉特別会計</v>
      </c>
      <c r="BH34" s="599"/>
      <c r="BI34" s="599"/>
      <c r="BJ34" s="599"/>
      <c r="BK34" s="599"/>
      <c r="BL34" s="599"/>
      <c r="BM34" s="599"/>
      <c r="BN34" s="599"/>
      <c r="BO34" s="599"/>
      <c r="BP34" s="599"/>
      <c r="BQ34" s="599"/>
      <c r="BR34" s="599"/>
      <c r="BS34" s="599"/>
      <c r="BT34" s="599"/>
      <c r="BU34" s="599"/>
      <c r="BV34" s="163"/>
      <c r="BW34" s="598">
        <f>IF(BY34="","",MAX(C34:D43,U34:V43,AM34:AN43,BE34:BF43)+1)</f>
        <v>10</v>
      </c>
      <c r="BX34" s="598"/>
      <c r="BY34" s="599" t="str">
        <f>IF('各会計、関係団体の財政状況及び健全化判断比率'!B68="","",'各会計、関係団体の財政状況及び健全化判断比率'!B68)</f>
        <v>下越福祉行政組合</v>
      </c>
      <c r="BZ34" s="599"/>
      <c r="CA34" s="599"/>
      <c r="CB34" s="599"/>
      <c r="CC34" s="599"/>
      <c r="CD34" s="599"/>
      <c r="CE34" s="599"/>
      <c r="CF34" s="599"/>
      <c r="CG34" s="599"/>
      <c r="CH34" s="599"/>
      <c r="CI34" s="599"/>
      <c r="CJ34" s="599"/>
      <c r="CK34" s="599"/>
      <c r="CL34" s="599"/>
      <c r="CM34" s="599"/>
      <c r="CN34" s="163"/>
      <c r="CO34" s="598">
        <f>IF(CQ34="","",MAX(C34:D43,U34:V43,AM34:AN43,BE34:BF43,BW34:BX43)+1)</f>
        <v>19</v>
      </c>
      <c r="CP34" s="598"/>
      <c r="CQ34" s="599" t="str">
        <f>IF('各会計、関係団体の財政状況及び健全化判断比率'!BS7="","",'各会計、関係団体の財政状況及び健全化判断比率'!BS7)</f>
        <v>関川村自然環境管理公社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0"/>
    </row>
    <row r="35" spans="1:113" ht="32.25" customHeight="1" x14ac:dyDescent="0.25">
      <c r="A35" s="163"/>
      <c r="B35" s="187"/>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3"/>
      <c r="U35" s="598">
        <f>IF(W35="","",U34+1)</f>
        <v>3</v>
      </c>
      <c r="V35" s="598"/>
      <c r="W35" s="599" t="str">
        <f>IF('各会計、関係団体の財政状況及び健全化判断比率'!B29="","",'各会計、関係団体の財政状況及び健全化判断比率'!B29)</f>
        <v>国民健康保険関川診療所特別会計</v>
      </c>
      <c r="X35" s="599"/>
      <c r="Y35" s="599"/>
      <c r="Z35" s="599"/>
      <c r="AA35" s="599"/>
      <c r="AB35" s="599"/>
      <c r="AC35" s="599"/>
      <c r="AD35" s="599"/>
      <c r="AE35" s="599"/>
      <c r="AF35" s="599"/>
      <c r="AG35" s="599"/>
      <c r="AH35" s="599"/>
      <c r="AI35" s="599"/>
      <c r="AJ35" s="599"/>
      <c r="AK35" s="599"/>
      <c r="AL35" s="163"/>
      <c r="AM35" s="598">
        <f t="shared" ref="AM35:AM43" si="0">IF(AO35="","",AM34+1)</f>
        <v>7</v>
      </c>
      <c r="AN35" s="598"/>
      <c r="AO35" s="599" t="str">
        <f>IF('各会計、関係団体の財政状況及び健全化判断比率'!B33="","",'各会計、関係団体の財政状況及び健全化判断比率'!B33)</f>
        <v>簡易水道事業会計</v>
      </c>
      <c r="AP35" s="599"/>
      <c r="AQ35" s="599"/>
      <c r="AR35" s="599"/>
      <c r="AS35" s="599"/>
      <c r="AT35" s="599"/>
      <c r="AU35" s="599"/>
      <c r="AV35" s="599"/>
      <c r="AW35" s="599"/>
      <c r="AX35" s="599"/>
      <c r="AY35" s="599"/>
      <c r="AZ35" s="599"/>
      <c r="BA35" s="599"/>
      <c r="BB35" s="599"/>
      <c r="BC35" s="599"/>
      <c r="BD35" s="163"/>
      <c r="BE35" s="598">
        <f t="shared" ref="BE35:BE43" si="1">IF(BG35="","",BE34+1)</f>
        <v>9</v>
      </c>
      <c r="BF35" s="598"/>
      <c r="BG35" s="599" t="str">
        <f>IF('各会計、関係団体の財政状況及び健全化判断比率'!B35="","",'各会計、関係団体の財政状況及び健全化判断比率'!B35)</f>
        <v>宅地等造成特別会計</v>
      </c>
      <c r="BH35" s="599"/>
      <c r="BI35" s="599"/>
      <c r="BJ35" s="599"/>
      <c r="BK35" s="599"/>
      <c r="BL35" s="599"/>
      <c r="BM35" s="599"/>
      <c r="BN35" s="599"/>
      <c r="BO35" s="599"/>
      <c r="BP35" s="599"/>
      <c r="BQ35" s="599"/>
      <c r="BR35" s="599"/>
      <c r="BS35" s="599"/>
      <c r="BT35" s="599"/>
      <c r="BU35" s="599"/>
      <c r="BV35" s="163"/>
      <c r="BW35" s="598">
        <f t="shared" ref="BW35:BW43" si="2">IF(BY35="","",BW34+1)</f>
        <v>11</v>
      </c>
      <c r="BX35" s="598"/>
      <c r="BY35" s="599" t="str">
        <f>IF('各会計、関係団体の財政状況及び健全化判断比率'!B69="","",'各会計、関係団体の財政状況及び健全化判断比率'!B69)</f>
        <v>新潟県市町村総合事務組合（一般会計）</v>
      </c>
      <c r="BZ35" s="599"/>
      <c r="CA35" s="599"/>
      <c r="CB35" s="599"/>
      <c r="CC35" s="599"/>
      <c r="CD35" s="599"/>
      <c r="CE35" s="599"/>
      <c r="CF35" s="599"/>
      <c r="CG35" s="599"/>
      <c r="CH35" s="599"/>
      <c r="CI35" s="599"/>
      <c r="CJ35" s="599"/>
      <c r="CK35" s="599"/>
      <c r="CL35" s="599"/>
      <c r="CM35" s="599"/>
      <c r="CN35" s="163"/>
      <c r="CO35" s="598">
        <f t="shared" ref="CO35:CO43" si="3">IF(CQ35="","",CO34+1)</f>
        <v>20</v>
      </c>
      <c r="CP35" s="598"/>
      <c r="CQ35" s="599" t="str">
        <f>IF('各会計、関係団体の財政状況及び健全化判断比率'!BS8="","",'各会計、関係団体の財政状況及び健全化判断比率'!BS8)</f>
        <v>パワープラント関川</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0"/>
    </row>
    <row r="36" spans="1:113" ht="32.25" customHeight="1" x14ac:dyDescent="0.25">
      <c r="A36" s="163"/>
      <c r="B36" s="187"/>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4</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12</v>
      </c>
      <c r="BX36" s="598"/>
      <c r="BY36" s="599" t="str">
        <f>IF('各会計、関係団体の財政状況及び健全化判断比率'!B70="","",'各会計、関係団体の財政状況及び健全化判断比率'!B70)</f>
        <v>新潟県市町村総合事務組合(職員退職手当支給事業特別会計）</v>
      </c>
      <c r="BZ36" s="599"/>
      <c r="CA36" s="599"/>
      <c r="CB36" s="599"/>
      <c r="CC36" s="599"/>
      <c r="CD36" s="599"/>
      <c r="CE36" s="599"/>
      <c r="CF36" s="599"/>
      <c r="CG36" s="599"/>
      <c r="CH36" s="599"/>
      <c r="CI36" s="599"/>
      <c r="CJ36" s="599"/>
      <c r="CK36" s="599"/>
      <c r="CL36" s="599"/>
      <c r="CM36" s="599"/>
      <c r="CN36" s="163"/>
      <c r="CO36" s="598">
        <f t="shared" si="3"/>
        <v>21</v>
      </c>
      <c r="CP36" s="598"/>
      <c r="CQ36" s="599" t="str">
        <f>IF('各会計、関係団体の財政状況及び健全化判断比率'!BS9="","",'各会計、関係団体の財政状況及び健全化判断比率'!BS9)</f>
        <v>関川ふるさとエネルギー株式会社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0"/>
    </row>
    <row r="37" spans="1:113" ht="32.25" customHeight="1" x14ac:dyDescent="0.25">
      <c r="A37" s="163"/>
      <c r="B37" s="187"/>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f t="shared" si="4"/>
        <v>5</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13</v>
      </c>
      <c r="BX37" s="598"/>
      <c r="BY37" s="599" t="str">
        <f>IF('各会計、関係団体の財政状況及び健全化判断比率'!B71="","",'各会計、関係団体の財政状況及び健全化判断比率'!B71)</f>
        <v>新潟県市町村総合事務組合(消防団員等公務災害補償事業特別会計）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0"/>
    </row>
    <row r="38" spans="1:113" ht="32.25" customHeight="1" x14ac:dyDescent="0.25">
      <c r="A38" s="163"/>
      <c r="B38" s="187"/>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14</v>
      </c>
      <c r="BX38" s="598"/>
      <c r="BY38" s="599" t="str">
        <f>IF('各会計、関係団体の財政状況及び健全化判断比率'!B72="","",'各会計、関係団体の財政状況及び健全化判断比率'!B72)</f>
        <v>新潟県市町村総合事務組合【消防賞じゅつ金等支給事業特別会計】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0"/>
    </row>
    <row r="39" spans="1:113" ht="32.25" customHeight="1" x14ac:dyDescent="0.25">
      <c r="A39" s="163"/>
      <c r="B39" s="187"/>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15</v>
      </c>
      <c r="BX39" s="598"/>
      <c r="BY39" s="599" t="str">
        <f>IF('各会計、関係団体の財政状況及び健全化判断比率'!B73="","",'各会計、関係団体の財政状況及び健全化判断比率'!B73)</f>
        <v>新潟県市町村総合事務組合
　【非常勤職員公務災害補償等事業特別会計】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0"/>
    </row>
    <row r="40" spans="1:113" ht="32.25" customHeight="1" x14ac:dyDescent="0.25">
      <c r="A40" s="163"/>
      <c r="B40" s="187"/>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16</v>
      </c>
      <c r="BX40" s="598"/>
      <c r="BY40" s="599" t="str">
        <f>IF('各会計、関係団体の財政状況及び健全化判断比率'!B74="","",'各会計、関係団体の財政状況及び健全化判断比率'!B74)</f>
        <v>新潟県市町村総合事務組合
　【交通災害共済事業特別会計】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0"/>
    </row>
    <row r="41" spans="1:113" ht="32.25" customHeight="1" x14ac:dyDescent="0.25">
      <c r="A41" s="163"/>
      <c r="B41" s="187"/>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17</v>
      </c>
      <c r="BX41" s="598"/>
      <c r="BY41" s="599" t="str">
        <f>IF('各会計、関係団体の財政状況及び健全化判断比率'!B75="","",'各会計、関係団体の財政状況及び健全化判断比率'!B75)</f>
        <v>新潟県後期高齢者医療広域連合
　【一般会計】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0"/>
    </row>
    <row r="42" spans="1:113" ht="32.25" customHeight="1" x14ac:dyDescent="0.25">
      <c r="B42" s="187"/>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f t="shared" si="2"/>
        <v>18</v>
      </c>
      <c r="BX42" s="598"/>
      <c r="BY42" s="599" t="str">
        <f>IF('各会計、関係団体の財政状況及び健全化判断比率'!B76="","",'各会計、関係団体の財政状況及び健全化判断比率'!B76)</f>
        <v>新潟県後期高齢者医療広域連合
　【後期高齢者医療特別会計】</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0"/>
    </row>
    <row r="43" spans="1:113" ht="32.25" customHeight="1" x14ac:dyDescent="0.25">
      <c r="B43" s="187"/>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5"/>
    <row r="55" spans="5:113" x14ac:dyDescent="0.25"/>
    <row r="56" spans="5:113" x14ac:dyDescent="0.25"/>
  </sheetData>
  <sheetProtection algorithmName="SHA-512" hashValue="po6LGSRXM+ura4EQM2FCVLYkgIoc6i2svTfpdKVK4iOA05PMwFavDbW7pOFpMnjA9x6EjAbOlkcX5NaOclTFKw==" saltValue="dRKJ8yNB1mpXdFsTWgnf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51" t="s">
        <v>534</v>
      </c>
      <c r="D34" s="1151"/>
      <c r="E34" s="1152"/>
      <c r="F34" s="32">
        <v>5.14</v>
      </c>
      <c r="G34" s="33">
        <v>5.49</v>
      </c>
      <c r="H34" s="33">
        <v>5.56</v>
      </c>
      <c r="I34" s="33">
        <v>5.86</v>
      </c>
      <c r="J34" s="34">
        <v>7.76</v>
      </c>
      <c r="K34" s="22"/>
      <c r="L34" s="22"/>
      <c r="M34" s="22"/>
      <c r="N34" s="22"/>
      <c r="O34" s="22"/>
      <c r="P34" s="22"/>
    </row>
    <row r="35" spans="1:16" ht="39" customHeight="1" x14ac:dyDescent="0.25">
      <c r="A35" s="22"/>
      <c r="B35" s="35"/>
      <c r="C35" s="1147" t="s">
        <v>535</v>
      </c>
      <c r="D35" s="1147"/>
      <c r="E35" s="1148"/>
      <c r="F35" s="36">
        <v>4.91</v>
      </c>
      <c r="G35" s="37">
        <v>4.1900000000000004</v>
      </c>
      <c r="H35" s="37">
        <v>4.3</v>
      </c>
      <c r="I35" s="37">
        <v>4.8099999999999996</v>
      </c>
      <c r="J35" s="38">
        <v>5.64</v>
      </c>
      <c r="K35" s="22"/>
      <c r="L35" s="22"/>
      <c r="M35" s="22"/>
      <c r="N35" s="22"/>
      <c r="O35" s="22"/>
      <c r="P35" s="22"/>
    </row>
    <row r="36" spans="1:16" ht="39" customHeight="1" x14ac:dyDescent="0.25">
      <c r="A36" s="22"/>
      <c r="B36" s="35"/>
      <c r="C36" s="1147" t="s">
        <v>536</v>
      </c>
      <c r="D36" s="1147"/>
      <c r="E36" s="1148"/>
      <c r="F36" s="36">
        <v>1.82</v>
      </c>
      <c r="G36" s="37">
        <v>2.52</v>
      </c>
      <c r="H36" s="37">
        <v>3.89</v>
      </c>
      <c r="I36" s="37">
        <v>4.62</v>
      </c>
      <c r="J36" s="38">
        <v>5.43</v>
      </c>
      <c r="K36" s="22"/>
      <c r="L36" s="22"/>
      <c r="M36" s="22"/>
      <c r="N36" s="22"/>
      <c r="O36" s="22"/>
      <c r="P36" s="22"/>
    </row>
    <row r="37" spans="1:16" ht="39" customHeight="1" x14ac:dyDescent="0.25">
      <c r="A37" s="22"/>
      <c r="B37" s="35"/>
      <c r="C37" s="1147" t="s">
        <v>537</v>
      </c>
      <c r="D37" s="1147"/>
      <c r="E37" s="1148"/>
      <c r="F37" s="36">
        <v>1.84</v>
      </c>
      <c r="G37" s="37">
        <v>2.06</v>
      </c>
      <c r="H37" s="37">
        <v>2.27</v>
      </c>
      <c r="I37" s="37">
        <v>2.66</v>
      </c>
      <c r="J37" s="38">
        <v>2.52</v>
      </c>
      <c r="K37" s="22"/>
      <c r="L37" s="22"/>
      <c r="M37" s="22"/>
      <c r="N37" s="22"/>
      <c r="O37" s="22"/>
      <c r="P37" s="22"/>
    </row>
    <row r="38" spans="1:16" ht="39" customHeight="1" x14ac:dyDescent="0.25">
      <c r="A38" s="22"/>
      <c r="B38" s="35"/>
      <c r="C38" s="1147" t="s">
        <v>538</v>
      </c>
      <c r="D38" s="1147"/>
      <c r="E38" s="1148"/>
      <c r="F38" s="36">
        <v>0.9</v>
      </c>
      <c r="G38" s="37">
        <v>0.18</v>
      </c>
      <c r="H38" s="37">
        <v>0.22</v>
      </c>
      <c r="I38" s="37">
        <v>0.09</v>
      </c>
      <c r="J38" s="38">
        <v>0.3</v>
      </c>
      <c r="K38" s="22"/>
      <c r="L38" s="22"/>
      <c r="M38" s="22"/>
      <c r="N38" s="22"/>
      <c r="O38" s="22"/>
      <c r="P38" s="22"/>
    </row>
    <row r="39" spans="1:16" ht="39" customHeight="1" x14ac:dyDescent="0.25">
      <c r="A39" s="22"/>
      <c r="B39" s="35"/>
      <c r="C39" s="1147" t="s">
        <v>539</v>
      </c>
      <c r="D39" s="1147"/>
      <c r="E39" s="1148"/>
      <c r="F39" s="36">
        <v>0.3</v>
      </c>
      <c r="G39" s="37">
        <v>0.44</v>
      </c>
      <c r="H39" s="37">
        <v>0.49</v>
      </c>
      <c r="I39" s="37">
        <v>0.44</v>
      </c>
      <c r="J39" s="38">
        <v>0.28999999999999998</v>
      </c>
      <c r="K39" s="22"/>
      <c r="L39" s="22"/>
      <c r="M39" s="22"/>
      <c r="N39" s="22"/>
      <c r="O39" s="22"/>
      <c r="P39" s="22"/>
    </row>
    <row r="40" spans="1:16" ht="39" customHeight="1" x14ac:dyDescent="0.25">
      <c r="A40" s="22"/>
      <c r="B40" s="35"/>
      <c r="C40" s="1147" t="s">
        <v>540</v>
      </c>
      <c r="D40" s="1147"/>
      <c r="E40" s="1148"/>
      <c r="F40" s="36">
        <v>0.06</v>
      </c>
      <c r="G40" s="37">
        <v>0.05</v>
      </c>
      <c r="H40" s="37">
        <v>0.05</v>
      </c>
      <c r="I40" s="37">
        <v>0.05</v>
      </c>
      <c r="J40" s="38">
        <v>0.05</v>
      </c>
      <c r="K40" s="22"/>
      <c r="L40" s="22"/>
      <c r="M40" s="22"/>
      <c r="N40" s="22"/>
      <c r="O40" s="22"/>
      <c r="P40" s="22"/>
    </row>
    <row r="41" spans="1:16" ht="39" customHeight="1" x14ac:dyDescent="0.25">
      <c r="A41" s="22"/>
      <c r="B41" s="35"/>
      <c r="C41" s="1147" t="s">
        <v>541</v>
      </c>
      <c r="D41" s="1147"/>
      <c r="E41" s="1148"/>
      <c r="F41" s="36">
        <v>0</v>
      </c>
      <c r="G41" s="37">
        <v>0</v>
      </c>
      <c r="H41" s="37">
        <v>0</v>
      </c>
      <c r="I41" s="37">
        <v>0</v>
      </c>
      <c r="J41" s="38">
        <v>0</v>
      </c>
      <c r="K41" s="22"/>
      <c r="L41" s="22"/>
      <c r="M41" s="22"/>
      <c r="N41" s="22"/>
      <c r="O41" s="22"/>
      <c r="P41" s="22"/>
    </row>
    <row r="42" spans="1:16" ht="39" customHeight="1" x14ac:dyDescent="0.25">
      <c r="A42" s="22"/>
      <c r="B42" s="39"/>
      <c r="C42" s="1147" t="s">
        <v>542</v>
      </c>
      <c r="D42" s="1147"/>
      <c r="E42" s="1148"/>
      <c r="F42" s="36" t="s">
        <v>489</v>
      </c>
      <c r="G42" s="37" t="s">
        <v>489</v>
      </c>
      <c r="H42" s="37" t="s">
        <v>489</v>
      </c>
      <c r="I42" s="37" t="s">
        <v>489</v>
      </c>
      <c r="J42" s="38" t="s">
        <v>489</v>
      </c>
      <c r="K42" s="22"/>
      <c r="L42" s="22"/>
      <c r="M42" s="22"/>
      <c r="N42" s="22"/>
      <c r="O42" s="22"/>
      <c r="P42" s="22"/>
    </row>
    <row r="43" spans="1:16" ht="39" customHeight="1" thickBot="1" x14ac:dyDescent="0.3">
      <c r="A43" s="22"/>
      <c r="B43" s="40"/>
      <c r="C43" s="1149" t="s">
        <v>543</v>
      </c>
      <c r="D43" s="1149"/>
      <c r="E43" s="1150"/>
      <c r="F43" s="41">
        <v>0.06</v>
      </c>
      <c r="G43" s="42">
        <v>0.06</v>
      </c>
      <c r="H43" s="42">
        <v>0.04</v>
      </c>
      <c r="I43" s="42">
        <v>7.0000000000000007E-2</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wwUuTe3T51A2YkJAkafJXDtEScjT/eOmwsxmiSFeC5jKD4GT7/2svW6UN/bwKY10xQhEGX1QQfuLp/b8lHqQVg==" saltValue="zNvEou/m49qjNJOnHglE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53" t="s">
        <v>9</v>
      </c>
      <c r="C45" s="1154"/>
      <c r="D45" s="56"/>
      <c r="E45" s="1159" t="s">
        <v>10</v>
      </c>
      <c r="F45" s="1159"/>
      <c r="G45" s="1159"/>
      <c r="H45" s="1159"/>
      <c r="I45" s="1159"/>
      <c r="J45" s="1160"/>
      <c r="K45" s="57">
        <v>591</v>
      </c>
      <c r="L45" s="58">
        <v>642</v>
      </c>
      <c r="M45" s="58">
        <v>606</v>
      </c>
      <c r="N45" s="58">
        <v>621</v>
      </c>
      <c r="O45" s="59">
        <v>548</v>
      </c>
      <c r="P45" s="46"/>
      <c r="Q45" s="46"/>
      <c r="R45" s="46"/>
      <c r="S45" s="46"/>
      <c r="T45" s="46"/>
      <c r="U45" s="46"/>
    </row>
    <row r="46" spans="1:21" ht="30.75" customHeight="1" x14ac:dyDescent="0.25">
      <c r="A46" s="46"/>
      <c r="B46" s="1155"/>
      <c r="C46" s="1156"/>
      <c r="D46" s="60"/>
      <c r="E46" s="1161" t="s">
        <v>11</v>
      </c>
      <c r="F46" s="1161"/>
      <c r="G46" s="1161"/>
      <c r="H46" s="1161"/>
      <c r="I46" s="1161"/>
      <c r="J46" s="1162"/>
      <c r="K46" s="61" t="s">
        <v>489</v>
      </c>
      <c r="L46" s="62" t="s">
        <v>489</v>
      </c>
      <c r="M46" s="62" t="s">
        <v>489</v>
      </c>
      <c r="N46" s="62" t="s">
        <v>489</v>
      </c>
      <c r="O46" s="63" t="s">
        <v>489</v>
      </c>
      <c r="P46" s="46"/>
      <c r="Q46" s="46"/>
      <c r="R46" s="46"/>
      <c r="S46" s="46"/>
      <c r="T46" s="46"/>
      <c r="U46" s="46"/>
    </row>
    <row r="47" spans="1:21" ht="30.75" customHeight="1" x14ac:dyDescent="0.25">
      <c r="A47" s="46"/>
      <c r="B47" s="1155"/>
      <c r="C47" s="1156"/>
      <c r="D47" s="60"/>
      <c r="E47" s="1161" t="s">
        <v>12</v>
      </c>
      <c r="F47" s="1161"/>
      <c r="G47" s="1161"/>
      <c r="H47" s="1161"/>
      <c r="I47" s="1161"/>
      <c r="J47" s="1162"/>
      <c r="K47" s="61" t="s">
        <v>489</v>
      </c>
      <c r="L47" s="62" t="s">
        <v>489</v>
      </c>
      <c r="M47" s="62" t="s">
        <v>489</v>
      </c>
      <c r="N47" s="62" t="s">
        <v>489</v>
      </c>
      <c r="O47" s="63" t="s">
        <v>489</v>
      </c>
      <c r="P47" s="46"/>
      <c r="Q47" s="46"/>
      <c r="R47" s="46"/>
      <c r="S47" s="46"/>
      <c r="T47" s="46"/>
      <c r="U47" s="46"/>
    </row>
    <row r="48" spans="1:21" ht="30.75" customHeight="1" x14ac:dyDescent="0.25">
      <c r="A48" s="46"/>
      <c r="B48" s="1155"/>
      <c r="C48" s="1156"/>
      <c r="D48" s="60"/>
      <c r="E48" s="1161" t="s">
        <v>13</v>
      </c>
      <c r="F48" s="1161"/>
      <c r="G48" s="1161"/>
      <c r="H48" s="1161"/>
      <c r="I48" s="1161"/>
      <c r="J48" s="1162"/>
      <c r="K48" s="61">
        <v>314</v>
      </c>
      <c r="L48" s="62">
        <v>326</v>
      </c>
      <c r="M48" s="62">
        <v>350</v>
      </c>
      <c r="N48" s="62">
        <v>321</v>
      </c>
      <c r="O48" s="63">
        <v>331</v>
      </c>
      <c r="P48" s="46"/>
      <c r="Q48" s="46"/>
      <c r="R48" s="46"/>
      <c r="S48" s="46"/>
      <c r="T48" s="46"/>
      <c r="U48" s="46"/>
    </row>
    <row r="49" spans="1:21" ht="30.75" customHeight="1" x14ac:dyDescent="0.25">
      <c r="A49" s="46"/>
      <c r="B49" s="1155"/>
      <c r="C49" s="1156"/>
      <c r="D49" s="60"/>
      <c r="E49" s="1161" t="s">
        <v>14</v>
      </c>
      <c r="F49" s="1161"/>
      <c r="G49" s="1161"/>
      <c r="H49" s="1161"/>
      <c r="I49" s="1161"/>
      <c r="J49" s="1162"/>
      <c r="K49" s="61">
        <v>40</v>
      </c>
      <c r="L49" s="62">
        <v>43</v>
      </c>
      <c r="M49" s="62">
        <v>46</v>
      </c>
      <c r="N49" s="62">
        <v>44</v>
      </c>
      <c r="O49" s="63">
        <v>35</v>
      </c>
      <c r="P49" s="46"/>
      <c r="Q49" s="46"/>
      <c r="R49" s="46"/>
      <c r="S49" s="46"/>
      <c r="T49" s="46"/>
      <c r="U49" s="46"/>
    </row>
    <row r="50" spans="1:21" ht="30.75" customHeight="1" x14ac:dyDescent="0.25">
      <c r="A50" s="46"/>
      <c r="B50" s="1155"/>
      <c r="C50" s="1156"/>
      <c r="D50" s="60"/>
      <c r="E50" s="1161" t="s">
        <v>15</v>
      </c>
      <c r="F50" s="1161"/>
      <c r="G50" s="1161"/>
      <c r="H50" s="1161"/>
      <c r="I50" s="1161"/>
      <c r="J50" s="1162"/>
      <c r="K50" s="61">
        <v>0</v>
      </c>
      <c r="L50" s="62">
        <v>0</v>
      </c>
      <c r="M50" s="62">
        <v>0</v>
      </c>
      <c r="N50" s="62">
        <v>0</v>
      </c>
      <c r="O50" s="63">
        <v>0</v>
      </c>
      <c r="P50" s="46"/>
      <c r="Q50" s="46"/>
      <c r="R50" s="46"/>
      <c r="S50" s="46"/>
      <c r="T50" s="46"/>
      <c r="U50" s="46"/>
    </row>
    <row r="51" spans="1:21" ht="30.75" customHeight="1" x14ac:dyDescent="0.25">
      <c r="A51" s="46"/>
      <c r="B51" s="1157"/>
      <c r="C51" s="1158"/>
      <c r="D51" s="64"/>
      <c r="E51" s="1161" t="s">
        <v>16</v>
      </c>
      <c r="F51" s="1161"/>
      <c r="G51" s="1161"/>
      <c r="H51" s="1161"/>
      <c r="I51" s="1161"/>
      <c r="J51" s="1162"/>
      <c r="K51" s="61" t="s">
        <v>489</v>
      </c>
      <c r="L51" s="62" t="s">
        <v>489</v>
      </c>
      <c r="M51" s="62" t="s">
        <v>489</v>
      </c>
      <c r="N51" s="62">
        <v>0</v>
      </c>
      <c r="O51" s="63" t="s">
        <v>489</v>
      </c>
      <c r="P51" s="46"/>
      <c r="Q51" s="46"/>
      <c r="R51" s="46"/>
      <c r="S51" s="46"/>
      <c r="T51" s="46"/>
      <c r="U51" s="46"/>
    </row>
    <row r="52" spans="1:21" ht="30.75" customHeight="1" x14ac:dyDescent="0.25">
      <c r="A52" s="46"/>
      <c r="B52" s="1163" t="s">
        <v>17</v>
      </c>
      <c r="C52" s="1164"/>
      <c r="D52" s="64"/>
      <c r="E52" s="1161" t="s">
        <v>18</v>
      </c>
      <c r="F52" s="1161"/>
      <c r="G52" s="1161"/>
      <c r="H52" s="1161"/>
      <c r="I52" s="1161"/>
      <c r="J52" s="1162"/>
      <c r="K52" s="61">
        <v>643</v>
      </c>
      <c r="L52" s="62">
        <v>666</v>
      </c>
      <c r="M52" s="62">
        <v>625</v>
      </c>
      <c r="N52" s="62">
        <v>631</v>
      </c>
      <c r="O52" s="63">
        <v>573</v>
      </c>
      <c r="P52" s="46"/>
      <c r="Q52" s="46"/>
      <c r="R52" s="46"/>
      <c r="S52" s="46"/>
      <c r="T52" s="46"/>
      <c r="U52" s="46"/>
    </row>
    <row r="53" spans="1:21" ht="30.75" customHeight="1" thickBot="1" x14ac:dyDescent="0.3">
      <c r="A53" s="46"/>
      <c r="B53" s="1165" t="s">
        <v>19</v>
      </c>
      <c r="C53" s="1166"/>
      <c r="D53" s="65"/>
      <c r="E53" s="1167" t="s">
        <v>20</v>
      </c>
      <c r="F53" s="1167"/>
      <c r="G53" s="1167"/>
      <c r="H53" s="1167"/>
      <c r="I53" s="1167"/>
      <c r="J53" s="1168"/>
      <c r="K53" s="66">
        <v>302</v>
      </c>
      <c r="L53" s="67">
        <v>345</v>
      </c>
      <c r="M53" s="67">
        <v>377</v>
      </c>
      <c r="N53" s="67">
        <v>355</v>
      </c>
      <c r="O53" s="68">
        <v>341</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5">
      <c r="B58" s="1169" t="s">
        <v>24</v>
      </c>
      <c r="C58" s="1170"/>
      <c r="D58" s="1175" t="s">
        <v>25</v>
      </c>
      <c r="E58" s="1176"/>
      <c r="F58" s="1176"/>
      <c r="G58" s="1176"/>
      <c r="H58" s="1176"/>
      <c r="I58" s="1176"/>
      <c r="J58" s="1177"/>
      <c r="K58" s="81"/>
      <c r="L58" s="82"/>
      <c r="M58" s="82"/>
      <c r="N58" s="82"/>
      <c r="O58" s="83"/>
    </row>
    <row r="59" spans="1:21" ht="31.5" customHeight="1" x14ac:dyDescent="0.25">
      <c r="B59" s="1171"/>
      <c r="C59" s="1172"/>
      <c r="D59" s="1178" t="s">
        <v>26</v>
      </c>
      <c r="E59" s="1179"/>
      <c r="F59" s="1179"/>
      <c r="G59" s="1179"/>
      <c r="H59" s="1179"/>
      <c r="I59" s="1179"/>
      <c r="J59" s="1180"/>
      <c r="K59" s="84"/>
      <c r="L59" s="85"/>
      <c r="M59" s="85"/>
      <c r="N59" s="85"/>
      <c r="O59" s="86"/>
    </row>
    <row r="60" spans="1:21" ht="31.5" customHeight="1" thickBot="1" x14ac:dyDescent="0.3">
      <c r="B60" s="1173"/>
      <c r="C60" s="1174"/>
      <c r="D60" s="1181" t="s">
        <v>27</v>
      </c>
      <c r="E60" s="1182"/>
      <c r="F60" s="1182"/>
      <c r="G60" s="1182"/>
      <c r="H60" s="1182"/>
      <c r="I60" s="1182"/>
      <c r="J60" s="1183"/>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8eUcow9uS5KhY8b75cApdS0Xofu46JBml73Dh+V0CVLqbmO56N03EGEOnyDRzig48SN3OJdTjCxVbUU0BorlA==" saltValue="L95YnbHHxM/QoEdc+ltl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184" t="s">
        <v>30</v>
      </c>
      <c r="C41" s="1185"/>
      <c r="D41" s="103"/>
      <c r="E41" s="1190" t="s">
        <v>31</v>
      </c>
      <c r="F41" s="1190"/>
      <c r="G41" s="1190"/>
      <c r="H41" s="1191"/>
      <c r="I41" s="330">
        <v>5104</v>
      </c>
      <c r="J41" s="331">
        <v>4887</v>
      </c>
      <c r="K41" s="331">
        <v>4949</v>
      </c>
      <c r="L41" s="331">
        <v>5037</v>
      </c>
      <c r="M41" s="332">
        <v>4928</v>
      </c>
    </row>
    <row r="42" spans="2:13" ht="27.75" customHeight="1" x14ac:dyDescent="0.25">
      <c r="B42" s="1186"/>
      <c r="C42" s="1187"/>
      <c r="D42" s="104"/>
      <c r="E42" s="1192" t="s">
        <v>32</v>
      </c>
      <c r="F42" s="1192"/>
      <c r="G42" s="1192"/>
      <c r="H42" s="1193"/>
      <c r="I42" s="333">
        <v>95</v>
      </c>
      <c r="J42" s="334">
        <v>71</v>
      </c>
      <c r="K42" s="334">
        <v>53</v>
      </c>
      <c r="L42" s="334">
        <v>53</v>
      </c>
      <c r="M42" s="335">
        <v>190</v>
      </c>
    </row>
    <row r="43" spans="2:13" ht="27.75" customHeight="1" x14ac:dyDescent="0.25">
      <c r="B43" s="1186"/>
      <c r="C43" s="1187"/>
      <c r="D43" s="104"/>
      <c r="E43" s="1192" t="s">
        <v>33</v>
      </c>
      <c r="F43" s="1192"/>
      <c r="G43" s="1192"/>
      <c r="H43" s="1193"/>
      <c r="I43" s="333">
        <v>2710</v>
      </c>
      <c r="J43" s="334">
        <v>2631</v>
      </c>
      <c r="K43" s="334">
        <v>2595</v>
      </c>
      <c r="L43" s="334">
        <v>2426</v>
      </c>
      <c r="M43" s="335">
        <v>2319</v>
      </c>
    </row>
    <row r="44" spans="2:13" ht="27.75" customHeight="1" x14ac:dyDescent="0.25">
      <c r="B44" s="1186"/>
      <c r="C44" s="1187"/>
      <c r="D44" s="104"/>
      <c r="E44" s="1192" t="s">
        <v>34</v>
      </c>
      <c r="F44" s="1192"/>
      <c r="G44" s="1192"/>
      <c r="H44" s="1193"/>
      <c r="I44" s="333">
        <v>84</v>
      </c>
      <c r="J44" s="334">
        <v>81</v>
      </c>
      <c r="K44" s="334">
        <v>74</v>
      </c>
      <c r="L44" s="334">
        <v>67</v>
      </c>
      <c r="M44" s="335">
        <v>60</v>
      </c>
    </row>
    <row r="45" spans="2:13" ht="27.75" customHeight="1" x14ac:dyDescent="0.25">
      <c r="B45" s="1186"/>
      <c r="C45" s="1187"/>
      <c r="D45" s="104"/>
      <c r="E45" s="1192" t="s">
        <v>35</v>
      </c>
      <c r="F45" s="1192"/>
      <c r="G45" s="1192"/>
      <c r="H45" s="1193"/>
      <c r="I45" s="333">
        <v>894</v>
      </c>
      <c r="J45" s="334">
        <v>911</v>
      </c>
      <c r="K45" s="334">
        <v>850</v>
      </c>
      <c r="L45" s="334">
        <v>831</v>
      </c>
      <c r="M45" s="335">
        <v>840</v>
      </c>
    </row>
    <row r="46" spans="2:13" ht="27.75" customHeight="1" x14ac:dyDescent="0.25">
      <c r="B46" s="1186"/>
      <c r="C46" s="1187"/>
      <c r="D46" s="105"/>
      <c r="E46" s="1192" t="s">
        <v>36</v>
      </c>
      <c r="F46" s="1192"/>
      <c r="G46" s="1192"/>
      <c r="H46" s="1193"/>
      <c r="I46" s="333" t="s">
        <v>489</v>
      </c>
      <c r="J46" s="334" t="s">
        <v>489</v>
      </c>
      <c r="K46" s="334" t="s">
        <v>489</v>
      </c>
      <c r="L46" s="334" t="s">
        <v>489</v>
      </c>
      <c r="M46" s="335" t="s">
        <v>489</v>
      </c>
    </row>
    <row r="47" spans="2:13" ht="27.75" customHeight="1" x14ac:dyDescent="0.25">
      <c r="B47" s="1186"/>
      <c r="C47" s="1187"/>
      <c r="D47" s="106"/>
      <c r="E47" s="1194" t="s">
        <v>37</v>
      </c>
      <c r="F47" s="1195"/>
      <c r="G47" s="1195"/>
      <c r="H47" s="1196"/>
      <c r="I47" s="333" t="s">
        <v>489</v>
      </c>
      <c r="J47" s="334" t="s">
        <v>489</v>
      </c>
      <c r="K47" s="334" t="s">
        <v>489</v>
      </c>
      <c r="L47" s="334" t="s">
        <v>489</v>
      </c>
      <c r="M47" s="335" t="s">
        <v>489</v>
      </c>
    </row>
    <row r="48" spans="2:13" ht="27.75" customHeight="1" x14ac:dyDescent="0.25">
      <c r="B48" s="1186"/>
      <c r="C48" s="1187"/>
      <c r="D48" s="104"/>
      <c r="E48" s="1192" t="s">
        <v>38</v>
      </c>
      <c r="F48" s="1192"/>
      <c r="G48" s="1192"/>
      <c r="H48" s="1193"/>
      <c r="I48" s="333" t="s">
        <v>489</v>
      </c>
      <c r="J48" s="334" t="s">
        <v>489</v>
      </c>
      <c r="K48" s="334" t="s">
        <v>489</v>
      </c>
      <c r="L48" s="334" t="s">
        <v>489</v>
      </c>
      <c r="M48" s="335" t="s">
        <v>489</v>
      </c>
    </row>
    <row r="49" spans="2:13" ht="27.75" customHeight="1" x14ac:dyDescent="0.25">
      <c r="B49" s="1188"/>
      <c r="C49" s="1189"/>
      <c r="D49" s="104"/>
      <c r="E49" s="1192" t="s">
        <v>39</v>
      </c>
      <c r="F49" s="1192"/>
      <c r="G49" s="1192"/>
      <c r="H49" s="1193"/>
      <c r="I49" s="333" t="s">
        <v>489</v>
      </c>
      <c r="J49" s="334" t="s">
        <v>489</v>
      </c>
      <c r="K49" s="334" t="s">
        <v>489</v>
      </c>
      <c r="L49" s="334" t="s">
        <v>489</v>
      </c>
      <c r="M49" s="335" t="s">
        <v>489</v>
      </c>
    </row>
    <row r="50" spans="2:13" ht="27.75" customHeight="1" x14ac:dyDescent="0.25">
      <c r="B50" s="1197" t="s">
        <v>40</v>
      </c>
      <c r="C50" s="1198"/>
      <c r="D50" s="107"/>
      <c r="E50" s="1192" t="s">
        <v>41</v>
      </c>
      <c r="F50" s="1192"/>
      <c r="G50" s="1192"/>
      <c r="H50" s="1193"/>
      <c r="I50" s="333">
        <v>1918</v>
      </c>
      <c r="J50" s="334">
        <v>2109</v>
      </c>
      <c r="K50" s="334">
        <v>2138</v>
      </c>
      <c r="L50" s="334">
        <v>2347</v>
      </c>
      <c r="M50" s="335">
        <v>2549</v>
      </c>
    </row>
    <row r="51" spans="2:13" ht="27.75" customHeight="1" x14ac:dyDescent="0.25">
      <c r="B51" s="1186"/>
      <c r="C51" s="1187"/>
      <c r="D51" s="104"/>
      <c r="E51" s="1192" t="s">
        <v>42</v>
      </c>
      <c r="F51" s="1192"/>
      <c r="G51" s="1192"/>
      <c r="H51" s="1193"/>
      <c r="I51" s="333">
        <v>49</v>
      </c>
      <c r="J51" s="334">
        <v>37</v>
      </c>
      <c r="K51" s="334">
        <v>22</v>
      </c>
      <c r="L51" s="334">
        <v>11</v>
      </c>
      <c r="M51" s="335">
        <v>8</v>
      </c>
    </row>
    <row r="52" spans="2:13" ht="27.75" customHeight="1" x14ac:dyDescent="0.25">
      <c r="B52" s="1188"/>
      <c r="C52" s="1189"/>
      <c r="D52" s="104"/>
      <c r="E52" s="1192" t="s">
        <v>43</v>
      </c>
      <c r="F52" s="1192"/>
      <c r="G52" s="1192"/>
      <c r="H52" s="1193"/>
      <c r="I52" s="333">
        <v>6027</v>
      </c>
      <c r="J52" s="334">
        <v>5728</v>
      </c>
      <c r="K52" s="334">
        <v>5669</v>
      </c>
      <c r="L52" s="334">
        <v>5578</v>
      </c>
      <c r="M52" s="335">
        <v>5384</v>
      </c>
    </row>
    <row r="53" spans="2:13" ht="27.75" customHeight="1" thickBot="1" x14ac:dyDescent="0.3">
      <c r="B53" s="1199" t="s">
        <v>19</v>
      </c>
      <c r="C53" s="1200"/>
      <c r="D53" s="108"/>
      <c r="E53" s="1201" t="s">
        <v>44</v>
      </c>
      <c r="F53" s="1201"/>
      <c r="G53" s="1201"/>
      <c r="H53" s="1202"/>
      <c r="I53" s="336">
        <v>893</v>
      </c>
      <c r="J53" s="337">
        <v>707</v>
      </c>
      <c r="K53" s="337">
        <v>692</v>
      </c>
      <c r="L53" s="337">
        <v>477</v>
      </c>
      <c r="M53" s="338">
        <v>396</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JuYiWMPlokNu2gFcisdP6wZsKpk/ZxIFOC9tezspMhBL3oAlXLmP5FeGJr0ECEWeTOPWFqMuNl8uIk1U7H3Kew==" saltValue="OucvaYHxYQ+SaODUOUvF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359" t="s">
        <v>46</v>
      </c>
      <c r="D55" s="359"/>
      <c r="E55" s="360"/>
      <c r="F55" s="339">
        <v>670</v>
      </c>
      <c r="G55" s="339">
        <v>671</v>
      </c>
      <c r="H55" s="340">
        <v>671</v>
      </c>
    </row>
    <row r="56" spans="2:8" ht="52.5" customHeight="1" x14ac:dyDescent="0.25">
      <c r="B56" s="120"/>
      <c r="C56" s="361" t="s">
        <v>47</v>
      </c>
      <c r="D56" s="361"/>
      <c r="E56" s="362"/>
      <c r="F56" s="341">
        <v>16</v>
      </c>
      <c r="G56" s="341">
        <v>104</v>
      </c>
      <c r="H56" s="342">
        <v>129</v>
      </c>
    </row>
    <row r="57" spans="2:8" ht="53.25" customHeight="1" x14ac:dyDescent="0.25">
      <c r="B57" s="120"/>
      <c r="C57" s="363" t="s">
        <v>48</v>
      </c>
      <c r="D57" s="363"/>
      <c r="E57" s="364"/>
      <c r="F57" s="343">
        <v>972</v>
      </c>
      <c r="G57" s="343">
        <v>1088</v>
      </c>
      <c r="H57" s="344">
        <v>1286</v>
      </c>
    </row>
    <row r="58" spans="2:8" ht="45.75" customHeight="1" x14ac:dyDescent="0.25">
      <c r="B58" s="121"/>
      <c r="C58" s="351" t="s">
        <v>562</v>
      </c>
      <c r="D58" s="352"/>
      <c r="E58" s="353"/>
      <c r="F58" s="345">
        <v>224</v>
      </c>
      <c r="G58" s="345">
        <v>272</v>
      </c>
      <c r="H58" s="346">
        <v>338</v>
      </c>
    </row>
    <row r="59" spans="2:8" ht="45.75" customHeight="1" x14ac:dyDescent="0.25">
      <c r="B59" s="121"/>
      <c r="C59" s="351" t="s">
        <v>563</v>
      </c>
      <c r="D59" s="352"/>
      <c r="E59" s="353"/>
      <c r="F59" s="345">
        <v>89</v>
      </c>
      <c r="G59" s="345">
        <v>89</v>
      </c>
      <c r="H59" s="346">
        <v>189</v>
      </c>
    </row>
    <row r="60" spans="2:8" ht="45.75" customHeight="1" x14ac:dyDescent="0.25">
      <c r="B60" s="121"/>
      <c r="C60" s="351" t="s">
        <v>564</v>
      </c>
      <c r="D60" s="352"/>
      <c r="E60" s="353"/>
      <c r="F60" s="345">
        <v>181</v>
      </c>
      <c r="G60" s="345">
        <v>181</v>
      </c>
      <c r="H60" s="346">
        <v>181</v>
      </c>
    </row>
    <row r="61" spans="2:8" ht="45.75" customHeight="1" x14ac:dyDescent="0.25">
      <c r="B61" s="121"/>
      <c r="C61" s="351" t="s">
        <v>565</v>
      </c>
      <c r="D61" s="352"/>
      <c r="E61" s="353"/>
      <c r="F61" s="345">
        <v>86</v>
      </c>
      <c r="G61" s="345">
        <v>136</v>
      </c>
      <c r="H61" s="346">
        <v>136</v>
      </c>
    </row>
    <row r="62" spans="2:8" ht="45.75" customHeight="1" thickBot="1" x14ac:dyDescent="0.3">
      <c r="B62" s="122"/>
      <c r="C62" s="354" t="s">
        <v>566</v>
      </c>
      <c r="D62" s="355"/>
      <c r="E62" s="356"/>
      <c r="F62" s="347">
        <v>78</v>
      </c>
      <c r="G62" s="347">
        <v>97</v>
      </c>
      <c r="H62" s="348">
        <v>127</v>
      </c>
    </row>
    <row r="63" spans="2:8" ht="52.5" customHeight="1" thickBot="1" x14ac:dyDescent="0.3">
      <c r="B63" s="123"/>
      <c r="C63" s="357" t="s">
        <v>49</v>
      </c>
      <c r="D63" s="357"/>
      <c r="E63" s="358"/>
      <c r="F63" s="349">
        <v>1659</v>
      </c>
      <c r="G63" s="349">
        <v>1863</v>
      </c>
      <c r="H63" s="350">
        <v>2086</v>
      </c>
    </row>
    <row r="64" spans="2:8" ht="12.75" x14ac:dyDescent="0.25"/>
  </sheetData>
  <sheetProtection algorithmName="SHA-512" hashValue="f59/90EmWentnJs3TGagkj8a4/+wIzC3F+WGRgnNJ7UveqOqTvbc5XkSCLpOHdcUpQjLvftVX/MxptqXP/QXMg==" saltValue="DdSFouEwfVT7dd/8mH6l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527</v>
      </c>
      <c r="G2" s="137"/>
      <c r="H2" s="138"/>
    </row>
    <row r="3" spans="1:8" x14ac:dyDescent="0.25">
      <c r="A3" s="134" t="s">
        <v>520</v>
      </c>
      <c r="B3" s="139"/>
      <c r="C3" s="140"/>
      <c r="D3" s="141">
        <v>103599</v>
      </c>
      <c r="E3" s="142"/>
      <c r="F3" s="143">
        <v>126525</v>
      </c>
      <c r="G3" s="144"/>
      <c r="H3" s="145"/>
    </row>
    <row r="4" spans="1:8" x14ac:dyDescent="0.25">
      <c r="A4" s="146"/>
      <c r="B4" s="147"/>
      <c r="C4" s="148"/>
      <c r="D4" s="149">
        <v>44513</v>
      </c>
      <c r="E4" s="150"/>
      <c r="F4" s="151">
        <v>67052</v>
      </c>
      <c r="G4" s="152"/>
      <c r="H4" s="153"/>
    </row>
    <row r="5" spans="1:8" x14ac:dyDescent="0.25">
      <c r="A5" s="134" t="s">
        <v>522</v>
      </c>
      <c r="B5" s="139"/>
      <c r="C5" s="140"/>
      <c r="D5" s="141">
        <v>138614</v>
      </c>
      <c r="E5" s="142"/>
      <c r="F5" s="143">
        <v>122054</v>
      </c>
      <c r="G5" s="144"/>
      <c r="H5" s="145"/>
    </row>
    <row r="6" spans="1:8" x14ac:dyDescent="0.25">
      <c r="A6" s="146"/>
      <c r="B6" s="147"/>
      <c r="C6" s="148"/>
      <c r="D6" s="149">
        <v>59886</v>
      </c>
      <c r="E6" s="150"/>
      <c r="F6" s="151">
        <v>68298</v>
      </c>
      <c r="G6" s="152"/>
      <c r="H6" s="153"/>
    </row>
    <row r="7" spans="1:8" x14ac:dyDescent="0.25">
      <c r="A7" s="134" t="s">
        <v>523</v>
      </c>
      <c r="B7" s="139"/>
      <c r="C7" s="140"/>
      <c r="D7" s="141">
        <v>97631</v>
      </c>
      <c r="E7" s="142"/>
      <c r="F7" s="143">
        <v>111644</v>
      </c>
      <c r="G7" s="144"/>
      <c r="H7" s="145"/>
    </row>
    <row r="8" spans="1:8" x14ac:dyDescent="0.25">
      <c r="A8" s="146"/>
      <c r="B8" s="147"/>
      <c r="C8" s="148"/>
      <c r="D8" s="149">
        <v>55208</v>
      </c>
      <c r="E8" s="150"/>
      <c r="F8" s="151">
        <v>66606</v>
      </c>
      <c r="G8" s="152"/>
      <c r="H8" s="153"/>
    </row>
    <row r="9" spans="1:8" x14ac:dyDescent="0.25">
      <c r="A9" s="134" t="s">
        <v>524</v>
      </c>
      <c r="B9" s="139"/>
      <c r="C9" s="140"/>
      <c r="D9" s="141">
        <v>147123</v>
      </c>
      <c r="E9" s="142"/>
      <c r="F9" s="143">
        <v>127917</v>
      </c>
      <c r="G9" s="144"/>
      <c r="H9" s="145"/>
    </row>
    <row r="10" spans="1:8" x14ac:dyDescent="0.25">
      <c r="A10" s="146"/>
      <c r="B10" s="147"/>
      <c r="C10" s="148"/>
      <c r="D10" s="149">
        <v>111757</v>
      </c>
      <c r="E10" s="150"/>
      <c r="F10" s="151">
        <v>69746</v>
      </c>
      <c r="G10" s="152"/>
      <c r="H10" s="153"/>
    </row>
    <row r="11" spans="1:8" x14ac:dyDescent="0.25">
      <c r="A11" s="134" t="s">
        <v>525</v>
      </c>
      <c r="B11" s="139"/>
      <c r="C11" s="140"/>
      <c r="D11" s="141">
        <v>161082</v>
      </c>
      <c r="E11" s="142"/>
      <c r="F11" s="143">
        <v>135931</v>
      </c>
      <c r="G11" s="144"/>
      <c r="H11" s="145"/>
    </row>
    <row r="12" spans="1:8" x14ac:dyDescent="0.25">
      <c r="A12" s="146"/>
      <c r="B12" s="147"/>
      <c r="C12" s="154"/>
      <c r="D12" s="149">
        <v>45124</v>
      </c>
      <c r="E12" s="150"/>
      <c r="F12" s="151">
        <v>75320</v>
      </c>
      <c r="G12" s="152"/>
      <c r="H12" s="153"/>
    </row>
    <row r="13" spans="1:8" x14ac:dyDescent="0.25">
      <c r="A13" s="134"/>
      <c r="B13" s="139"/>
      <c r="C13" s="140"/>
      <c r="D13" s="141">
        <v>129610</v>
      </c>
      <c r="E13" s="142"/>
      <c r="F13" s="143">
        <v>124814</v>
      </c>
      <c r="G13" s="155"/>
      <c r="H13" s="145"/>
    </row>
    <row r="14" spans="1:8" x14ac:dyDescent="0.25">
      <c r="A14" s="146"/>
      <c r="B14" s="147"/>
      <c r="C14" s="148"/>
      <c r="D14" s="149">
        <v>63298</v>
      </c>
      <c r="E14" s="150"/>
      <c r="F14" s="151">
        <v>69404</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5.15</v>
      </c>
      <c r="C19" s="156">
        <f>ROUND(VALUE(SUBSTITUTE(実質収支比率等に係る経年分析!G$48,"▲","-")),2)</f>
        <v>5.49</v>
      </c>
      <c r="D19" s="156">
        <f>ROUND(VALUE(SUBSTITUTE(実質収支比率等に係る経年分析!H$48,"▲","-")),2)</f>
        <v>5.57</v>
      </c>
      <c r="E19" s="156">
        <f>ROUND(VALUE(SUBSTITUTE(実質収支比率等に係る経年分析!I$48,"▲","-")),2)</f>
        <v>5.86</v>
      </c>
      <c r="F19" s="156">
        <f>ROUND(VALUE(SUBSTITUTE(実質収支比率等に係る経年分析!J$48,"▲","-")),2)</f>
        <v>7.76</v>
      </c>
    </row>
    <row r="20" spans="1:11" x14ac:dyDescent="0.25">
      <c r="A20" s="156" t="s">
        <v>53</v>
      </c>
      <c r="B20" s="156">
        <f>ROUND(VALUE(SUBSTITUTE(実質収支比率等に係る経年分析!F$47,"▲","-")),2)</f>
        <v>20.53</v>
      </c>
      <c r="C20" s="156">
        <f>ROUND(VALUE(SUBSTITUTE(実質収支比率等に係る経年分析!G$47,"▲","-")),2)</f>
        <v>18.399999999999999</v>
      </c>
      <c r="D20" s="156">
        <f>ROUND(VALUE(SUBSTITUTE(実質収支比率等に係る経年分析!H$47,"▲","-")),2)</f>
        <v>19.399999999999999</v>
      </c>
      <c r="E20" s="156">
        <f>ROUND(VALUE(SUBSTITUTE(実質収支比率等に係る経年分析!I$47,"▲","-")),2)</f>
        <v>19.45</v>
      </c>
      <c r="F20" s="156">
        <f>ROUND(VALUE(SUBSTITUTE(実質収支比率等に係る経年分析!J$47,"▲","-")),2)</f>
        <v>19.55</v>
      </c>
    </row>
    <row r="21" spans="1:11" x14ac:dyDescent="0.25">
      <c r="A21" s="156" t="s">
        <v>54</v>
      </c>
      <c r="B21" s="156">
        <f>IF(ISNUMBER(VALUE(SUBSTITUTE(実質収支比率等に係る経年分析!F$49,"▲","-"))),ROUND(VALUE(SUBSTITUTE(実質収支比率等に係る経年分析!F$49,"▲","-")),2),NA())</f>
        <v>0.89</v>
      </c>
      <c r="C21" s="156">
        <f>IF(ISNUMBER(VALUE(SUBSTITUTE(実質収支比率等に係る経年分析!G$49,"▲","-"))),ROUND(VALUE(SUBSTITUTE(実質収支比率等に係る経年分析!G$49,"▲","-")),2),NA())</f>
        <v>0.88</v>
      </c>
      <c r="D21" s="156">
        <f>IF(ISNUMBER(VALUE(SUBSTITUTE(実質収支比率等に係る経年分析!H$49,"▲","-"))),ROUND(VALUE(SUBSTITUTE(実質収支比率等に係る経年分析!H$49,"▲","-")),2),NA())</f>
        <v>-0.22</v>
      </c>
      <c r="E21" s="156">
        <f>IF(ISNUMBER(VALUE(SUBSTITUTE(実質収支比率等に係る経年分析!I$49,"▲","-"))),ROUND(VALUE(SUBSTITUTE(実質収支比率等に係る経年分析!I$49,"▲","-")),2),NA())</f>
        <v>0.31</v>
      </c>
      <c r="F21" s="156">
        <f>IF(ISNUMBER(VALUE(SUBSTITUTE(実質収支比率等に係る経年分析!J$49,"▲","-"))),ROUND(VALUE(SUBSTITUTE(実質収支比率等に係る経年分析!J$49,"▲","-")),2),NA())</f>
        <v>1.87</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宅地等造成特別会計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5">
      <c r="A31" s="157" t="str">
        <f>IF(連結実質赤字比率に係る赤字・黒字の構成分析!C$39="",NA(),連結実質赤字比率に係る赤字・黒字の構成分析!C$39)</f>
        <v>国民健康保険関川診療所特別会計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x14ac:dyDescent="0.2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2.52</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5.43</v>
      </c>
    </row>
    <row r="35" spans="1:16" x14ac:dyDescent="0.2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4.1900000000000004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4.8099999999999996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5.64</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5.86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7.76</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643</v>
      </c>
      <c r="E42" s="158"/>
      <c r="F42" s="158"/>
      <c r="G42" s="158">
        <f>'実質公債費比率（分子）の構造'!L$52</f>
        <v>666</v>
      </c>
      <c r="H42" s="158"/>
      <c r="I42" s="158"/>
      <c r="J42" s="158">
        <f>'実質公債費比率（分子）の構造'!M$52</f>
        <v>625</v>
      </c>
      <c r="K42" s="158"/>
      <c r="L42" s="158"/>
      <c r="M42" s="158">
        <f>'実質公債費比率（分子）の構造'!N$52</f>
        <v>631</v>
      </c>
      <c r="N42" s="158"/>
      <c r="O42" s="158"/>
      <c r="P42" s="158">
        <f>'実質公債費比率（分子）の構造'!O$52</f>
        <v>573</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2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5">
      <c r="A45" s="158" t="s">
        <v>63</v>
      </c>
      <c r="B45" s="158">
        <f>'実質公債費比率（分子）の構造'!K$49</f>
        <v>40</v>
      </c>
      <c r="C45" s="158"/>
      <c r="D45" s="158"/>
      <c r="E45" s="158">
        <f>'実質公債費比率（分子）の構造'!L$49</f>
        <v>43</v>
      </c>
      <c r="F45" s="158"/>
      <c r="G45" s="158"/>
      <c r="H45" s="158">
        <f>'実質公債費比率（分子）の構造'!M$49</f>
        <v>46</v>
      </c>
      <c r="I45" s="158"/>
      <c r="J45" s="158"/>
      <c r="K45" s="158">
        <f>'実質公債費比率（分子）の構造'!N$49</f>
        <v>44</v>
      </c>
      <c r="L45" s="158"/>
      <c r="M45" s="158"/>
      <c r="N45" s="158">
        <f>'実質公債費比率（分子）の構造'!O$49</f>
        <v>35</v>
      </c>
      <c r="O45" s="158"/>
      <c r="P45" s="158"/>
    </row>
    <row r="46" spans="1:16" x14ac:dyDescent="0.25">
      <c r="A46" s="158" t="s">
        <v>64</v>
      </c>
      <c r="B46" s="158">
        <f>'実質公債費比率（分子）の構造'!K$48</f>
        <v>314</v>
      </c>
      <c r="C46" s="158"/>
      <c r="D46" s="158"/>
      <c r="E46" s="158">
        <f>'実質公債費比率（分子）の構造'!L$48</f>
        <v>326</v>
      </c>
      <c r="F46" s="158"/>
      <c r="G46" s="158"/>
      <c r="H46" s="158">
        <f>'実質公債費比率（分子）の構造'!M$48</f>
        <v>350</v>
      </c>
      <c r="I46" s="158"/>
      <c r="J46" s="158"/>
      <c r="K46" s="158">
        <f>'実質公債費比率（分子）の構造'!N$48</f>
        <v>321</v>
      </c>
      <c r="L46" s="158"/>
      <c r="M46" s="158"/>
      <c r="N46" s="158">
        <f>'実質公債費比率（分子）の構造'!O$48</f>
        <v>331</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591</v>
      </c>
      <c r="C49" s="158"/>
      <c r="D49" s="158"/>
      <c r="E49" s="158">
        <f>'実質公債費比率（分子）の構造'!L$45</f>
        <v>642</v>
      </c>
      <c r="F49" s="158"/>
      <c r="G49" s="158"/>
      <c r="H49" s="158">
        <f>'実質公債費比率（分子）の構造'!M$45</f>
        <v>606</v>
      </c>
      <c r="I49" s="158"/>
      <c r="J49" s="158"/>
      <c r="K49" s="158">
        <f>'実質公債費比率（分子）の構造'!N$45</f>
        <v>621</v>
      </c>
      <c r="L49" s="158"/>
      <c r="M49" s="158"/>
      <c r="N49" s="158">
        <f>'実質公債費比率（分子）の構造'!O$45</f>
        <v>548</v>
      </c>
      <c r="O49" s="158"/>
      <c r="P49" s="158"/>
    </row>
    <row r="50" spans="1:16" x14ac:dyDescent="0.25">
      <c r="A50" s="158" t="s">
        <v>67</v>
      </c>
      <c r="B50" s="158" t="e">
        <f>NA()</f>
        <v>#N/A</v>
      </c>
      <c r="C50" s="158">
        <f>IF(ISNUMBER('実質公債費比率（分子）の構造'!K$53),'実質公債費比率（分子）の構造'!K$53,NA())</f>
        <v>302</v>
      </c>
      <c r="D50" s="158" t="e">
        <f>NA()</f>
        <v>#N/A</v>
      </c>
      <c r="E50" s="158" t="e">
        <f>NA()</f>
        <v>#N/A</v>
      </c>
      <c r="F50" s="158">
        <f>IF(ISNUMBER('実質公債費比率（分子）の構造'!L$53),'実質公債費比率（分子）の構造'!L$53,NA())</f>
        <v>345</v>
      </c>
      <c r="G50" s="158" t="e">
        <f>NA()</f>
        <v>#N/A</v>
      </c>
      <c r="H50" s="158" t="e">
        <f>NA()</f>
        <v>#N/A</v>
      </c>
      <c r="I50" s="158">
        <f>IF(ISNUMBER('実質公債費比率（分子）の構造'!M$53),'実質公債費比率（分子）の構造'!M$53,NA())</f>
        <v>377</v>
      </c>
      <c r="J50" s="158" t="e">
        <f>NA()</f>
        <v>#N/A</v>
      </c>
      <c r="K50" s="158" t="e">
        <f>NA()</f>
        <v>#N/A</v>
      </c>
      <c r="L50" s="158">
        <f>IF(ISNUMBER('実質公債費比率（分子）の構造'!N$53),'実質公債費比率（分子）の構造'!N$53,NA())</f>
        <v>355</v>
      </c>
      <c r="M50" s="158" t="e">
        <f>NA()</f>
        <v>#N/A</v>
      </c>
      <c r="N50" s="158" t="e">
        <f>NA()</f>
        <v>#N/A</v>
      </c>
      <c r="O50" s="158">
        <f>IF(ISNUMBER('実質公債費比率（分子）の構造'!O$53),'実質公債費比率（分子）の構造'!O$53,NA())</f>
        <v>341</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6027</v>
      </c>
      <c r="E56" s="157"/>
      <c r="F56" s="157"/>
      <c r="G56" s="157">
        <f>'将来負担比率（分子）の構造'!J$52</f>
        <v>5728</v>
      </c>
      <c r="H56" s="157"/>
      <c r="I56" s="157"/>
      <c r="J56" s="157">
        <f>'将来負担比率（分子）の構造'!K$52</f>
        <v>5669</v>
      </c>
      <c r="K56" s="157"/>
      <c r="L56" s="157"/>
      <c r="M56" s="157">
        <f>'将来負担比率（分子）の構造'!L$52</f>
        <v>5578</v>
      </c>
      <c r="N56" s="157"/>
      <c r="O56" s="157"/>
      <c r="P56" s="157">
        <f>'将来負担比率（分子）の構造'!M$52</f>
        <v>5384</v>
      </c>
    </row>
    <row r="57" spans="1:16" x14ac:dyDescent="0.25">
      <c r="A57" s="157" t="s">
        <v>42</v>
      </c>
      <c r="B57" s="157"/>
      <c r="C57" s="157"/>
      <c r="D57" s="157">
        <f>'将来負担比率（分子）の構造'!I$51</f>
        <v>49</v>
      </c>
      <c r="E57" s="157"/>
      <c r="F57" s="157"/>
      <c r="G57" s="157">
        <f>'将来負担比率（分子）の構造'!J$51</f>
        <v>37</v>
      </c>
      <c r="H57" s="157"/>
      <c r="I57" s="157"/>
      <c r="J57" s="157">
        <f>'将来負担比率（分子）の構造'!K$51</f>
        <v>22</v>
      </c>
      <c r="K57" s="157"/>
      <c r="L57" s="157"/>
      <c r="M57" s="157">
        <f>'将来負担比率（分子）の構造'!L$51</f>
        <v>11</v>
      </c>
      <c r="N57" s="157"/>
      <c r="O57" s="157"/>
      <c r="P57" s="157">
        <f>'将来負担比率（分子）の構造'!M$51</f>
        <v>8</v>
      </c>
    </row>
    <row r="58" spans="1:16" x14ac:dyDescent="0.25">
      <c r="A58" s="157" t="s">
        <v>41</v>
      </c>
      <c r="B58" s="157"/>
      <c r="C58" s="157"/>
      <c r="D58" s="157">
        <f>'将来負担比率（分子）の構造'!I$50</f>
        <v>1918</v>
      </c>
      <c r="E58" s="157"/>
      <c r="F58" s="157"/>
      <c r="G58" s="157">
        <f>'将来負担比率（分子）の構造'!J$50</f>
        <v>2109</v>
      </c>
      <c r="H58" s="157"/>
      <c r="I58" s="157"/>
      <c r="J58" s="157">
        <f>'将来負担比率（分子）の構造'!K$50</f>
        <v>2138</v>
      </c>
      <c r="K58" s="157"/>
      <c r="L58" s="157"/>
      <c r="M58" s="157">
        <f>'将来負担比率（分子）の構造'!L$50</f>
        <v>2347</v>
      </c>
      <c r="N58" s="157"/>
      <c r="O58" s="157"/>
      <c r="P58" s="157">
        <f>'将来負担比率（分子）の構造'!M$50</f>
        <v>2549</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894</v>
      </c>
      <c r="C62" s="157"/>
      <c r="D62" s="157"/>
      <c r="E62" s="157">
        <f>'将来負担比率（分子）の構造'!J$45</f>
        <v>911</v>
      </c>
      <c r="F62" s="157"/>
      <c r="G62" s="157"/>
      <c r="H62" s="157">
        <f>'将来負担比率（分子）の構造'!K$45</f>
        <v>850</v>
      </c>
      <c r="I62" s="157"/>
      <c r="J62" s="157"/>
      <c r="K62" s="157">
        <f>'将来負担比率（分子）の構造'!L$45</f>
        <v>831</v>
      </c>
      <c r="L62" s="157"/>
      <c r="M62" s="157"/>
      <c r="N62" s="157">
        <f>'将来負担比率（分子）の構造'!M$45</f>
        <v>840</v>
      </c>
      <c r="O62" s="157"/>
      <c r="P62" s="157"/>
    </row>
    <row r="63" spans="1:16" x14ac:dyDescent="0.25">
      <c r="A63" s="157" t="s">
        <v>34</v>
      </c>
      <c r="B63" s="157">
        <f>'将来負担比率（分子）の構造'!I$44</f>
        <v>84</v>
      </c>
      <c r="C63" s="157"/>
      <c r="D63" s="157"/>
      <c r="E63" s="157">
        <f>'将来負担比率（分子）の構造'!J$44</f>
        <v>81</v>
      </c>
      <c r="F63" s="157"/>
      <c r="G63" s="157"/>
      <c r="H63" s="157">
        <f>'将来負担比率（分子）の構造'!K$44</f>
        <v>74</v>
      </c>
      <c r="I63" s="157"/>
      <c r="J63" s="157"/>
      <c r="K63" s="157">
        <f>'将来負担比率（分子）の構造'!L$44</f>
        <v>67</v>
      </c>
      <c r="L63" s="157"/>
      <c r="M63" s="157"/>
      <c r="N63" s="157">
        <f>'将来負担比率（分子）の構造'!M$44</f>
        <v>60</v>
      </c>
      <c r="O63" s="157"/>
      <c r="P63" s="157"/>
    </row>
    <row r="64" spans="1:16" x14ac:dyDescent="0.25">
      <c r="A64" s="157" t="s">
        <v>33</v>
      </c>
      <c r="B64" s="157">
        <f>'将来負担比率（分子）の構造'!I$43</f>
        <v>2710</v>
      </c>
      <c r="C64" s="157"/>
      <c r="D64" s="157"/>
      <c r="E64" s="157">
        <f>'将来負担比率（分子）の構造'!J$43</f>
        <v>2631</v>
      </c>
      <c r="F64" s="157"/>
      <c r="G64" s="157"/>
      <c r="H64" s="157">
        <f>'将来負担比率（分子）の構造'!K$43</f>
        <v>2595</v>
      </c>
      <c r="I64" s="157"/>
      <c r="J64" s="157"/>
      <c r="K64" s="157">
        <f>'将来負担比率（分子）の構造'!L$43</f>
        <v>2426</v>
      </c>
      <c r="L64" s="157"/>
      <c r="M64" s="157"/>
      <c r="N64" s="157">
        <f>'将来負担比率（分子）の構造'!M$43</f>
        <v>2319</v>
      </c>
      <c r="O64" s="157"/>
      <c r="P64" s="157"/>
    </row>
    <row r="65" spans="1:16" x14ac:dyDescent="0.25">
      <c r="A65" s="157" t="s">
        <v>32</v>
      </c>
      <c r="B65" s="157">
        <f>'将来負担比率（分子）の構造'!I$42</f>
        <v>95</v>
      </c>
      <c r="C65" s="157"/>
      <c r="D65" s="157"/>
      <c r="E65" s="157">
        <f>'将来負担比率（分子）の構造'!J$42</f>
        <v>71</v>
      </c>
      <c r="F65" s="157"/>
      <c r="G65" s="157"/>
      <c r="H65" s="157">
        <f>'将来負担比率（分子）の構造'!K$42</f>
        <v>53</v>
      </c>
      <c r="I65" s="157"/>
      <c r="J65" s="157"/>
      <c r="K65" s="157">
        <f>'将来負担比率（分子）の構造'!L$42</f>
        <v>53</v>
      </c>
      <c r="L65" s="157"/>
      <c r="M65" s="157"/>
      <c r="N65" s="157">
        <f>'将来負担比率（分子）の構造'!M$42</f>
        <v>190</v>
      </c>
      <c r="O65" s="157"/>
      <c r="P65" s="157"/>
    </row>
    <row r="66" spans="1:16" x14ac:dyDescent="0.25">
      <c r="A66" s="157" t="s">
        <v>31</v>
      </c>
      <c r="B66" s="157">
        <f>'将来負担比率（分子）の構造'!I$41</f>
        <v>5104</v>
      </c>
      <c r="C66" s="157"/>
      <c r="D66" s="157"/>
      <c r="E66" s="157">
        <f>'将来負担比率（分子）の構造'!J$41</f>
        <v>4887</v>
      </c>
      <c r="F66" s="157"/>
      <c r="G66" s="157"/>
      <c r="H66" s="157">
        <f>'将来負担比率（分子）の構造'!K$41</f>
        <v>4949</v>
      </c>
      <c r="I66" s="157"/>
      <c r="J66" s="157"/>
      <c r="K66" s="157">
        <f>'将来負担比率（分子）の構造'!L$41</f>
        <v>5037</v>
      </c>
      <c r="L66" s="157"/>
      <c r="M66" s="157"/>
      <c r="N66" s="157">
        <f>'将来負担比率（分子）の構造'!M$41</f>
        <v>4928</v>
      </c>
      <c r="O66" s="157"/>
      <c r="P66" s="157"/>
    </row>
    <row r="67" spans="1:16" x14ac:dyDescent="0.25">
      <c r="A67" s="157" t="s">
        <v>71</v>
      </c>
      <c r="B67" s="157" t="e">
        <f>NA()</f>
        <v>#N/A</v>
      </c>
      <c r="C67" s="157">
        <f>IF(ISNUMBER('将来負担比率（分子）の構造'!I$53), IF('将来負担比率（分子）の構造'!I$53 &lt; 0, 0, '将来負担比率（分子）の構造'!I$53), NA())</f>
        <v>893</v>
      </c>
      <c r="D67" s="157" t="e">
        <f>NA()</f>
        <v>#N/A</v>
      </c>
      <c r="E67" s="157" t="e">
        <f>NA()</f>
        <v>#N/A</v>
      </c>
      <c r="F67" s="157">
        <f>IF(ISNUMBER('将来負担比率（分子）の構造'!J$53), IF('将来負担比率（分子）の構造'!J$53 &lt; 0, 0, '将来負担比率（分子）の構造'!J$53), NA())</f>
        <v>707</v>
      </c>
      <c r="G67" s="157" t="e">
        <f>NA()</f>
        <v>#N/A</v>
      </c>
      <c r="H67" s="157" t="e">
        <f>NA()</f>
        <v>#N/A</v>
      </c>
      <c r="I67" s="157">
        <f>IF(ISNUMBER('将来負担比率（分子）の構造'!K$53), IF('将来負担比率（分子）の構造'!K$53 &lt; 0, 0, '将来負担比率（分子）の構造'!K$53), NA())</f>
        <v>692</v>
      </c>
      <c r="J67" s="157" t="e">
        <f>NA()</f>
        <v>#N/A</v>
      </c>
      <c r="K67" s="157" t="e">
        <f>NA()</f>
        <v>#N/A</v>
      </c>
      <c r="L67" s="157">
        <f>IF(ISNUMBER('将来負担比率（分子）の構造'!L$53), IF('将来負担比率（分子）の構造'!L$53 &lt; 0, 0, '将来負担比率（分子）の構造'!L$53), NA())</f>
        <v>477</v>
      </c>
      <c r="M67" s="157" t="e">
        <f>NA()</f>
        <v>#N/A</v>
      </c>
      <c r="N67" s="157" t="e">
        <f>NA()</f>
        <v>#N/A</v>
      </c>
      <c r="O67" s="157">
        <f>IF(ISNUMBER('将来負担比率（分子）の構造'!M$53), IF('将来負担比率（分子）の構造'!M$53 &lt; 0, 0, '将来負担比率（分子）の構造'!M$53), NA())</f>
        <v>396</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670</v>
      </c>
      <c r="C72" s="161">
        <f>基金残高に係る経年分析!G55</f>
        <v>671</v>
      </c>
      <c r="D72" s="161">
        <f>基金残高に係る経年分析!H55</f>
        <v>671</v>
      </c>
    </row>
    <row r="73" spans="1:16" x14ac:dyDescent="0.25">
      <c r="A73" s="160" t="s">
        <v>74</v>
      </c>
      <c r="B73" s="161">
        <f>基金残高に係る経年分析!F56</f>
        <v>16</v>
      </c>
      <c r="C73" s="161">
        <f>基金残高に係る経年分析!G56</f>
        <v>104</v>
      </c>
      <c r="D73" s="161">
        <f>基金残高に係る経年分析!H56</f>
        <v>129</v>
      </c>
    </row>
    <row r="74" spans="1:16" x14ac:dyDescent="0.25">
      <c r="A74" s="160" t="s">
        <v>75</v>
      </c>
      <c r="B74" s="161">
        <f>基金残高に係る経年分析!F57</f>
        <v>972</v>
      </c>
      <c r="C74" s="161">
        <f>基金残高に係る経年分析!G57</f>
        <v>1088</v>
      </c>
      <c r="D74" s="161">
        <f>基金残高に係る経年分析!H57</f>
        <v>1286</v>
      </c>
    </row>
  </sheetData>
  <sheetProtection algorithmName="SHA-512" hashValue="3U3i+UJJdDK/UvTn5PgfVxWMR6B+Tl+Fg230eassH2+y5TU2iI7mODke+lty1CorVpivALXyYeJA4YWEv03cLg==" saltValue="8DpzFZr5CXnz14Cy+Y5A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5">
      <c r="B5" s="610" t="s">
        <v>215</v>
      </c>
      <c r="C5" s="611"/>
      <c r="D5" s="611"/>
      <c r="E5" s="611"/>
      <c r="F5" s="611"/>
      <c r="G5" s="611"/>
      <c r="H5" s="611"/>
      <c r="I5" s="611"/>
      <c r="J5" s="611"/>
      <c r="K5" s="611"/>
      <c r="L5" s="611"/>
      <c r="M5" s="611"/>
      <c r="N5" s="611"/>
      <c r="O5" s="611"/>
      <c r="P5" s="611"/>
      <c r="Q5" s="612"/>
      <c r="R5" s="613">
        <v>628336</v>
      </c>
      <c r="S5" s="614"/>
      <c r="T5" s="614"/>
      <c r="U5" s="614"/>
      <c r="V5" s="614"/>
      <c r="W5" s="614"/>
      <c r="X5" s="614"/>
      <c r="Y5" s="615"/>
      <c r="Z5" s="616">
        <v>9.8000000000000007</v>
      </c>
      <c r="AA5" s="616"/>
      <c r="AB5" s="616"/>
      <c r="AC5" s="616"/>
      <c r="AD5" s="617">
        <v>628336</v>
      </c>
      <c r="AE5" s="617"/>
      <c r="AF5" s="617"/>
      <c r="AG5" s="617"/>
      <c r="AH5" s="617"/>
      <c r="AI5" s="617"/>
      <c r="AJ5" s="617"/>
      <c r="AK5" s="617"/>
      <c r="AL5" s="618">
        <v>18.100000000000001</v>
      </c>
      <c r="AM5" s="619"/>
      <c r="AN5" s="619"/>
      <c r="AO5" s="620"/>
      <c r="AP5" s="610" t="s">
        <v>216</v>
      </c>
      <c r="AQ5" s="611"/>
      <c r="AR5" s="611"/>
      <c r="AS5" s="611"/>
      <c r="AT5" s="611"/>
      <c r="AU5" s="611"/>
      <c r="AV5" s="611"/>
      <c r="AW5" s="611"/>
      <c r="AX5" s="611"/>
      <c r="AY5" s="611"/>
      <c r="AZ5" s="611"/>
      <c r="BA5" s="611"/>
      <c r="BB5" s="611"/>
      <c r="BC5" s="611"/>
      <c r="BD5" s="611"/>
      <c r="BE5" s="611"/>
      <c r="BF5" s="612"/>
      <c r="BG5" s="624">
        <v>615864</v>
      </c>
      <c r="BH5" s="625"/>
      <c r="BI5" s="625"/>
      <c r="BJ5" s="625"/>
      <c r="BK5" s="625"/>
      <c r="BL5" s="625"/>
      <c r="BM5" s="625"/>
      <c r="BN5" s="626"/>
      <c r="BO5" s="627">
        <v>98</v>
      </c>
      <c r="BP5" s="627"/>
      <c r="BQ5" s="627"/>
      <c r="BR5" s="627"/>
      <c r="BS5" s="628">
        <v>6841</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25">
      <c r="B6" s="621" t="s">
        <v>220</v>
      </c>
      <c r="C6" s="622"/>
      <c r="D6" s="622"/>
      <c r="E6" s="622"/>
      <c r="F6" s="622"/>
      <c r="G6" s="622"/>
      <c r="H6" s="622"/>
      <c r="I6" s="622"/>
      <c r="J6" s="622"/>
      <c r="K6" s="622"/>
      <c r="L6" s="622"/>
      <c r="M6" s="622"/>
      <c r="N6" s="622"/>
      <c r="O6" s="622"/>
      <c r="P6" s="622"/>
      <c r="Q6" s="623"/>
      <c r="R6" s="624">
        <v>91157</v>
      </c>
      <c r="S6" s="625"/>
      <c r="T6" s="625"/>
      <c r="U6" s="625"/>
      <c r="V6" s="625"/>
      <c r="W6" s="625"/>
      <c r="X6" s="625"/>
      <c r="Y6" s="626"/>
      <c r="Z6" s="627">
        <v>1.4</v>
      </c>
      <c r="AA6" s="627"/>
      <c r="AB6" s="627"/>
      <c r="AC6" s="627"/>
      <c r="AD6" s="628">
        <v>91157</v>
      </c>
      <c r="AE6" s="628"/>
      <c r="AF6" s="628"/>
      <c r="AG6" s="628"/>
      <c r="AH6" s="628"/>
      <c r="AI6" s="628"/>
      <c r="AJ6" s="628"/>
      <c r="AK6" s="628"/>
      <c r="AL6" s="629">
        <v>2.6</v>
      </c>
      <c r="AM6" s="630"/>
      <c r="AN6" s="630"/>
      <c r="AO6" s="631"/>
      <c r="AP6" s="621" t="s">
        <v>221</v>
      </c>
      <c r="AQ6" s="622"/>
      <c r="AR6" s="622"/>
      <c r="AS6" s="622"/>
      <c r="AT6" s="622"/>
      <c r="AU6" s="622"/>
      <c r="AV6" s="622"/>
      <c r="AW6" s="622"/>
      <c r="AX6" s="622"/>
      <c r="AY6" s="622"/>
      <c r="AZ6" s="622"/>
      <c r="BA6" s="622"/>
      <c r="BB6" s="622"/>
      <c r="BC6" s="622"/>
      <c r="BD6" s="622"/>
      <c r="BE6" s="622"/>
      <c r="BF6" s="623"/>
      <c r="BG6" s="624">
        <v>615864</v>
      </c>
      <c r="BH6" s="625"/>
      <c r="BI6" s="625"/>
      <c r="BJ6" s="625"/>
      <c r="BK6" s="625"/>
      <c r="BL6" s="625"/>
      <c r="BM6" s="625"/>
      <c r="BN6" s="626"/>
      <c r="BO6" s="627">
        <v>98</v>
      </c>
      <c r="BP6" s="627"/>
      <c r="BQ6" s="627"/>
      <c r="BR6" s="627"/>
      <c r="BS6" s="628">
        <v>6841</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50771</v>
      </c>
      <c r="CS6" s="625"/>
      <c r="CT6" s="625"/>
      <c r="CU6" s="625"/>
      <c r="CV6" s="625"/>
      <c r="CW6" s="625"/>
      <c r="CX6" s="625"/>
      <c r="CY6" s="626"/>
      <c r="CZ6" s="618">
        <v>0.8</v>
      </c>
      <c r="DA6" s="619"/>
      <c r="DB6" s="619"/>
      <c r="DC6" s="635"/>
      <c r="DD6" s="633" t="s">
        <v>122</v>
      </c>
      <c r="DE6" s="625"/>
      <c r="DF6" s="625"/>
      <c r="DG6" s="625"/>
      <c r="DH6" s="625"/>
      <c r="DI6" s="625"/>
      <c r="DJ6" s="625"/>
      <c r="DK6" s="625"/>
      <c r="DL6" s="625"/>
      <c r="DM6" s="625"/>
      <c r="DN6" s="625"/>
      <c r="DO6" s="625"/>
      <c r="DP6" s="626"/>
      <c r="DQ6" s="633">
        <v>50771</v>
      </c>
      <c r="DR6" s="625"/>
      <c r="DS6" s="625"/>
      <c r="DT6" s="625"/>
      <c r="DU6" s="625"/>
      <c r="DV6" s="625"/>
      <c r="DW6" s="625"/>
      <c r="DX6" s="625"/>
      <c r="DY6" s="625"/>
      <c r="DZ6" s="625"/>
      <c r="EA6" s="625"/>
      <c r="EB6" s="625"/>
      <c r="EC6" s="634"/>
    </row>
    <row r="7" spans="2:143" ht="11.25" customHeight="1" x14ac:dyDescent="0.25">
      <c r="B7" s="621" t="s">
        <v>223</v>
      </c>
      <c r="C7" s="622"/>
      <c r="D7" s="622"/>
      <c r="E7" s="622"/>
      <c r="F7" s="622"/>
      <c r="G7" s="622"/>
      <c r="H7" s="622"/>
      <c r="I7" s="622"/>
      <c r="J7" s="622"/>
      <c r="K7" s="622"/>
      <c r="L7" s="622"/>
      <c r="M7" s="622"/>
      <c r="N7" s="622"/>
      <c r="O7" s="622"/>
      <c r="P7" s="622"/>
      <c r="Q7" s="623"/>
      <c r="R7" s="624">
        <v>158</v>
      </c>
      <c r="S7" s="625"/>
      <c r="T7" s="625"/>
      <c r="U7" s="625"/>
      <c r="V7" s="625"/>
      <c r="W7" s="625"/>
      <c r="X7" s="625"/>
      <c r="Y7" s="626"/>
      <c r="Z7" s="627">
        <v>0</v>
      </c>
      <c r="AA7" s="627"/>
      <c r="AB7" s="627"/>
      <c r="AC7" s="627"/>
      <c r="AD7" s="628">
        <v>158</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184881</v>
      </c>
      <c r="BH7" s="625"/>
      <c r="BI7" s="625"/>
      <c r="BJ7" s="625"/>
      <c r="BK7" s="625"/>
      <c r="BL7" s="625"/>
      <c r="BM7" s="625"/>
      <c r="BN7" s="626"/>
      <c r="BO7" s="627">
        <v>29.4</v>
      </c>
      <c r="BP7" s="627"/>
      <c r="BQ7" s="627"/>
      <c r="BR7" s="627"/>
      <c r="BS7" s="628">
        <v>6841</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1450781</v>
      </c>
      <c r="CS7" s="625"/>
      <c r="CT7" s="625"/>
      <c r="CU7" s="625"/>
      <c r="CV7" s="625"/>
      <c r="CW7" s="625"/>
      <c r="CX7" s="625"/>
      <c r="CY7" s="626"/>
      <c r="CZ7" s="627">
        <v>23.8</v>
      </c>
      <c r="DA7" s="627"/>
      <c r="DB7" s="627"/>
      <c r="DC7" s="627"/>
      <c r="DD7" s="633">
        <v>453175</v>
      </c>
      <c r="DE7" s="625"/>
      <c r="DF7" s="625"/>
      <c r="DG7" s="625"/>
      <c r="DH7" s="625"/>
      <c r="DI7" s="625"/>
      <c r="DJ7" s="625"/>
      <c r="DK7" s="625"/>
      <c r="DL7" s="625"/>
      <c r="DM7" s="625"/>
      <c r="DN7" s="625"/>
      <c r="DO7" s="625"/>
      <c r="DP7" s="626"/>
      <c r="DQ7" s="633">
        <v>795825</v>
      </c>
      <c r="DR7" s="625"/>
      <c r="DS7" s="625"/>
      <c r="DT7" s="625"/>
      <c r="DU7" s="625"/>
      <c r="DV7" s="625"/>
      <c r="DW7" s="625"/>
      <c r="DX7" s="625"/>
      <c r="DY7" s="625"/>
      <c r="DZ7" s="625"/>
      <c r="EA7" s="625"/>
      <c r="EB7" s="625"/>
      <c r="EC7" s="634"/>
    </row>
    <row r="8" spans="2:143" ht="11.25" customHeight="1" x14ac:dyDescent="0.25">
      <c r="B8" s="621" t="s">
        <v>226</v>
      </c>
      <c r="C8" s="622"/>
      <c r="D8" s="622"/>
      <c r="E8" s="622"/>
      <c r="F8" s="622"/>
      <c r="G8" s="622"/>
      <c r="H8" s="622"/>
      <c r="I8" s="622"/>
      <c r="J8" s="622"/>
      <c r="K8" s="622"/>
      <c r="L8" s="622"/>
      <c r="M8" s="622"/>
      <c r="N8" s="622"/>
      <c r="O8" s="622"/>
      <c r="P8" s="622"/>
      <c r="Q8" s="623"/>
      <c r="R8" s="624">
        <v>3458</v>
      </c>
      <c r="S8" s="625"/>
      <c r="T8" s="625"/>
      <c r="U8" s="625"/>
      <c r="V8" s="625"/>
      <c r="W8" s="625"/>
      <c r="X8" s="625"/>
      <c r="Y8" s="626"/>
      <c r="Z8" s="627">
        <v>0.1</v>
      </c>
      <c r="AA8" s="627"/>
      <c r="AB8" s="627"/>
      <c r="AC8" s="627"/>
      <c r="AD8" s="628">
        <v>3458</v>
      </c>
      <c r="AE8" s="628"/>
      <c r="AF8" s="628"/>
      <c r="AG8" s="628"/>
      <c r="AH8" s="628"/>
      <c r="AI8" s="628"/>
      <c r="AJ8" s="628"/>
      <c r="AK8" s="628"/>
      <c r="AL8" s="629">
        <v>0.1</v>
      </c>
      <c r="AM8" s="630"/>
      <c r="AN8" s="630"/>
      <c r="AO8" s="631"/>
      <c r="AP8" s="621" t="s">
        <v>227</v>
      </c>
      <c r="AQ8" s="622"/>
      <c r="AR8" s="622"/>
      <c r="AS8" s="622"/>
      <c r="AT8" s="622"/>
      <c r="AU8" s="622"/>
      <c r="AV8" s="622"/>
      <c r="AW8" s="622"/>
      <c r="AX8" s="622"/>
      <c r="AY8" s="622"/>
      <c r="AZ8" s="622"/>
      <c r="BA8" s="622"/>
      <c r="BB8" s="622"/>
      <c r="BC8" s="622"/>
      <c r="BD8" s="622"/>
      <c r="BE8" s="622"/>
      <c r="BF8" s="623"/>
      <c r="BG8" s="624">
        <v>7221</v>
      </c>
      <c r="BH8" s="625"/>
      <c r="BI8" s="625"/>
      <c r="BJ8" s="625"/>
      <c r="BK8" s="625"/>
      <c r="BL8" s="625"/>
      <c r="BM8" s="625"/>
      <c r="BN8" s="626"/>
      <c r="BO8" s="627">
        <v>1.1000000000000001</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1014873</v>
      </c>
      <c r="CS8" s="625"/>
      <c r="CT8" s="625"/>
      <c r="CU8" s="625"/>
      <c r="CV8" s="625"/>
      <c r="CW8" s="625"/>
      <c r="CX8" s="625"/>
      <c r="CY8" s="626"/>
      <c r="CZ8" s="627">
        <v>16.7</v>
      </c>
      <c r="DA8" s="627"/>
      <c r="DB8" s="627"/>
      <c r="DC8" s="627"/>
      <c r="DD8" s="633">
        <v>1096</v>
      </c>
      <c r="DE8" s="625"/>
      <c r="DF8" s="625"/>
      <c r="DG8" s="625"/>
      <c r="DH8" s="625"/>
      <c r="DI8" s="625"/>
      <c r="DJ8" s="625"/>
      <c r="DK8" s="625"/>
      <c r="DL8" s="625"/>
      <c r="DM8" s="625"/>
      <c r="DN8" s="625"/>
      <c r="DO8" s="625"/>
      <c r="DP8" s="626"/>
      <c r="DQ8" s="633">
        <v>709505</v>
      </c>
      <c r="DR8" s="625"/>
      <c r="DS8" s="625"/>
      <c r="DT8" s="625"/>
      <c r="DU8" s="625"/>
      <c r="DV8" s="625"/>
      <c r="DW8" s="625"/>
      <c r="DX8" s="625"/>
      <c r="DY8" s="625"/>
      <c r="DZ8" s="625"/>
      <c r="EA8" s="625"/>
      <c r="EB8" s="625"/>
      <c r="EC8" s="634"/>
    </row>
    <row r="9" spans="2:143" ht="11.25" customHeight="1" x14ac:dyDescent="0.25">
      <c r="B9" s="621" t="s">
        <v>229</v>
      </c>
      <c r="C9" s="622"/>
      <c r="D9" s="622"/>
      <c r="E9" s="622"/>
      <c r="F9" s="622"/>
      <c r="G9" s="622"/>
      <c r="H9" s="622"/>
      <c r="I9" s="622"/>
      <c r="J9" s="622"/>
      <c r="K9" s="622"/>
      <c r="L9" s="622"/>
      <c r="M9" s="622"/>
      <c r="N9" s="622"/>
      <c r="O9" s="622"/>
      <c r="P9" s="622"/>
      <c r="Q9" s="623"/>
      <c r="R9" s="624">
        <v>4274</v>
      </c>
      <c r="S9" s="625"/>
      <c r="T9" s="625"/>
      <c r="U9" s="625"/>
      <c r="V9" s="625"/>
      <c r="W9" s="625"/>
      <c r="X9" s="625"/>
      <c r="Y9" s="626"/>
      <c r="Z9" s="627">
        <v>0.1</v>
      </c>
      <c r="AA9" s="627"/>
      <c r="AB9" s="627"/>
      <c r="AC9" s="627"/>
      <c r="AD9" s="628">
        <v>4274</v>
      </c>
      <c r="AE9" s="628"/>
      <c r="AF9" s="628"/>
      <c r="AG9" s="628"/>
      <c r="AH9" s="628"/>
      <c r="AI9" s="628"/>
      <c r="AJ9" s="628"/>
      <c r="AK9" s="628"/>
      <c r="AL9" s="629">
        <v>0.1</v>
      </c>
      <c r="AM9" s="630"/>
      <c r="AN9" s="630"/>
      <c r="AO9" s="631"/>
      <c r="AP9" s="621" t="s">
        <v>230</v>
      </c>
      <c r="AQ9" s="622"/>
      <c r="AR9" s="622"/>
      <c r="AS9" s="622"/>
      <c r="AT9" s="622"/>
      <c r="AU9" s="622"/>
      <c r="AV9" s="622"/>
      <c r="AW9" s="622"/>
      <c r="AX9" s="622"/>
      <c r="AY9" s="622"/>
      <c r="AZ9" s="622"/>
      <c r="BA9" s="622"/>
      <c r="BB9" s="622"/>
      <c r="BC9" s="622"/>
      <c r="BD9" s="622"/>
      <c r="BE9" s="622"/>
      <c r="BF9" s="623"/>
      <c r="BG9" s="624">
        <v>137893</v>
      </c>
      <c r="BH9" s="625"/>
      <c r="BI9" s="625"/>
      <c r="BJ9" s="625"/>
      <c r="BK9" s="625"/>
      <c r="BL9" s="625"/>
      <c r="BM9" s="625"/>
      <c r="BN9" s="626"/>
      <c r="BO9" s="627">
        <v>21.9</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342970</v>
      </c>
      <c r="CS9" s="625"/>
      <c r="CT9" s="625"/>
      <c r="CU9" s="625"/>
      <c r="CV9" s="625"/>
      <c r="CW9" s="625"/>
      <c r="CX9" s="625"/>
      <c r="CY9" s="626"/>
      <c r="CZ9" s="627">
        <v>5.6</v>
      </c>
      <c r="DA9" s="627"/>
      <c r="DB9" s="627"/>
      <c r="DC9" s="627"/>
      <c r="DD9" s="633">
        <v>4900</v>
      </c>
      <c r="DE9" s="625"/>
      <c r="DF9" s="625"/>
      <c r="DG9" s="625"/>
      <c r="DH9" s="625"/>
      <c r="DI9" s="625"/>
      <c r="DJ9" s="625"/>
      <c r="DK9" s="625"/>
      <c r="DL9" s="625"/>
      <c r="DM9" s="625"/>
      <c r="DN9" s="625"/>
      <c r="DO9" s="625"/>
      <c r="DP9" s="626"/>
      <c r="DQ9" s="633">
        <v>301750</v>
      </c>
      <c r="DR9" s="625"/>
      <c r="DS9" s="625"/>
      <c r="DT9" s="625"/>
      <c r="DU9" s="625"/>
      <c r="DV9" s="625"/>
      <c r="DW9" s="625"/>
      <c r="DX9" s="625"/>
      <c r="DY9" s="625"/>
      <c r="DZ9" s="625"/>
      <c r="EA9" s="625"/>
      <c r="EB9" s="625"/>
      <c r="EC9" s="634"/>
    </row>
    <row r="10" spans="2:143" ht="11.25" customHeight="1" x14ac:dyDescent="0.2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15825</v>
      </c>
      <c r="BH10" s="625"/>
      <c r="BI10" s="625"/>
      <c r="BJ10" s="625"/>
      <c r="BK10" s="625"/>
      <c r="BL10" s="625"/>
      <c r="BM10" s="625"/>
      <c r="BN10" s="626"/>
      <c r="BO10" s="627">
        <v>2.5</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14551</v>
      </c>
      <c r="CS10" s="625"/>
      <c r="CT10" s="625"/>
      <c r="CU10" s="625"/>
      <c r="CV10" s="625"/>
      <c r="CW10" s="625"/>
      <c r="CX10" s="625"/>
      <c r="CY10" s="626"/>
      <c r="CZ10" s="627">
        <v>0.2</v>
      </c>
      <c r="DA10" s="627"/>
      <c r="DB10" s="627"/>
      <c r="DC10" s="627"/>
      <c r="DD10" s="633" t="s">
        <v>122</v>
      </c>
      <c r="DE10" s="625"/>
      <c r="DF10" s="625"/>
      <c r="DG10" s="625"/>
      <c r="DH10" s="625"/>
      <c r="DI10" s="625"/>
      <c r="DJ10" s="625"/>
      <c r="DK10" s="625"/>
      <c r="DL10" s="625"/>
      <c r="DM10" s="625"/>
      <c r="DN10" s="625"/>
      <c r="DO10" s="625"/>
      <c r="DP10" s="626"/>
      <c r="DQ10" s="633">
        <v>2551</v>
      </c>
      <c r="DR10" s="625"/>
      <c r="DS10" s="625"/>
      <c r="DT10" s="625"/>
      <c r="DU10" s="625"/>
      <c r="DV10" s="625"/>
      <c r="DW10" s="625"/>
      <c r="DX10" s="625"/>
      <c r="DY10" s="625"/>
      <c r="DZ10" s="625"/>
      <c r="EA10" s="625"/>
      <c r="EB10" s="625"/>
      <c r="EC10" s="634"/>
    </row>
    <row r="11" spans="2:143" ht="11.25" customHeight="1" x14ac:dyDescent="0.25">
      <c r="B11" s="621" t="s">
        <v>235</v>
      </c>
      <c r="C11" s="622"/>
      <c r="D11" s="622"/>
      <c r="E11" s="622"/>
      <c r="F11" s="622"/>
      <c r="G11" s="622"/>
      <c r="H11" s="622"/>
      <c r="I11" s="622"/>
      <c r="J11" s="622"/>
      <c r="K11" s="622"/>
      <c r="L11" s="622"/>
      <c r="M11" s="622"/>
      <c r="N11" s="622"/>
      <c r="O11" s="622"/>
      <c r="P11" s="622"/>
      <c r="Q11" s="623"/>
      <c r="R11" s="624">
        <v>130122</v>
      </c>
      <c r="S11" s="625"/>
      <c r="T11" s="625"/>
      <c r="U11" s="625"/>
      <c r="V11" s="625"/>
      <c r="W11" s="625"/>
      <c r="X11" s="625"/>
      <c r="Y11" s="626"/>
      <c r="Z11" s="629">
        <v>2</v>
      </c>
      <c r="AA11" s="630"/>
      <c r="AB11" s="630"/>
      <c r="AC11" s="636"/>
      <c r="AD11" s="633">
        <v>130122</v>
      </c>
      <c r="AE11" s="625"/>
      <c r="AF11" s="625"/>
      <c r="AG11" s="625"/>
      <c r="AH11" s="625"/>
      <c r="AI11" s="625"/>
      <c r="AJ11" s="625"/>
      <c r="AK11" s="626"/>
      <c r="AL11" s="629">
        <v>3.7</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23942</v>
      </c>
      <c r="BH11" s="625"/>
      <c r="BI11" s="625"/>
      <c r="BJ11" s="625"/>
      <c r="BK11" s="625"/>
      <c r="BL11" s="625"/>
      <c r="BM11" s="625"/>
      <c r="BN11" s="626"/>
      <c r="BO11" s="627">
        <v>3.8</v>
      </c>
      <c r="BP11" s="627"/>
      <c r="BQ11" s="627"/>
      <c r="BR11" s="627"/>
      <c r="BS11" s="628">
        <v>6841</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386998</v>
      </c>
      <c r="CS11" s="625"/>
      <c r="CT11" s="625"/>
      <c r="CU11" s="625"/>
      <c r="CV11" s="625"/>
      <c r="CW11" s="625"/>
      <c r="CX11" s="625"/>
      <c r="CY11" s="626"/>
      <c r="CZ11" s="627">
        <v>6.4</v>
      </c>
      <c r="DA11" s="627"/>
      <c r="DB11" s="627"/>
      <c r="DC11" s="627"/>
      <c r="DD11" s="633">
        <v>83499</v>
      </c>
      <c r="DE11" s="625"/>
      <c r="DF11" s="625"/>
      <c r="DG11" s="625"/>
      <c r="DH11" s="625"/>
      <c r="DI11" s="625"/>
      <c r="DJ11" s="625"/>
      <c r="DK11" s="625"/>
      <c r="DL11" s="625"/>
      <c r="DM11" s="625"/>
      <c r="DN11" s="625"/>
      <c r="DO11" s="625"/>
      <c r="DP11" s="626"/>
      <c r="DQ11" s="633">
        <v>236153</v>
      </c>
      <c r="DR11" s="625"/>
      <c r="DS11" s="625"/>
      <c r="DT11" s="625"/>
      <c r="DU11" s="625"/>
      <c r="DV11" s="625"/>
      <c r="DW11" s="625"/>
      <c r="DX11" s="625"/>
      <c r="DY11" s="625"/>
      <c r="DZ11" s="625"/>
      <c r="EA11" s="625"/>
      <c r="EB11" s="625"/>
      <c r="EC11" s="634"/>
    </row>
    <row r="12" spans="2:143" ht="11.25" customHeight="1" x14ac:dyDescent="0.25">
      <c r="B12" s="621" t="s">
        <v>238</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27" t="s">
        <v>122</v>
      </c>
      <c r="AA12" s="627"/>
      <c r="AB12" s="627"/>
      <c r="AC12" s="627"/>
      <c r="AD12" s="628" t="s">
        <v>122</v>
      </c>
      <c r="AE12" s="628"/>
      <c r="AF12" s="628"/>
      <c r="AG12" s="628"/>
      <c r="AH12" s="628"/>
      <c r="AI12" s="628"/>
      <c r="AJ12" s="628"/>
      <c r="AK12" s="628"/>
      <c r="AL12" s="629" t="s">
        <v>122</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372255</v>
      </c>
      <c r="BH12" s="625"/>
      <c r="BI12" s="625"/>
      <c r="BJ12" s="625"/>
      <c r="BK12" s="625"/>
      <c r="BL12" s="625"/>
      <c r="BM12" s="625"/>
      <c r="BN12" s="626"/>
      <c r="BO12" s="627">
        <v>59.2</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328441</v>
      </c>
      <c r="CS12" s="625"/>
      <c r="CT12" s="625"/>
      <c r="CU12" s="625"/>
      <c r="CV12" s="625"/>
      <c r="CW12" s="625"/>
      <c r="CX12" s="625"/>
      <c r="CY12" s="626"/>
      <c r="CZ12" s="627">
        <v>5.4</v>
      </c>
      <c r="DA12" s="627"/>
      <c r="DB12" s="627"/>
      <c r="DC12" s="627"/>
      <c r="DD12" s="633">
        <v>26379</v>
      </c>
      <c r="DE12" s="625"/>
      <c r="DF12" s="625"/>
      <c r="DG12" s="625"/>
      <c r="DH12" s="625"/>
      <c r="DI12" s="625"/>
      <c r="DJ12" s="625"/>
      <c r="DK12" s="625"/>
      <c r="DL12" s="625"/>
      <c r="DM12" s="625"/>
      <c r="DN12" s="625"/>
      <c r="DO12" s="625"/>
      <c r="DP12" s="626"/>
      <c r="DQ12" s="633">
        <v>163073</v>
      </c>
      <c r="DR12" s="625"/>
      <c r="DS12" s="625"/>
      <c r="DT12" s="625"/>
      <c r="DU12" s="625"/>
      <c r="DV12" s="625"/>
      <c r="DW12" s="625"/>
      <c r="DX12" s="625"/>
      <c r="DY12" s="625"/>
      <c r="DZ12" s="625"/>
      <c r="EA12" s="625"/>
      <c r="EB12" s="625"/>
      <c r="EC12" s="634"/>
    </row>
    <row r="13" spans="2:143" ht="11.25" customHeight="1" x14ac:dyDescent="0.25">
      <c r="B13" s="621" t="s">
        <v>241</v>
      </c>
      <c r="C13" s="622"/>
      <c r="D13" s="622"/>
      <c r="E13" s="622"/>
      <c r="F13" s="622"/>
      <c r="G13" s="622"/>
      <c r="H13" s="622"/>
      <c r="I13" s="622"/>
      <c r="J13" s="622"/>
      <c r="K13" s="622"/>
      <c r="L13" s="622"/>
      <c r="M13" s="622"/>
      <c r="N13" s="622"/>
      <c r="O13" s="622"/>
      <c r="P13" s="622"/>
      <c r="Q13" s="623"/>
      <c r="R13" s="624">
        <v>2</v>
      </c>
      <c r="S13" s="625"/>
      <c r="T13" s="625"/>
      <c r="U13" s="625"/>
      <c r="V13" s="625"/>
      <c r="W13" s="625"/>
      <c r="X13" s="625"/>
      <c r="Y13" s="626"/>
      <c r="Z13" s="627">
        <v>0</v>
      </c>
      <c r="AA13" s="627"/>
      <c r="AB13" s="627"/>
      <c r="AC13" s="627"/>
      <c r="AD13" s="628">
        <v>2</v>
      </c>
      <c r="AE13" s="628"/>
      <c r="AF13" s="628"/>
      <c r="AG13" s="628"/>
      <c r="AH13" s="628"/>
      <c r="AI13" s="628"/>
      <c r="AJ13" s="628"/>
      <c r="AK13" s="628"/>
      <c r="AL13" s="629">
        <v>0</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345020</v>
      </c>
      <c r="BH13" s="625"/>
      <c r="BI13" s="625"/>
      <c r="BJ13" s="625"/>
      <c r="BK13" s="625"/>
      <c r="BL13" s="625"/>
      <c r="BM13" s="625"/>
      <c r="BN13" s="626"/>
      <c r="BO13" s="627">
        <v>54.9</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710220</v>
      </c>
      <c r="CS13" s="625"/>
      <c r="CT13" s="625"/>
      <c r="CU13" s="625"/>
      <c r="CV13" s="625"/>
      <c r="CW13" s="625"/>
      <c r="CX13" s="625"/>
      <c r="CY13" s="626"/>
      <c r="CZ13" s="627">
        <v>11.7</v>
      </c>
      <c r="DA13" s="627"/>
      <c r="DB13" s="627"/>
      <c r="DC13" s="627"/>
      <c r="DD13" s="633">
        <v>153942</v>
      </c>
      <c r="DE13" s="625"/>
      <c r="DF13" s="625"/>
      <c r="DG13" s="625"/>
      <c r="DH13" s="625"/>
      <c r="DI13" s="625"/>
      <c r="DJ13" s="625"/>
      <c r="DK13" s="625"/>
      <c r="DL13" s="625"/>
      <c r="DM13" s="625"/>
      <c r="DN13" s="625"/>
      <c r="DO13" s="625"/>
      <c r="DP13" s="626"/>
      <c r="DQ13" s="633">
        <v>530068</v>
      </c>
      <c r="DR13" s="625"/>
      <c r="DS13" s="625"/>
      <c r="DT13" s="625"/>
      <c r="DU13" s="625"/>
      <c r="DV13" s="625"/>
      <c r="DW13" s="625"/>
      <c r="DX13" s="625"/>
      <c r="DY13" s="625"/>
      <c r="DZ13" s="625"/>
      <c r="EA13" s="625"/>
      <c r="EB13" s="625"/>
      <c r="EC13" s="634"/>
    </row>
    <row r="14" spans="2:143" ht="11.25" customHeight="1" x14ac:dyDescent="0.25">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23594</v>
      </c>
      <c r="BH14" s="625"/>
      <c r="BI14" s="625"/>
      <c r="BJ14" s="625"/>
      <c r="BK14" s="625"/>
      <c r="BL14" s="625"/>
      <c r="BM14" s="625"/>
      <c r="BN14" s="626"/>
      <c r="BO14" s="627">
        <v>3.8</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283062</v>
      </c>
      <c r="CS14" s="625"/>
      <c r="CT14" s="625"/>
      <c r="CU14" s="625"/>
      <c r="CV14" s="625"/>
      <c r="CW14" s="625"/>
      <c r="CX14" s="625"/>
      <c r="CY14" s="626"/>
      <c r="CZ14" s="627">
        <v>4.5999999999999996</v>
      </c>
      <c r="DA14" s="627"/>
      <c r="DB14" s="627"/>
      <c r="DC14" s="627"/>
      <c r="DD14" s="633">
        <v>16234</v>
      </c>
      <c r="DE14" s="625"/>
      <c r="DF14" s="625"/>
      <c r="DG14" s="625"/>
      <c r="DH14" s="625"/>
      <c r="DI14" s="625"/>
      <c r="DJ14" s="625"/>
      <c r="DK14" s="625"/>
      <c r="DL14" s="625"/>
      <c r="DM14" s="625"/>
      <c r="DN14" s="625"/>
      <c r="DO14" s="625"/>
      <c r="DP14" s="626"/>
      <c r="DQ14" s="633">
        <v>268461</v>
      </c>
      <c r="DR14" s="625"/>
      <c r="DS14" s="625"/>
      <c r="DT14" s="625"/>
      <c r="DU14" s="625"/>
      <c r="DV14" s="625"/>
      <c r="DW14" s="625"/>
      <c r="DX14" s="625"/>
      <c r="DY14" s="625"/>
      <c r="DZ14" s="625"/>
      <c r="EA14" s="625"/>
      <c r="EB14" s="625"/>
      <c r="EC14" s="634"/>
    </row>
    <row r="15" spans="2:143" ht="11.25" customHeight="1" x14ac:dyDescent="0.25">
      <c r="B15" s="621" t="s">
        <v>247</v>
      </c>
      <c r="C15" s="622"/>
      <c r="D15" s="622"/>
      <c r="E15" s="622"/>
      <c r="F15" s="622"/>
      <c r="G15" s="622"/>
      <c r="H15" s="622"/>
      <c r="I15" s="622"/>
      <c r="J15" s="622"/>
      <c r="K15" s="622"/>
      <c r="L15" s="622"/>
      <c r="M15" s="622"/>
      <c r="N15" s="622"/>
      <c r="O15" s="622"/>
      <c r="P15" s="622"/>
      <c r="Q15" s="623"/>
      <c r="R15" s="624">
        <v>8893</v>
      </c>
      <c r="S15" s="625"/>
      <c r="T15" s="625"/>
      <c r="U15" s="625"/>
      <c r="V15" s="625"/>
      <c r="W15" s="625"/>
      <c r="X15" s="625"/>
      <c r="Y15" s="626"/>
      <c r="Z15" s="627">
        <v>0.1</v>
      </c>
      <c r="AA15" s="627"/>
      <c r="AB15" s="627"/>
      <c r="AC15" s="627"/>
      <c r="AD15" s="628">
        <v>8893</v>
      </c>
      <c r="AE15" s="628"/>
      <c r="AF15" s="628"/>
      <c r="AG15" s="628"/>
      <c r="AH15" s="628"/>
      <c r="AI15" s="628"/>
      <c r="AJ15" s="628"/>
      <c r="AK15" s="628"/>
      <c r="AL15" s="629">
        <v>0.3</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35134</v>
      </c>
      <c r="BH15" s="625"/>
      <c r="BI15" s="625"/>
      <c r="BJ15" s="625"/>
      <c r="BK15" s="625"/>
      <c r="BL15" s="625"/>
      <c r="BM15" s="625"/>
      <c r="BN15" s="626"/>
      <c r="BO15" s="627">
        <v>5.6</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344609</v>
      </c>
      <c r="CS15" s="625"/>
      <c r="CT15" s="625"/>
      <c r="CU15" s="625"/>
      <c r="CV15" s="625"/>
      <c r="CW15" s="625"/>
      <c r="CX15" s="625"/>
      <c r="CY15" s="626"/>
      <c r="CZ15" s="627">
        <v>5.7</v>
      </c>
      <c r="DA15" s="627"/>
      <c r="DB15" s="627"/>
      <c r="DC15" s="627"/>
      <c r="DD15" s="633">
        <v>16412</v>
      </c>
      <c r="DE15" s="625"/>
      <c r="DF15" s="625"/>
      <c r="DG15" s="625"/>
      <c r="DH15" s="625"/>
      <c r="DI15" s="625"/>
      <c r="DJ15" s="625"/>
      <c r="DK15" s="625"/>
      <c r="DL15" s="625"/>
      <c r="DM15" s="625"/>
      <c r="DN15" s="625"/>
      <c r="DO15" s="625"/>
      <c r="DP15" s="626"/>
      <c r="DQ15" s="633">
        <v>323712</v>
      </c>
      <c r="DR15" s="625"/>
      <c r="DS15" s="625"/>
      <c r="DT15" s="625"/>
      <c r="DU15" s="625"/>
      <c r="DV15" s="625"/>
      <c r="DW15" s="625"/>
      <c r="DX15" s="625"/>
      <c r="DY15" s="625"/>
      <c r="DZ15" s="625"/>
      <c r="EA15" s="625"/>
      <c r="EB15" s="625"/>
      <c r="EC15" s="634"/>
    </row>
    <row r="16" spans="2:143" ht="11.25" customHeight="1" x14ac:dyDescent="0.25">
      <c r="B16" s="621" t="s">
        <v>250</v>
      </c>
      <c r="C16" s="622"/>
      <c r="D16" s="622"/>
      <c r="E16" s="622"/>
      <c r="F16" s="622"/>
      <c r="G16" s="622"/>
      <c r="H16" s="622"/>
      <c r="I16" s="622"/>
      <c r="J16" s="622"/>
      <c r="K16" s="622"/>
      <c r="L16" s="622"/>
      <c r="M16" s="622"/>
      <c r="N16" s="622"/>
      <c r="O16" s="622"/>
      <c r="P16" s="622"/>
      <c r="Q16" s="623"/>
      <c r="R16" s="624">
        <v>10330</v>
      </c>
      <c r="S16" s="625"/>
      <c r="T16" s="625"/>
      <c r="U16" s="625"/>
      <c r="V16" s="625"/>
      <c r="W16" s="625"/>
      <c r="X16" s="625"/>
      <c r="Y16" s="626"/>
      <c r="Z16" s="627">
        <v>0.2</v>
      </c>
      <c r="AA16" s="627"/>
      <c r="AB16" s="627"/>
      <c r="AC16" s="627"/>
      <c r="AD16" s="628">
        <v>10330</v>
      </c>
      <c r="AE16" s="628"/>
      <c r="AF16" s="628"/>
      <c r="AG16" s="628"/>
      <c r="AH16" s="628"/>
      <c r="AI16" s="628"/>
      <c r="AJ16" s="628"/>
      <c r="AK16" s="628"/>
      <c r="AL16" s="629">
        <v>0.3</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613405</v>
      </c>
      <c r="CS16" s="625"/>
      <c r="CT16" s="625"/>
      <c r="CU16" s="625"/>
      <c r="CV16" s="625"/>
      <c r="CW16" s="625"/>
      <c r="CX16" s="625"/>
      <c r="CY16" s="626"/>
      <c r="CZ16" s="627">
        <v>10.1</v>
      </c>
      <c r="DA16" s="627"/>
      <c r="DB16" s="627"/>
      <c r="DC16" s="627"/>
      <c r="DD16" s="633" t="s">
        <v>122</v>
      </c>
      <c r="DE16" s="625"/>
      <c r="DF16" s="625"/>
      <c r="DG16" s="625"/>
      <c r="DH16" s="625"/>
      <c r="DI16" s="625"/>
      <c r="DJ16" s="625"/>
      <c r="DK16" s="625"/>
      <c r="DL16" s="625"/>
      <c r="DM16" s="625"/>
      <c r="DN16" s="625"/>
      <c r="DO16" s="625"/>
      <c r="DP16" s="626"/>
      <c r="DQ16" s="633">
        <v>105654</v>
      </c>
      <c r="DR16" s="625"/>
      <c r="DS16" s="625"/>
      <c r="DT16" s="625"/>
      <c r="DU16" s="625"/>
      <c r="DV16" s="625"/>
      <c r="DW16" s="625"/>
      <c r="DX16" s="625"/>
      <c r="DY16" s="625"/>
      <c r="DZ16" s="625"/>
      <c r="EA16" s="625"/>
      <c r="EB16" s="625"/>
      <c r="EC16" s="634"/>
    </row>
    <row r="17" spans="2:133" ht="11.25" customHeight="1" x14ac:dyDescent="0.25">
      <c r="B17" s="621" t="s">
        <v>253</v>
      </c>
      <c r="C17" s="622"/>
      <c r="D17" s="622"/>
      <c r="E17" s="622"/>
      <c r="F17" s="622"/>
      <c r="G17" s="622"/>
      <c r="H17" s="622"/>
      <c r="I17" s="622"/>
      <c r="J17" s="622"/>
      <c r="K17" s="622"/>
      <c r="L17" s="622"/>
      <c r="M17" s="622"/>
      <c r="N17" s="622"/>
      <c r="O17" s="622"/>
      <c r="P17" s="622"/>
      <c r="Q17" s="623"/>
      <c r="R17" s="624">
        <v>20053</v>
      </c>
      <c r="S17" s="625"/>
      <c r="T17" s="625"/>
      <c r="U17" s="625"/>
      <c r="V17" s="625"/>
      <c r="W17" s="625"/>
      <c r="X17" s="625"/>
      <c r="Y17" s="626"/>
      <c r="Z17" s="627">
        <v>0.3</v>
      </c>
      <c r="AA17" s="627"/>
      <c r="AB17" s="627"/>
      <c r="AC17" s="627"/>
      <c r="AD17" s="628">
        <v>20053</v>
      </c>
      <c r="AE17" s="628"/>
      <c r="AF17" s="628"/>
      <c r="AG17" s="628"/>
      <c r="AH17" s="628"/>
      <c r="AI17" s="628"/>
      <c r="AJ17" s="628"/>
      <c r="AK17" s="628"/>
      <c r="AL17" s="629">
        <v>0.6</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548328</v>
      </c>
      <c r="CS17" s="625"/>
      <c r="CT17" s="625"/>
      <c r="CU17" s="625"/>
      <c r="CV17" s="625"/>
      <c r="CW17" s="625"/>
      <c r="CX17" s="625"/>
      <c r="CY17" s="626"/>
      <c r="CZ17" s="627">
        <v>9</v>
      </c>
      <c r="DA17" s="627"/>
      <c r="DB17" s="627"/>
      <c r="DC17" s="627"/>
      <c r="DD17" s="633" t="s">
        <v>122</v>
      </c>
      <c r="DE17" s="625"/>
      <c r="DF17" s="625"/>
      <c r="DG17" s="625"/>
      <c r="DH17" s="625"/>
      <c r="DI17" s="625"/>
      <c r="DJ17" s="625"/>
      <c r="DK17" s="625"/>
      <c r="DL17" s="625"/>
      <c r="DM17" s="625"/>
      <c r="DN17" s="625"/>
      <c r="DO17" s="625"/>
      <c r="DP17" s="626"/>
      <c r="DQ17" s="633">
        <v>525050</v>
      </c>
      <c r="DR17" s="625"/>
      <c r="DS17" s="625"/>
      <c r="DT17" s="625"/>
      <c r="DU17" s="625"/>
      <c r="DV17" s="625"/>
      <c r="DW17" s="625"/>
      <c r="DX17" s="625"/>
      <c r="DY17" s="625"/>
      <c r="DZ17" s="625"/>
      <c r="EA17" s="625"/>
      <c r="EB17" s="625"/>
      <c r="EC17" s="634"/>
    </row>
    <row r="18" spans="2:133" ht="11.25" customHeight="1" x14ac:dyDescent="0.25">
      <c r="B18" s="621" t="s">
        <v>256</v>
      </c>
      <c r="C18" s="622"/>
      <c r="D18" s="622"/>
      <c r="E18" s="622"/>
      <c r="F18" s="622"/>
      <c r="G18" s="622"/>
      <c r="H18" s="622"/>
      <c r="I18" s="622"/>
      <c r="J18" s="622"/>
      <c r="K18" s="622"/>
      <c r="L18" s="622"/>
      <c r="M18" s="622"/>
      <c r="N18" s="622"/>
      <c r="O18" s="622"/>
      <c r="P18" s="622"/>
      <c r="Q18" s="623"/>
      <c r="R18" s="624">
        <v>1814</v>
      </c>
      <c r="S18" s="625"/>
      <c r="T18" s="625"/>
      <c r="U18" s="625"/>
      <c r="V18" s="625"/>
      <c r="W18" s="625"/>
      <c r="X18" s="625"/>
      <c r="Y18" s="626"/>
      <c r="Z18" s="627">
        <v>0</v>
      </c>
      <c r="AA18" s="627"/>
      <c r="AB18" s="627"/>
      <c r="AC18" s="627"/>
      <c r="AD18" s="628">
        <v>1814</v>
      </c>
      <c r="AE18" s="628"/>
      <c r="AF18" s="628"/>
      <c r="AG18" s="628"/>
      <c r="AH18" s="628"/>
      <c r="AI18" s="628"/>
      <c r="AJ18" s="628"/>
      <c r="AK18" s="628"/>
      <c r="AL18" s="629">
        <v>0.1</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25">
      <c r="B19" s="621" t="s">
        <v>259</v>
      </c>
      <c r="C19" s="622"/>
      <c r="D19" s="622"/>
      <c r="E19" s="622"/>
      <c r="F19" s="622"/>
      <c r="G19" s="622"/>
      <c r="H19" s="622"/>
      <c r="I19" s="622"/>
      <c r="J19" s="622"/>
      <c r="K19" s="622"/>
      <c r="L19" s="622"/>
      <c r="M19" s="622"/>
      <c r="N19" s="622"/>
      <c r="O19" s="622"/>
      <c r="P19" s="622"/>
      <c r="Q19" s="623"/>
      <c r="R19" s="624">
        <v>18239</v>
      </c>
      <c r="S19" s="625"/>
      <c r="T19" s="625"/>
      <c r="U19" s="625"/>
      <c r="V19" s="625"/>
      <c r="W19" s="625"/>
      <c r="X19" s="625"/>
      <c r="Y19" s="626"/>
      <c r="Z19" s="627">
        <v>0.3</v>
      </c>
      <c r="AA19" s="627"/>
      <c r="AB19" s="627"/>
      <c r="AC19" s="627"/>
      <c r="AD19" s="628">
        <v>18239</v>
      </c>
      <c r="AE19" s="628"/>
      <c r="AF19" s="628"/>
      <c r="AG19" s="628"/>
      <c r="AH19" s="628"/>
      <c r="AI19" s="628"/>
      <c r="AJ19" s="628"/>
      <c r="AK19" s="628"/>
      <c r="AL19" s="629">
        <v>0.5</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12472</v>
      </c>
      <c r="BH19" s="625"/>
      <c r="BI19" s="625"/>
      <c r="BJ19" s="625"/>
      <c r="BK19" s="625"/>
      <c r="BL19" s="625"/>
      <c r="BM19" s="625"/>
      <c r="BN19" s="626"/>
      <c r="BO19" s="627">
        <v>2</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25">
      <c r="B20" s="637" t="s">
        <v>262</v>
      </c>
      <c r="C20" s="638"/>
      <c r="D20" s="638"/>
      <c r="E20" s="638"/>
      <c r="F20" s="638"/>
      <c r="G20" s="638"/>
      <c r="H20" s="638"/>
      <c r="I20" s="638"/>
      <c r="J20" s="638"/>
      <c r="K20" s="638"/>
      <c r="L20" s="638"/>
      <c r="M20" s="638"/>
      <c r="N20" s="638"/>
      <c r="O20" s="638"/>
      <c r="P20" s="638"/>
      <c r="Q20" s="639"/>
      <c r="R20" s="624" t="s">
        <v>122</v>
      </c>
      <c r="S20" s="625"/>
      <c r="T20" s="625"/>
      <c r="U20" s="625"/>
      <c r="V20" s="625"/>
      <c r="W20" s="625"/>
      <c r="X20" s="625"/>
      <c r="Y20" s="626"/>
      <c r="Z20" s="627" t="s">
        <v>122</v>
      </c>
      <c r="AA20" s="627"/>
      <c r="AB20" s="627"/>
      <c r="AC20" s="627"/>
      <c r="AD20" s="628" t="s">
        <v>122</v>
      </c>
      <c r="AE20" s="628"/>
      <c r="AF20" s="628"/>
      <c r="AG20" s="628"/>
      <c r="AH20" s="628"/>
      <c r="AI20" s="628"/>
      <c r="AJ20" s="628"/>
      <c r="AK20" s="628"/>
      <c r="AL20" s="629" t="s">
        <v>122</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12472</v>
      </c>
      <c r="BH20" s="625"/>
      <c r="BI20" s="625"/>
      <c r="BJ20" s="625"/>
      <c r="BK20" s="625"/>
      <c r="BL20" s="625"/>
      <c r="BM20" s="625"/>
      <c r="BN20" s="626"/>
      <c r="BO20" s="627">
        <v>2</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6089009</v>
      </c>
      <c r="CS20" s="625"/>
      <c r="CT20" s="625"/>
      <c r="CU20" s="625"/>
      <c r="CV20" s="625"/>
      <c r="CW20" s="625"/>
      <c r="CX20" s="625"/>
      <c r="CY20" s="626"/>
      <c r="CZ20" s="627">
        <v>100</v>
      </c>
      <c r="DA20" s="627"/>
      <c r="DB20" s="627"/>
      <c r="DC20" s="627"/>
      <c r="DD20" s="633">
        <v>755637</v>
      </c>
      <c r="DE20" s="625"/>
      <c r="DF20" s="625"/>
      <c r="DG20" s="625"/>
      <c r="DH20" s="625"/>
      <c r="DI20" s="625"/>
      <c r="DJ20" s="625"/>
      <c r="DK20" s="625"/>
      <c r="DL20" s="625"/>
      <c r="DM20" s="625"/>
      <c r="DN20" s="625"/>
      <c r="DO20" s="625"/>
      <c r="DP20" s="626"/>
      <c r="DQ20" s="633">
        <v>4012573</v>
      </c>
      <c r="DR20" s="625"/>
      <c r="DS20" s="625"/>
      <c r="DT20" s="625"/>
      <c r="DU20" s="625"/>
      <c r="DV20" s="625"/>
      <c r="DW20" s="625"/>
      <c r="DX20" s="625"/>
      <c r="DY20" s="625"/>
      <c r="DZ20" s="625"/>
      <c r="EA20" s="625"/>
      <c r="EB20" s="625"/>
      <c r="EC20" s="634"/>
    </row>
    <row r="21" spans="2:133" ht="11.25" customHeight="1" x14ac:dyDescent="0.25">
      <c r="B21" s="621" t="s">
        <v>265</v>
      </c>
      <c r="C21" s="622"/>
      <c r="D21" s="622"/>
      <c r="E21" s="622"/>
      <c r="F21" s="622"/>
      <c r="G21" s="622"/>
      <c r="H21" s="622"/>
      <c r="I21" s="622"/>
      <c r="J21" s="622"/>
      <c r="K21" s="622"/>
      <c r="L21" s="622"/>
      <c r="M21" s="622"/>
      <c r="N21" s="622"/>
      <c r="O21" s="622"/>
      <c r="P21" s="622"/>
      <c r="Q21" s="623"/>
      <c r="R21" s="624">
        <v>2824457</v>
      </c>
      <c r="S21" s="625"/>
      <c r="T21" s="625"/>
      <c r="U21" s="625"/>
      <c r="V21" s="625"/>
      <c r="W21" s="625"/>
      <c r="X21" s="625"/>
      <c r="Y21" s="626"/>
      <c r="Z21" s="627">
        <v>44.2</v>
      </c>
      <c r="AA21" s="627"/>
      <c r="AB21" s="627"/>
      <c r="AC21" s="627"/>
      <c r="AD21" s="628">
        <v>2567274</v>
      </c>
      <c r="AE21" s="628"/>
      <c r="AF21" s="628"/>
      <c r="AG21" s="628"/>
      <c r="AH21" s="628"/>
      <c r="AI21" s="628"/>
      <c r="AJ21" s="628"/>
      <c r="AK21" s="628"/>
      <c r="AL21" s="629">
        <v>73.8</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v>12472</v>
      </c>
      <c r="BH21" s="625"/>
      <c r="BI21" s="625"/>
      <c r="BJ21" s="625"/>
      <c r="BK21" s="625"/>
      <c r="BL21" s="625"/>
      <c r="BM21" s="625"/>
      <c r="BN21" s="626"/>
      <c r="BO21" s="627">
        <v>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5">
      <c r="B22" s="621" t="s">
        <v>267</v>
      </c>
      <c r="C22" s="622"/>
      <c r="D22" s="622"/>
      <c r="E22" s="622"/>
      <c r="F22" s="622"/>
      <c r="G22" s="622"/>
      <c r="H22" s="622"/>
      <c r="I22" s="622"/>
      <c r="J22" s="622"/>
      <c r="K22" s="622"/>
      <c r="L22" s="622"/>
      <c r="M22" s="622"/>
      <c r="N22" s="622"/>
      <c r="O22" s="622"/>
      <c r="P22" s="622"/>
      <c r="Q22" s="623"/>
      <c r="R22" s="624">
        <v>2567274</v>
      </c>
      <c r="S22" s="625"/>
      <c r="T22" s="625"/>
      <c r="U22" s="625"/>
      <c r="V22" s="625"/>
      <c r="W22" s="625"/>
      <c r="X22" s="625"/>
      <c r="Y22" s="626"/>
      <c r="Z22" s="627">
        <v>40.200000000000003</v>
      </c>
      <c r="AA22" s="627"/>
      <c r="AB22" s="627"/>
      <c r="AC22" s="627"/>
      <c r="AD22" s="628">
        <v>2567274</v>
      </c>
      <c r="AE22" s="628"/>
      <c r="AF22" s="628"/>
      <c r="AG22" s="628"/>
      <c r="AH22" s="628"/>
      <c r="AI22" s="628"/>
      <c r="AJ22" s="628"/>
      <c r="AK22" s="628"/>
      <c r="AL22" s="629">
        <v>73.8</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5">
      <c r="B23" s="621" t="s">
        <v>270</v>
      </c>
      <c r="C23" s="622"/>
      <c r="D23" s="622"/>
      <c r="E23" s="622"/>
      <c r="F23" s="622"/>
      <c r="G23" s="622"/>
      <c r="H23" s="622"/>
      <c r="I23" s="622"/>
      <c r="J23" s="622"/>
      <c r="K23" s="622"/>
      <c r="L23" s="622"/>
      <c r="M23" s="622"/>
      <c r="N23" s="622"/>
      <c r="O23" s="622"/>
      <c r="P23" s="622"/>
      <c r="Q23" s="623"/>
      <c r="R23" s="624">
        <v>257181</v>
      </c>
      <c r="S23" s="625"/>
      <c r="T23" s="625"/>
      <c r="U23" s="625"/>
      <c r="V23" s="625"/>
      <c r="W23" s="625"/>
      <c r="X23" s="625"/>
      <c r="Y23" s="626"/>
      <c r="Z23" s="627">
        <v>4</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25">
      <c r="B24" s="621" t="s">
        <v>277</v>
      </c>
      <c r="C24" s="622"/>
      <c r="D24" s="622"/>
      <c r="E24" s="622"/>
      <c r="F24" s="622"/>
      <c r="G24" s="622"/>
      <c r="H24" s="622"/>
      <c r="I24" s="622"/>
      <c r="J24" s="622"/>
      <c r="K24" s="622"/>
      <c r="L24" s="622"/>
      <c r="M24" s="622"/>
      <c r="N24" s="622"/>
      <c r="O24" s="622"/>
      <c r="P24" s="622"/>
      <c r="Q24" s="623"/>
      <c r="R24" s="624">
        <v>2</v>
      </c>
      <c r="S24" s="625"/>
      <c r="T24" s="625"/>
      <c r="U24" s="625"/>
      <c r="V24" s="625"/>
      <c r="W24" s="625"/>
      <c r="X24" s="625"/>
      <c r="Y24" s="626"/>
      <c r="Z24" s="627">
        <v>0</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1744862</v>
      </c>
      <c r="CS24" s="614"/>
      <c r="CT24" s="614"/>
      <c r="CU24" s="614"/>
      <c r="CV24" s="614"/>
      <c r="CW24" s="614"/>
      <c r="CX24" s="614"/>
      <c r="CY24" s="615"/>
      <c r="CZ24" s="618">
        <v>28.7</v>
      </c>
      <c r="DA24" s="619"/>
      <c r="DB24" s="619"/>
      <c r="DC24" s="635"/>
      <c r="DD24" s="656">
        <v>1460817</v>
      </c>
      <c r="DE24" s="614"/>
      <c r="DF24" s="614"/>
      <c r="DG24" s="614"/>
      <c r="DH24" s="614"/>
      <c r="DI24" s="614"/>
      <c r="DJ24" s="614"/>
      <c r="DK24" s="615"/>
      <c r="DL24" s="656">
        <v>1455589</v>
      </c>
      <c r="DM24" s="614"/>
      <c r="DN24" s="614"/>
      <c r="DO24" s="614"/>
      <c r="DP24" s="614"/>
      <c r="DQ24" s="614"/>
      <c r="DR24" s="614"/>
      <c r="DS24" s="614"/>
      <c r="DT24" s="614"/>
      <c r="DU24" s="614"/>
      <c r="DV24" s="615"/>
      <c r="DW24" s="618">
        <v>41.8</v>
      </c>
      <c r="DX24" s="619"/>
      <c r="DY24" s="619"/>
      <c r="DZ24" s="619"/>
      <c r="EA24" s="619"/>
      <c r="EB24" s="619"/>
      <c r="EC24" s="620"/>
    </row>
    <row r="25" spans="2:133" ht="11.25" customHeight="1" x14ac:dyDescent="0.25">
      <c r="B25" s="621" t="s">
        <v>280</v>
      </c>
      <c r="C25" s="622"/>
      <c r="D25" s="622"/>
      <c r="E25" s="622"/>
      <c r="F25" s="622"/>
      <c r="G25" s="622"/>
      <c r="H25" s="622"/>
      <c r="I25" s="622"/>
      <c r="J25" s="622"/>
      <c r="K25" s="622"/>
      <c r="L25" s="622"/>
      <c r="M25" s="622"/>
      <c r="N25" s="622"/>
      <c r="O25" s="622"/>
      <c r="P25" s="622"/>
      <c r="Q25" s="623"/>
      <c r="R25" s="624">
        <v>3721240</v>
      </c>
      <c r="S25" s="625"/>
      <c r="T25" s="625"/>
      <c r="U25" s="625"/>
      <c r="V25" s="625"/>
      <c r="W25" s="625"/>
      <c r="X25" s="625"/>
      <c r="Y25" s="626"/>
      <c r="Z25" s="627">
        <v>58.2</v>
      </c>
      <c r="AA25" s="627"/>
      <c r="AB25" s="627"/>
      <c r="AC25" s="627"/>
      <c r="AD25" s="628">
        <v>3464057</v>
      </c>
      <c r="AE25" s="628"/>
      <c r="AF25" s="628"/>
      <c r="AG25" s="628"/>
      <c r="AH25" s="628"/>
      <c r="AI25" s="628"/>
      <c r="AJ25" s="628"/>
      <c r="AK25" s="628"/>
      <c r="AL25" s="629">
        <v>99.6</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906456</v>
      </c>
      <c r="CS25" s="657"/>
      <c r="CT25" s="657"/>
      <c r="CU25" s="657"/>
      <c r="CV25" s="657"/>
      <c r="CW25" s="657"/>
      <c r="CX25" s="657"/>
      <c r="CY25" s="658"/>
      <c r="CZ25" s="629">
        <v>14.9</v>
      </c>
      <c r="DA25" s="654"/>
      <c r="DB25" s="654"/>
      <c r="DC25" s="659"/>
      <c r="DD25" s="633">
        <v>838965</v>
      </c>
      <c r="DE25" s="657"/>
      <c r="DF25" s="657"/>
      <c r="DG25" s="657"/>
      <c r="DH25" s="657"/>
      <c r="DI25" s="657"/>
      <c r="DJ25" s="657"/>
      <c r="DK25" s="658"/>
      <c r="DL25" s="633">
        <v>834246</v>
      </c>
      <c r="DM25" s="657"/>
      <c r="DN25" s="657"/>
      <c r="DO25" s="657"/>
      <c r="DP25" s="657"/>
      <c r="DQ25" s="657"/>
      <c r="DR25" s="657"/>
      <c r="DS25" s="657"/>
      <c r="DT25" s="657"/>
      <c r="DU25" s="657"/>
      <c r="DV25" s="658"/>
      <c r="DW25" s="629">
        <v>23.9</v>
      </c>
      <c r="DX25" s="654"/>
      <c r="DY25" s="654"/>
      <c r="DZ25" s="654"/>
      <c r="EA25" s="654"/>
      <c r="EB25" s="654"/>
      <c r="EC25" s="655"/>
    </row>
    <row r="26" spans="2:133" ht="11.25" customHeight="1" x14ac:dyDescent="0.25">
      <c r="B26" s="621" t="s">
        <v>283</v>
      </c>
      <c r="C26" s="622"/>
      <c r="D26" s="622"/>
      <c r="E26" s="622"/>
      <c r="F26" s="622"/>
      <c r="G26" s="622"/>
      <c r="H26" s="622"/>
      <c r="I26" s="622"/>
      <c r="J26" s="622"/>
      <c r="K26" s="622"/>
      <c r="L26" s="622"/>
      <c r="M26" s="622"/>
      <c r="N26" s="622"/>
      <c r="O26" s="622"/>
      <c r="P26" s="622"/>
      <c r="Q26" s="623"/>
      <c r="R26" s="624">
        <v>659</v>
      </c>
      <c r="S26" s="625"/>
      <c r="T26" s="625"/>
      <c r="U26" s="625"/>
      <c r="V26" s="625"/>
      <c r="W26" s="625"/>
      <c r="X26" s="625"/>
      <c r="Y26" s="626"/>
      <c r="Z26" s="627">
        <v>0</v>
      </c>
      <c r="AA26" s="627"/>
      <c r="AB26" s="627"/>
      <c r="AC26" s="627"/>
      <c r="AD26" s="628">
        <v>659</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521626</v>
      </c>
      <c r="CS26" s="625"/>
      <c r="CT26" s="625"/>
      <c r="CU26" s="625"/>
      <c r="CV26" s="625"/>
      <c r="CW26" s="625"/>
      <c r="CX26" s="625"/>
      <c r="CY26" s="626"/>
      <c r="CZ26" s="629">
        <v>8.6</v>
      </c>
      <c r="DA26" s="654"/>
      <c r="DB26" s="654"/>
      <c r="DC26" s="659"/>
      <c r="DD26" s="633">
        <v>467420</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25">
      <c r="B27" s="621" t="s">
        <v>286</v>
      </c>
      <c r="C27" s="622"/>
      <c r="D27" s="622"/>
      <c r="E27" s="622"/>
      <c r="F27" s="622"/>
      <c r="G27" s="622"/>
      <c r="H27" s="622"/>
      <c r="I27" s="622"/>
      <c r="J27" s="622"/>
      <c r="K27" s="622"/>
      <c r="L27" s="622"/>
      <c r="M27" s="622"/>
      <c r="N27" s="622"/>
      <c r="O27" s="622"/>
      <c r="P27" s="622"/>
      <c r="Q27" s="623"/>
      <c r="R27" s="624">
        <v>6763</v>
      </c>
      <c r="S27" s="625"/>
      <c r="T27" s="625"/>
      <c r="U27" s="625"/>
      <c r="V27" s="625"/>
      <c r="W27" s="625"/>
      <c r="X27" s="625"/>
      <c r="Y27" s="626"/>
      <c r="Z27" s="627">
        <v>0.1</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628336</v>
      </c>
      <c r="BH27" s="625"/>
      <c r="BI27" s="625"/>
      <c r="BJ27" s="625"/>
      <c r="BK27" s="625"/>
      <c r="BL27" s="625"/>
      <c r="BM27" s="625"/>
      <c r="BN27" s="626"/>
      <c r="BO27" s="627">
        <v>100</v>
      </c>
      <c r="BP27" s="627"/>
      <c r="BQ27" s="627"/>
      <c r="BR27" s="627"/>
      <c r="BS27" s="628">
        <v>6841</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290078</v>
      </c>
      <c r="CS27" s="657"/>
      <c r="CT27" s="657"/>
      <c r="CU27" s="657"/>
      <c r="CV27" s="657"/>
      <c r="CW27" s="657"/>
      <c r="CX27" s="657"/>
      <c r="CY27" s="658"/>
      <c r="CZ27" s="629">
        <v>4.8</v>
      </c>
      <c r="DA27" s="654"/>
      <c r="DB27" s="654"/>
      <c r="DC27" s="659"/>
      <c r="DD27" s="633">
        <v>96802</v>
      </c>
      <c r="DE27" s="657"/>
      <c r="DF27" s="657"/>
      <c r="DG27" s="657"/>
      <c r="DH27" s="657"/>
      <c r="DI27" s="657"/>
      <c r="DJ27" s="657"/>
      <c r="DK27" s="658"/>
      <c r="DL27" s="633">
        <v>96293</v>
      </c>
      <c r="DM27" s="657"/>
      <c r="DN27" s="657"/>
      <c r="DO27" s="657"/>
      <c r="DP27" s="657"/>
      <c r="DQ27" s="657"/>
      <c r="DR27" s="657"/>
      <c r="DS27" s="657"/>
      <c r="DT27" s="657"/>
      <c r="DU27" s="657"/>
      <c r="DV27" s="658"/>
      <c r="DW27" s="629">
        <v>2.8</v>
      </c>
      <c r="DX27" s="654"/>
      <c r="DY27" s="654"/>
      <c r="DZ27" s="654"/>
      <c r="EA27" s="654"/>
      <c r="EB27" s="654"/>
      <c r="EC27" s="655"/>
    </row>
    <row r="28" spans="2:133" ht="11.25" customHeight="1" x14ac:dyDescent="0.25">
      <c r="B28" s="621" t="s">
        <v>289</v>
      </c>
      <c r="C28" s="622"/>
      <c r="D28" s="622"/>
      <c r="E28" s="622"/>
      <c r="F28" s="622"/>
      <c r="G28" s="622"/>
      <c r="H28" s="622"/>
      <c r="I28" s="622"/>
      <c r="J28" s="622"/>
      <c r="K28" s="622"/>
      <c r="L28" s="622"/>
      <c r="M28" s="622"/>
      <c r="N28" s="622"/>
      <c r="O28" s="622"/>
      <c r="P28" s="622"/>
      <c r="Q28" s="623"/>
      <c r="R28" s="624">
        <v>93451</v>
      </c>
      <c r="S28" s="625"/>
      <c r="T28" s="625"/>
      <c r="U28" s="625"/>
      <c r="V28" s="625"/>
      <c r="W28" s="625"/>
      <c r="X28" s="625"/>
      <c r="Y28" s="626"/>
      <c r="Z28" s="627">
        <v>1.5</v>
      </c>
      <c r="AA28" s="627"/>
      <c r="AB28" s="627"/>
      <c r="AC28" s="627"/>
      <c r="AD28" s="628">
        <v>3495</v>
      </c>
      <c r="AE28" s="628"/>
      <c r="AF28" s="628"/>
      <c r="AG28" s="628"/>
      <c r="AH28" s="628"/>
      <c r="AI28" s="628"/>
      <c r="AJ28" s="628"/>
      <c r="AK28" s="628"/>
      <c r="AL28" s="629">
        <v>0.1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548328</v>
      </c>
      <c r="CS28" s="625"/>
      <c r="CT28" s="625"/>
      <c r="CU28" s="625"/>
      <c r="CV28" s="625"/>
      <c r="CW28" s="625"/>
      <c r="CX28" s="625"/>
      <c r="CY28" s="626"/>
      <c r="CZ28" s="629">
        <v>9</v>
      </c>
      <c r="DA28" s="654"/>
      <c r="DB28" s="654"/>
      <c r="DC28" s="659"/>
      <c r="DD28" s="633">
        <v>525050</v>
      </c>
      <c r="DE28" s="625"/>
      <c r="DF28" s="625"/>
      <c r="DG28" s="625"/>
      <c r="DH28" s="625"/>
      <c r="DI28" s="625"/>
      <c r="DJ28" s="625"/>
      <c r="DK28" s="626"/>
      <c r="DL28" s="633">
        <v>525050</v>
      </c>
      <c r="DM28" s="625"/>
      <c r="DN28" s="625"/>
      <c r="DO28" s="625"/>
      <c r="DP28" s="625"/>
      <c r="DQ28" s="625"/>
      <c r="DR28" s="625"/>
      <c r="DS28" s="625"/>
      <c r="DT28" s="625"/>
      <c r="DU28" s="625"/>
      <c r="DV28" s="626"/>
      <c r="DW28" s="629">
        <v>15.1</v>
      </c>
      <c r="DX28" s="654"/>
      <c r="DY28" s="654"/>
      <c r="DZ28" s="654"/>
      <c r="EA28" s="654"/>
      <c r="EB28" s="654"/>
      <c r="EC28" s="655"/>
    </row>
    <row r="29" spans="2:133" ht="11.25" customHeight="1" x14ac:dyDescent="0.25">
      <c r="B29" s="621" t="s">
        <v>291</v>
      </c>
      <c r="C29" s="622"/>
      <c r="D29" s="622"/>
      <c r="E29" s="622"/>
      <c r="F29" s="622"/>
      <c r="G29" s="622"/>
      <c r="H29" s="622"/>
      <c r="I29" s="622"/>
      <c r="J29" s="622"/>
      <c r="K29" s="622"/>
      <c r="L29" s="622"/>
      <c r="M29" s="622"/>
      <c r="N29" s="622"/>
      <c r="O29" s="622"/>
      <c r="P29" s="622"/>
      <c r="Q29" s="623"/>
      <c r="R29" s="624">
        <v>8250</v>
      </c>
      <c r="S29" s="625"/>
      <c r="T29" s="625"/>
      <c r="U29" s="625"/>
      <c r="V29" s="625"/>
      <c r="W29" s="625"/>
      <c r="X29" s="625"/>
      <c r="Y29" s="626"/>
      <c r="Z29" s="627">
        <v>0.1</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292</v>
      </c>
      <c r="CE29" s="663"/>
      <c r="CF29" s="621" t="s">
        <v>66</v>
      </c>
      <c r="CG29" s="622"/>
      <c r="CH29" s="622"/>
      <c r="CI29" s="622"/>
      <c r="CJ29" s="622"/>
      <c r="CK29" s="622"/>
      <c r="CL29" s="622"/>
      <c r="CM29" s="622"/>
      <c r="CN29" s="622"/>
      <c r="CO29" s="622"/>
      <c r="CP29" s="622"/>
      <c r="CQ29" s="623"/>
      <c r="CR29" s="624">
        <v>548113</v>
      </c>
      <c r="CS29" s="657"/>
      <c r="CT29" s="657"/>
      <c r="CU29" s="657"/>
      <c r="CV29" s="657"/>
      <c r="CW29" s="657"/>
      <c r="CX29" s="657"/>
      <c r="CY29" s="658"/>
      <c r="CZ29" s="629">
        <v>9</v>
      </c>
      <c r="DA29" s="654"/>
      <c r="DB29" s="654"/>
      <c r="DC29" s="659"/>
      <c r="DD29" s="633">
        <v>524835</v>
      </c>
      <c r="DE29" s="657"/>
      <c r="DF29" s="657"/>
      <c r="DG29" s="657"/>
      <c r="DH29" s="657"/>
      <c r="DI29" s="657"/>
      <c r="DJ29" s="657"/>
      <c r="DK29" s="658"/>
      <c r="DL29" s="633">
        <v>524835</v>
      </c>
      <c r="DM29" s="657"/>
      <c r="DN29" s="657"/>
      <c r="DO29" s="657"/>
      <c r="DP29" s="657"/>
      <c r="DQ29" s="657"/>
      <c r="DR29" s="657"/>
      <c r="DS29" s="657"/>
      <c r="DT29" s="657"/>
      <c r="DU29" s="657"/>
      <c r="DV29" s="658"/>
      <c r="DW29" s="629">
        <v>15.1</v>
      </c>
      <c r="DX29" s="654"/>
      <c r="DY29" s="654"/>
      <c r="DZ29" s="654"/>
      <c r="EA29" s="654"/>
      <c r="EB29" s="654"/>
      <c r="EC29" s="655"/>
    </row>
    <row r="30" spans="2:133" ht="11.25" customHeight="1" x14ac:dyDescent="0.25">
      <c r="B30" s="621" t="s">
        <v>293</v>
      </c>
      <c r="C30" s="622"/>
      <c r="D30" s="622"/>
      <c r="E30" s="622"/>
      <c r="F30" s="622"/>
      <c r="G30" s="622"/>
      <c r="H30" s="622"/>
      <c r="I30" s="622"/>
      <c r="J30" s="622"/>
      <c r="K30" s="622"/>
      <c r="L30" s="622"/>
      <c r="M30" s="622"/>
      <c r="N30" s="622"/>
      <c r="O30" s="622"/>
      <c r="P30" s="622"/>
      <c r="Q30" s="623"/>
      <c r="R30" s="624">
        <v>935155</v>
      </c>
      <c r="S30" s="625"/>
      <c r="T30" s="625"/>
      <c r="U30" s="625"/>
      <c r="V30" s="625"/>
      <c r="W30" s="625"/>
      <c r="X30" s="625"/>
      <c r="Y30" s="626"/>
      <c r="Z30" s="627">
        <v>14.6</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0"/>
      <c r="BI30" s="660"/>
      <c r="BJ30" s="660"/>
      <c r="BK30" s="660"/>
      <c r="BL30" s="660"/>
      <c r="BM30" s="660"/>
      <c r="BN30" s="660"/>
      <c r="BO30" s="660"/>
      <c r="BP30" s="660"/>
      <c r="BQ30" s="661"/>
      <c r="BR30" s="606" t="s">
        <v>295</v>
      </c>
      <c r="BS30" s="660"/>
      <c r="BT30" s="660"/>
      <c r="BU30" s="660"/>
      <c r="BV30" s="660"/>
      <c r="BW30" s="660"/>
      <c r="BX30" s="660"/>
      <c r="BY30" s="660"/>
      <c r="BZ30" s="660"/>
      <c r="CA30" s="660"/>
      <c r="CB30" s="661"/>
      <c r="CD30" s="664"/>
      <c r="CE30" s="665"/>
      <c r="CF30" s="621" t="s">
        <v>296</v>
      </c>
      <c r="CG30" s="622"/>
      <c r="CH30" s="622"/>
      <c r="CI30" s="622"/>
      <c r="CJ30" s="622"/>
      <c r="CK30" s="622"/>
      <c r="CL30" s="622"/>
      <c r="CM30" s="622"/>
      <c r="CN30" s="622"/>
      <c r="CO30" s="622"/>
      <c r="CP30" s="622"/>
      <c r="CQ30" s="623"/>
      <c r="CR30" s="624">
        <v>534781</v>
      </c>
      <c r="CS30" s="625"/>
      <c r="CT30" s="625"/>
      <c r="CU30" s="625"/>
      <c r="CV30" s="625"/>
      <c r="CW30" s="625"/>
      <c r="CX30" s="625"/>
      <c r="CY30" s="626"/>
      <c r="CZ30" s="629">
        <v>8.8000000000000007</v>
      </c>
      <c r="DA30" s="654"/>
      <c r="DB30" s="654"/>
      <c r="DC30" s="659"/>
      <c r="DD30" s="633">
        <v>511503</v>
      </c>
      <c r="DE30" s="625"/>
      <c r="DF30" s="625"/>
      <c r="DG30" s="625"/>
      <c r="DH30" s="625"/>
      <c r="DI30" s="625"/>
      <c r="DJ30" s="625"/>
      <c r="DK30" s="626"/>
      <c r="DL30" s="633">
        <v>511503</v>
      </c>
      <c r="DM30" s="625"/>
      <c r="DN30" s="625"/>
      <c r="DO30" s="625"/>
      <c r="DP30" s="625"/>
      <c r="DQ30" s="625"/>
      <c r="DR30" s="625"/>
      <c r="DS30" s="625"/>
      <c r="DT30" s="625"/>
      <c r="DU30" s="625"/>
      <c r="DV30" s="626"/>
      <c r="DW30" s="629">
        <v>14.7</v>
      </c>
      <c r="DX30" s="654"/>
      <c r="DY30" s="654"/>
      <c r="DZ30" s="654"/>
      <c r="EA30" s="654"/>
      <c r="EB30" s="654"/>
      <c r="EC30" s="655"/>
    </row>
    <row r="31" spans="2:133" ht="11.25" customHeight="1" x14ac:dyDescent="0.25">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2" t="s">
        <v>298</v>
      </c>
      <c r="AQ31" s="673"/>
      <c r="AR31" s="673"/>
      <c r="AS31" s="673"/>
      <c r="AT31" s="678" t="s">
        <v>299</v>
      </c>
      <c r="AU31" s="200"/>
      <c r="AV31" s="200"/>
      <c r="AW31" s="200"/>
      <c r="AX31" s="610" t="s">
        <v>177</v>
      </c>
      <c r="AY31" s="611"/>
      <c r="AZ31" s="611"/>
      <c r="BA31" s="611"/>
      <c r="BB31" s="611"/>
      <c r="BC31" s="611"/>
      <c r="BD31" s="611"/>
      <c r="BE31" s="611"/>
      <c r="BF31" s="612"/>
      <c r="BG31" s="671">
        <v>99.5</v>
      </c>
      <c r="BH31" s="668"/>
      <c r="BI31" s="668"/>
      <c r="BJ31" s="668"/>
      <c r="BK31" s="668"/>
      <c r="BL31" s="668"/>
      <c r="BM31" s="619">
        <v>98.5</v>
      </c>
      <c r="BN31" s="668"/>
      <c r="BO31" s="668"/>
      <c r="BP31" s="668"/>
      <c r="BQ31" s="669"/>
      <c r="BR31" s="671">
        <v>99.6</v>
      </c>
      <c r="BS31" s="668"/>
      <c r="BT31" s="668"/>
      <c r="BU31" s="668"/>
      <c r="BV31" s="668"/>
      <c r="BW31" s="668"/>
      <c r="BX31" s="619">
        <v>98.6</v>
      </c>
      <c r="BY31" s="668"/>
      <c r="BZ31" s="668"/>
      <c r="CA31" s="668"/>
      <c r="CB31" s="669"/>
      <c r="CD31" s="664"/>
      <c r="CE31" s="665"/>
      <c r="CF31" s="621" t="s">
        <v>300</v>
      </c>
      <c r="CG31" s="622"/>
      <c r="CH31" s="622"/>
      <c r="CI31" s="622"/>
      <c r="CJ31" s="622"/>
      <c r="CK31" s="622"/>
      <c r="CL31" s="622"/>
      <c r="CM31" s="622"/>
      <c r="CN31" s="622"/>
      <c r="CO31" s="622"/>
      <c r="CP31" s="622"/>
      <c r="CQ31" s="623"/>
      <c r="CR31" s="624">
        <v>13332</v>
      </c>
      <c r="CS31" s="657"/>
      <c r="CT31" s="657"/>
      <c r="CU31" s="657"/>
      <c r="CV31" s="657"/>
      <c r="CW31" s="657"/>
      <c r="CX31" s="657"/>
      <c r="CY31" s="658"/>
      <c r="CZ31" s="629">
        <v>0.2</v>
      </c>
      <c r="DA31" s="654"/>
      <c r="DB31" s="654"/>
      <c r="DC31" s="659"/>
      <c r="DD31" s="633">
        <v>13332</v>
      </c>
      <c r="DE31" s="657"/>
      <c r="DF31" s="657"/>
      <c r="DG31" s="657"/>
      <c r="DH31" s="657"/>
      <c r="DI31" s="657"/>
      <c r="DJ31" s="657"/>
      <c r="DK31" s="658"/>
      <c r="DL31" s="633">
        <v>13332</v>
      </c>
      <c r="DM31" s="657"/>
      <c r="DN31" s="657"/>
      <c r="DO31" s="657"/>
      <c r="DP31" s="657"/>
      <c r="DQ31" s="657"/>
      <c r="DR31" s="657"/>
      <c r="DS31" s="657"/>
      <c r="DT31" s="657"/>
      <c r="DU31" s="657"/>
      <c r="DV31" s="658"/>
      <c r="DW31" s="629">
        <v>0.4</v>
      </c>
      <c r="DX31" s="654"/>
      <c r="DY31" s="654"/>
      <c r="DZ31" s="654"/>
      <c r="EA31" s="654"/>
      <c r="EB31" s="654"/>
      <c r="EC31" s="655"/>
    </row>
    <row r="32" spans="2:133" ht="11.25" customHeight="1" x14ac:dyDescent="0.25">
      <c r="B32" s="621" t="s">
        <v>301</v>
      </c>
      <c r="C32" s="622"/>
      <c r="D32" s="622"/>
      <c r="E32" s="622"/>
      <c r="F32" s="622"/>
      <c r="G32" s="622"/>
      <c r="H32" s="622"/>
      <c r="I32" s="622"/>
      <c r="J32" s="622"/>
      <c r="K32" s="622"/>
      <c r="L32" s="622"/>
      <c r="M32" s="622"/>
      <c r="N32" s="622"/>
      <c r="O32" s="622"/>
      <c r="P32" s="622"/>
      <c r="Q32" s="623"/>
      <c r="R32" s="624">
        <v>406753</v>
      </c>
      <c r="S32" s="625"/>
      <c r="T32" s="625"/>
      <c r="U32" s="625"/>
      <c r="V32" s="625"/>
      <c r="W32" s="625"/>
      <c r="X32" s="625"/>
      <c r="Y32" s="626"/>
      <c r="Z32" s="627">
        <v>6.4</v>
      </c>
      <c r="AA32" s="627"/>
      <c r="AB32" s="627"/>
      <c r="AC32" s="627"/>
      <c r="AD32" s="628" t="s">
        <v>122</v>
      </c>
      <c r="AE32" s="628"/>
      <c r="AF32" s="628"/>
      <c r="AG32" s="628"/>
      <c r="AH32" s="628"/>
      <c r="AI32" s="628"/>
      <c r="AJ32" s="628"/>
      <c r="AK32" s="628"/>
      <c r="AL32" s="629" t="s">
        <v>122</v>
      </c>
      <c r="AM32" s="630"/>
      <c r="AN32" s="630"/>
      <c r="AO32" s="631"/>
      <c r="AP32" s="674"/>
      <c r="AQ32" s="675"/>
      <c r="AR32" s="675"/>
      <c r="AS32" s="675"/>
      <c r="AT32" s="679"/>
      <c r="AU32" s="196" t="s">
        <v>302</v>
      </c>
      <c r="AX32" s="621" t="s">
        <v>303</v>
      </c>
      <c r="AY32" s="622"/>
      <c r="AZ32" s="622"/>
      <c r="BA32" s="622"/>
      <c r="BB32" s="622"/>
      <c r="BC32" s="622"/>
      <c r="BD32" s="622"/>
      <c r="BE32" s="622"/>
      <c r="BF32" s="623"/>
      <c r="BG32" s="681">
        <v>99.7</v>
      </c>
      <c r="BH32" s="657"/>
      <c r="BI32" s="657"/>
      <c r="BJ32" s="657"/>
      <c r="BK32" s="657"/>
      <c r="BL32" s="657"/>
      <c r="BM32" s="630">
        <v>99.3</v>
      </c>
      <c r="BN32" s="657"/>
      <c r="BO32" s="657"/>
      <c r="BP32" s="657"/>
      <c r="BQ32" s="670"/>
      <c r="BR32" s="681">
        <v>99.7</v>
      </c>
      <c r="BS32" s="657"/>
      <c r="BT32" s="657"/>
      <c r="BU32" s="657"/>
      <c r="BV32" s="657"/>
      <c r="BW32" s="657"/>
      <c r="BX32" s="630">
        <v>99.3</v>
      </c>
      <c r="BY32" s="657"/>
      <c r="BZ32" s="657"/>
      <c r="CA32" s="657"/>
      <c r="CB32" s="670"/>
      <c r="CD32" s="666"/>
      <c r="CE32" s="667"/>
      <c r="CF32" s="621" t="s">
        <v>304</v>
      </c>
      <c r="CG32" s="622"/>
      <c r="CH32" s="622"/>
      <c r="CI32" s="622"/>
      <c r="CJ32" s="622"/>
      <c r="CK32" s="622"/>
      <c r="CL32" s="622"/>
      <c r="CM32" s="622"/>
      <c r="CN32" s="622"/>
      <c r="CO32" s="622"/>
      <c r="CP32" s="622"/>
      <c r="CQ32" s="623"/>
      <c r="CR32" s="624">
        <v>215</v>
      </c>
      <c r="CS32" s="625"/>
      <c r="CT32" s="625"/>
      <c r="CU32" s="625"/>
      <c r="CV32" s="625"/>
      <c r="CW32" s="625"/>
      <c r="CX32" s="625"/>
      <c r="CY32" s="626"/>
      <c r="CZ32" s="629">
        <v>0</v>
      </c>
      <c r="DA32" s="654"/>
      <c r="DB32" s="654"/>
      <c r="DC32" s="659"/>
      <c r="DD32" s="633">
        <v>215</v>
      </c>
      <c r="DE32" s="625"/>
      <c r="DF32" s="625"/>
      <c r="DG32" s="625"/>
      <c r="DH32" s="625"/>
      <c r="DI32" s="625"/>
      <c r="DJ32" s="625"/>
      <c r="DK32" s="626"/>
      <c r="DL32" s="633">
        <v>215</v>
      </c>
      <c r="DM32" s="625"/>
      <c r="DN32" s="625"/>
      <c r="DO32" s="625"/>
      <c r="DP32" s="625"/>
      <c r="DQ32" s="625"/>
      <c r="DR32" s="625"/>
      <c r="DS32" s="625"/>
      <c r="DT32" s="625"/>
      <c r="DU32" s="625"/>
      <c r="DV32" s="626"/>
      <c r="DW32" s="629">
        <v>0</v>
      </c>
      <c r="DX32" s="654"/>
      <c r="DY32" s="654"/>
      <c r="DZ32" s="654"/>
      <c r="EA32" s="654"/>
      <c r="EB32" s="654"/>
      <c r="EC32" s="655"/>
    </row>
    <row r="33" spans="2:133" ht="11.25" customHeight="1" x14ac:dyDescent="0.25">
      <c r="B33" s="621" t="s">
        <v>305</v>
      </c>
      <c r="C33" s="622"/>
      <c r="D33" s="622"/>
      <c r="E33" s="622"/>
      <c r="F33" s="622"/>
      <c r="G33" s="622"/>
      <c r="H33" s="622"/>
      <c r="I33" s="622"/>
      <c r="J33" s="622"/>
      <c r="K33" s="622"/>
      <c r="L33" s="622"/>
      <c r="M33" s="622"/>
      <c r="N33" s="622"/>
      <c r="O33" s="622"/>
      <c r="P33" s="622"/>
      <c r="Q33" s="623"/>
      <c r="R33" s="624">
        <v>16626</v>
      </c>
      <c r="S33" s="625"/>
      <c r="T33" s="625"/>
      <c r="U33" s="625"/>
      <c r="V33" s="625"/>
      <c r="W33" s="625"/>
      <c r="X33" s="625"/>
      <c r="Y33" s="626"/>
      <c r="Z33" s="627">
        <v>0.3</v>
      </c>
      <c r="AA33" s="627"/>
      <c r="AB33" s="627"/>
      <c r="AC33" s="627"/>
      <c r="AD33" s="628">
        <v>9719</v>
      </c>
      <c r="AE33" s="628"/>
      <c r="AF33" s="628"/>
      <c r="AG33" s="628"/>
      <c r="AH33" s="628"/>
      <c r="AI33" s="628"/>
      <c r="AJ33" s="628"/>
      <c r="AK33" s="628"/>
      <c r="AL33" s="629">
        <v>0.3</v>
      </c>
      <c r="AM33" s="630"/>
      <c r="AN33" s="630"/>
      <c r="AO33" s="631"/>
      <c r="AP33" s="676"/>
      <c r="AQ33" s="677"/>
      <c r="AR33" s="677"/>
      <c r="AS33" s="677"/>
      <c r="AT33" s="680"/>
      <c r="AU33" s="201"/>
      <c r="AV33" s="201"/>
      <c r="AW33" s="201"/>
      <c r="AX33" s="645" t="s">
        <v>306</v>
      </c>
      <c r="AY33" s="646"/>
      <c r="AZ33" s="646"/>
      <c r="BA33" s="646"/>
      <c r="BB33" s="646"/>
      <c r="BC33" s="646"/>
      <c r="BD33" s="646"/>
      <c r="BE33" s="646"/>
      <c r="BF33" s="647"/>
      <c r="BG33" s="682">
        <v>99.3</v>
      </c>
      <c r="BH33" s="683"/>
      <c r="BI33" s="683"/>
      <c r="BJ33" s="683"/>
      <c r="BK33" s="683"/>
      <c r="BL33" s="683"/>
      <c r="BM33" s="684">
        <v>97.8</v>
      </c>
      <c r="BN33" s="683"/>
      <c r="BO33" s="683"/>
      <c r="BP33" s="683"/>
      <c r="BQ33" s="685"/>
      <c r="BR33" s="682">
        <v>99.4</v>
      </c>
      <c r="BS33" s="683"/>
      <c r="BT33" s="683"/>
      <c r="BU33" s="683"/>
      <c r="BV33" s="683"/>
      <c r="BW33" s="683"/>
      <c r="BX33" s="684">
        <v>97.9</v>
      </c>
      <c r="BY33" s="683"/>
      <c r="BZ33" s="683"/>
      <c r="CA33" s="683"/>
      <c r="CB33" s="685"/>
      <c r="CD33" s="621" t="s">
        <v>307</v>
      </c>
      <c r="CE33" s="622"/>
      <c r="CF33" s="622"/>
      <c r="CG33" s="622"/>
      <c r="CH33" s="622"/>
      <c r="CI33" s="622"/>
      <c r="CJ33" s="622"/>
      <c r="CK33" s="622"/>
      <c r="CL33" s="622"/>
      <c r="CM33" s="622"/>
      <c r="CN33" s="622"/>
      <c r="CO33" s="622"/>
      <c r="CP33" s="622"/>
      <c r="CQ33" s="623"/>
      <c r="CR33" s="624">
        <v>2975105</v>
      </c>
      <c r="CS33" s="657"/>
      <c r="CT33" s="657"/>
      <c r="CU33" s="657"/>
      <c r="CV33" s="657"/>
      <c r="CW33" s="657"/>
      <c r="CX33" s="657"/>
      <c r="CY33" s="658"/>
      <c r="CZ33" s="629">
        <v>48.9</v>
      </c>
      <c r="DA33" s="654"/>
      <c r="DB33" s="654"/>
      <c r="DC33" s="659"/>
      <c r="DD33" s="633">
        <v>2314102</v>
      </c>
      <c r="DE33" s="657"/>
      <c r="DF33" s="657"/>
      <c r="DG33" s="657"/>
      <c r="DH33" s="657"/>
      <c r="DI33" s="657"/>
      <c r="DJ33" s="657"/>
      <c r="DK33" s="658"/>
      <c r="DL33" s="633">
        <v>1547221</v>
      </c>
      <c r="DM33" s="657"/>
      <c r="DN33" s="657"/>
      <c r="DO33" s="657"/>
      <c r="DP33" s="657"/>
      <c r="DQ33" s="657"/>
      <c r="DR33" s="657"/>
      <c r="DS33" s="657"/>
      <c r="DT33" s="657"/>
      <c r="DU33" s="657"/>
      <c r="DV33" s="658"/>
      <c r="DW33" s="629">
        <v>44.4</v>
      </c>
      <c r="DX33" s="654"/>
      <c r="DY33" s="654"/>
      <c r="DZ33" s="654"/>
      <c r="EA33" s="654"/>
      <c r="EB33" s="654"/>
      <c r="EC33" s="655"/>
    </row>
    <row r="34" spans="2:133" ht="11.25" customHeight="1" x14ac:dyDescent="0.25">
      <c r="B34" s="621" t="s">
        <v>308</v>
      </c>
      <c r="C34" s="622"/>
      <c r="D34" s="622"/>
      <c r="E34" s="622"/>
      <c r="F34" s="622"/>
      <c r="G34" s="622"/>
      <c r="H34" s="622"/>
      <c r="I34" s="622"/>
      <c r="J34" s="622"/>
      <c r="K34" s="622"/>
      <c r="L34" s="622"/>
      <c r="M34" s="622"/>
      <c r="N34" s="622"/>
      <c r="O34" s="622"/>
      <c r="P34" s="622"/>
      <c r="Q34" s="623"/>
      <c r="R34" s="624">
        <v>63051</v>
      </c>
      <c r="S34" s="625"/>
      <c r="T34" s="625"/>
      <c r="U34" s="625"/>
      <c r="V34" s="625"/>
      <c r="W34" s="625"/>
      <c r="X34" s="625"/>
      <c r="Y34" s="626"/>
      <c r="Z34" s="627">
        <v>1</v>
      </c>
      <c r="AA34" s="627"/>
      <c r="AB34" s="627"/>
      <c r="AC34" s="627"/>
      <c r="AD34" s="628" t="s">
        <v>122</v>
      </c>
      <c r="AE34" s="628"/>
      <c r="AF34" s="628"/>
      <c r="AG34" s="628"/>
      <c r="AH34" s="628"/>
      <c r="AI34" s="628"/>
      <c r="AJ34" s="628"/>
      <c r="AK34" s="628"/>
      <c r="AL34" s="629" t="s">
        <v>122</v>
      </c>
      <c r="AM34" s="630"/>
      <c r="AN34" s="630"/>
      <c r="AO34" s="631"/>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1" t="s">
        <v>309</v>
      </c>
      <c r="CE34" s="622"/>
      <c r="CF34" s="622"/>
      <c r="CG34" s="622"/>
      <c r="CH34" s="622"/>
      <c r="CI34" s="622"/>
      <c r="CJ34" s="622"/>
      <c r="CK34" s="622"/>
      <c r="CL34" s="622"/>
      <c r="CM34" s="622"/>
      <c r="CN34" s="622"/>
      <c r="CO34" s="622"/>
      <c r="CP34" s="622"/>
      <c r="CQ34" s="623"/>
      <c r="CR34" s="624">
        <v>1111866</v>
      </c>
      <c r="CS34" s="625"/>
      <c r="CT34" s="625"/>
      <c r="CU34" s="625"/>
      <c r="CV34" s="625"/>
      <c r="CW34" s="625"/>
      <c r="CX34" s="625"/>
      <c r="CY34" s="626"/>
      <c r="CZ34" s="629">
        <v>18.3</v>
      </c>
      <c r="DA34" s="654"/>
      <c r="DB34" s="654"/>
      <c r="DC34" s="659"/>
      <c r="DD34" s="633">
        <v>852693</v>
      </c>
      <c r="DE34" s="625"/>
      <c r="DF34" s="625"/>
      <c r="DG34" s="625"/>
      <c r="DH34" s="625"/>
      <c r="DI34" s="625"/>
      <c r="DJ34" s="625"/>
      <c r="DK34" s="626"/>
      <c r="DL34" s="633">
        <v>735358</v>
      </c>
      <c r="DM34" s="625"/>
      <c r="DN34" s="625"/>
      <c r="DO34" s="625"/>
      <c r="DP34" s="625"/>
      <c r="DQ34" s="625"/>
      <c r="DR34" s="625"/>
      <c r="DS34" s="625"/>
      <c r="DT34" s="625"/>
      <c r="DU34" s="625"/>
      <c r="DV34" s="626"/>
      <c r="DW34" s="629">
        <v>21.1</v>
      </c>
      <c r="DX34" s="654"/>
      <c r="DY34" s="654"/>
      <c r="DZ34" s="654"/>
      <c r="EA34" s="654"/>
      <c r="EB34" s="654"/>
      <c r="EC34" s="655"/>
    </row>
    <row r="35" spans="2:133" ht="11.25" customHeight="1" x14ac:dyDescent="0.25">
      <c r="B35" s="621" t="s">
        <v>310</v>
      </c>
      <c r="C35" s="622"/>
      <c r="D35" s="622"/>
      <c r="E35" s="622"/>
      <c r="F35" s="622"/>
      <c r="G35" s="622"/>
      <c r="H35" s="622"/>
      <c r="I35" s="622"/>
      <c r="J35" s="622"/>
      <c r="K35" s="622"/>
      <c r="L35" s="622"/>
      <c r="M35" s="622"/>
      <c r="N35" s="622"/>
      <c r="O35" s="622"/>
      <c r="P35" s="622"/>
      <c r="Q35" s="623"/>
      <c r="R35" s="624">
        <v>55426</v>
      </c>
      <c r="S35" s="625"/>
      <c r="T35" s="625"/>
      <c r="U35" s="625"/>
      <c r="V35" s="625"/>
      <c r="W35" s="625"/>
      <c r="X35" s="625"/>
      <c r="Y35" s="626"/>
      <c r="Z35" s="627">
        <v>0.9</v>
      </c>
      <c r="AA35" s="627"/>
      <c r="AB35" s="627"/>
      <c r="AC35" s="627"/>
      <c r="AD35" s="628" t="s">
        <v>122</v>
      </c>
      <c r="AE35" s="628"/>
      <c r="AF35" s="628"/>
      <c r="AG35" s="628"/>
      <c r="AH35" s="628"/>
      <c r="AI35" s="628"/>
      <c r="AJ35" s="628"/>
      <c r="AK35" s="628"/>
      <c r="AL35" s="629" t="s">
        <v>122</v>
      </c>
      <c r="AM35" s="630"/>
      <c r="AN35" s="630"/>
      <c r="AO35" s="631"/>
      <c r="AP35" s="204"/>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280804</v>
      </c>
      <c r="CS35" s="657"/>
      <c r="CT35" s="657"/>
      <c r="CU35" s="657"/>
      <c r="CV35" s="657"/>
      <c r="CW35" s="657"/>
      <c r="CX35" s="657"/>
      <c r="CY35" s="658"/>
      <c r="CZ35" s="629">
        <v>4.5999999999999996</v>
      </c>
      <c r="DA35" s="654"/>
      <c r="DB35" s="654"/>
      <c r="DC35" s="659"/>
      <c r="DD35" s="633">
        <v>228132</v>
      </c>
      <c r="DE35" s="657"/>
      <c r="DF35" s="657"/>
      <c r="DG35" s="657"/>
      <c r="DH35" s="657"/>
      <c r="DI35" s="657"/>
      <c r="DJ35" s="657"/>
      <c r="DK35" s="658"/>
      <c r="DL35" s="633">
        <v>177321</v>
      </c>
      <c r="DM35" s="657"/>
      <c r="DN35" s="657"/>
      <c r="DO35" s="657"/>
      <c r="DP35" s="657"/>
      <c r="DQ35" s="657"/>
      <c r="DR35" s="657"/>
      <c r="DS35" s="657"/>
      <c r="DT35" s="657"/>
      <c r="DU35" s="657"/>
      <c r="DV35" s="658"/>
      <c r="DW35" s="629">
        <v>5.0999999999999996</v>
      </c>
      <c r="DX35" s="654"/>
      <c r="DY35" s="654"/>
      <c r="DZ35" s="654"/>
      <c r="EA35" s="654"/>
      <c r="EB35" s="654"/>
      <c r="EC35" s="655"/>
    </row>
    <row r="36" spans="2:133" ht="11.25" customHeight="1" x14ac:dyDescent="0.25">
      <c r="B36" s="621" t="s">
        <v>314</v>
      </c>
      <c r="C36" s="622"/>
      <c r="D36" s="622"/>
      <c r="E36" s="622"/>
      <c r="F36" s="622"/>
      <c r="G36" s="622"/>
      <c r="H36" s="622"/>
      <c r="I36" s="622"/>
      <c r="J36" s="622"/>
      <c r="K36" s="622"/>
      <c r="L36" s="622"/>
      <c r="M36" s="622"/>
      <c r="N36" s="622"/>
      <c r="O36" s="622"/>
      <c r="P36" s="622"/>
      <c r="Q36" s="623"/>
      <c r="R36" s="624">
        <v>417770</v>
      </c>
      <c r="S36" s="625"/>
      <c r="T36" s="625"/>
      <c r="U36" s="625"/>
      <c r="V36" s="625"/>
      <c r="W36" s="625"/>
      <c r="X36" s="625"/>
      <c r="Y36" s="626"/>
      <c r="Z36" s="627">
        <v>6.5</v>
      </c>
      <c r="AA36" s="627"/>
      <c r="AB36" s="627"/>
      <c r="AC36" s="627"/>
      <c r="AD36" s="628" t="s">
        <v>122</v>
      </c>
      <c r="AE36" s="628"/>
      <c r="AF36" s="628"/>
      <c r="AG36" s="628"/>
      <c r="AH36" s="628"/>
      <c r="AI36" s="628"/>
      <c r="AJ36" s="628"/>
      <c r="AK36" s="628"/>
      <c r="AL36" s="629" t="s">
        <v>122</v>
      </c>
      <c r="AM36" s="630"/>
      <c r="AN36" s="630"/>
      <c r="AO36" s="631"/>
      <c r="AP36" s="204"/>
      <c r="AQ36" s="690" t="s">
        <v>315</v>
      </c>
      <c r="AR36" s="691"/>
      <c r="AS36" s="691"/>
      <c r="AT36" s="691"/>
      <c r="AU36" s="691"/>
      <c r="AV36" s="691"/>
      <c r="AW36" s="691"/>
      <c r="AX36" s="691"/>
      <c r="AY36" s="692"/>
      <c r="AZ36" s="613">
        <v>704800</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10584</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890110</v>
      </c>
      <c r="CS36" s="625"/>
      <c r="CT36" s="625"/>
      <c r="CU36" s="625"/>
      <c r="CV36" s="625"/>
      <c r="CW36" s="625"/>
      <c r="CX36" s="625"/>
      <c r="CY36" s="626"/>
      <c r="CZ36" s="629">
        <v>14.6</v>
      </c>
      <c r="DA36" s="654"/>
      <c r="DB36" s="654"/>
      <c r="DC36" s="659"/>
      <c r="DD36" s="633">
        <v>755365</v>
      </c>
      <c r="DE36" s="625"/>
      <c r="DF36" s="625"/>
      <c r="DG36" s="625"/>
      <c r="DH36" s="625"/>
      <c r="DI36" s="625"/>
      <c r="DJ36" s="625"/>
      <c r="DK36" s="626"/>
      <c r="DL36" s="633">
        <v>376216</v>
      </c>
      <c r="DM36" s="625"/>
      <c r="DN36" s="625"/>
      <c r="DO36" s="625"/>
      <c r="DP36" s="625"/>
      <c r="DQ36" s="625"/>
      <c r="DR36" s="625"/>
      <c r="DS36" s="625"/>
      <c r="DT36" s="625"/>
      <c r="DU36" s="625"/>
      <c r="DV36" s="626"/>
      <c r="DW36" s="629">
        <v>10.8</v>
      </c>
      <c r="DX36" s="654"/>
      <c r="DY36" s="654"/>
      <c r="DZ36" s="654"/>
      <c r="EA36" s="654"/>
      <c r="EB36" s="654"/>
      <c r="EC36" s="655"/>
    </row>
    <row r="37" spans="2:133" ht="11.25" customHeight="1" x14ac:dyDescent="0.25">
      <c r="B37" s="621" t="s">
        <v>318</v>
      </c>
      <c r="C37" s="622"/>
      <c r="D37" s="622"/>
      <c r="E37" s="622"/>
      <c r="F37" s="622"/>
      <c r="G37" s="622"/>
      <c r="H37" s="622"/>
      <c r="I37" s="622"/>
      <c r="J37" s="622"/>
      <c r="K37" s="622"/>
      <c r="L37" s="622"/>
      <c r="M37" s="622"/>
      <c r="N37" s="622"/>
      <c r="O37" s="622"/>
      <c r="P37" s="622"/>
      <c r="Q37" s="623"/>
      <c r="R37" s="624">
        <v>237729</v>
      </c>
      <c r="S37" s="625"/>
      <c r="T37" s="625"/>
      <c r="U37" s="625"/>
      <c r="V37" s="625"/>
      <c r="W37" s="625"/>
      <c r="X37" s="625"/>
      <c r="Y37" s="626"/>
      <c r="Z37" s="627">
        <v>3.7</v>
      </c>
      <c r="AA37" s="627"/>
      <c r="AB37" s="627"/>
      <c r="AC37" s="627"/>
      <c r="AD37" s="628">
        <v>352</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315000</v>
      </c>
      <c r="BA37" s="625"/>
      <c r="BB37" s="625"/>
      <c r="BC37" s="625"/>
      <c r="BD37" s="657"/>
      <c r="BE37" s="657"/>
      <c r="BF37" s="670"/>
      <c r="BG37" s="621" t="s">
        <v>320</v>
      </c>
      <c r="BH37" s="622"/>
      <c r="BI37" s="622"/>
      <c r="BJ37" s="622"/>
      <c r="BK37" s="622"/>
      <c r="BL37" s="622"/>
      <c r="BM37" s="622"/>
      <c r="BN37" s="622"/>
      <c r="BO37" s="622"/>
      <c r="BP37" s="622"/>
      <c r="BQ37" s="622"/>
      <c r="BR37" s="622"/>
      <c r="BS37" s="622"/>
      <c r="BT37" s="622"/>
      <c r="BU37" s="623"/>
      <c r="BV37" s="624">
        <v>2075</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21790</v>
      </c>
      <c r="CS37" s="657"/>
      <c r="CT37" s="657"/>
      <c r="CU37" s="657"/>
      <c r="CV37" s="657"/>
      <c r="CW37" s="657"/>
      <c r="CX37" s="657"/>
      <c r="CY37" s="658"/>
      <c r="CZ37" s="629">
        <v>0.4</v>
      </c>
      <c r="DA37" s="654"/>
      <c r="DB37" s="654"/>
      <c r="DC37" s="659"/>
      <c r="DD37" s="633">
        <v>21790</v>
      </c>
      <c r="DE37" s="657"/>
      <c r="DF37" s="657"/>
      <c r="DG37" s="657"/>
      <c r="DH37" s="657"/>
      <c r="DI37" s="657"/>
      <c r="DJ37" s="657"/>
      <c r="DK37" s="658"/>
      <c r="DL37" s="633">
        <v>20679</v>
      </c>
      <c r="DM37" s="657"/>
      <c r="DN37" s="657"/>
      <c r="DO37" s="657"/>
      <c r="DP37" s="657"/>
      <c r="DQ37" s="657"/>
      <c r="DR37" s="657"/>
      <c r="DS37" s="657"/>
      <c r="DT37" s="657"/>
      <c r="DU37" s="657"/>
      <c r="DV37" s="658"/>
      <c r="DW37" s="629">
        <v>0.6</v>
      </c>
      <c r="DX37" s="654"/>
      <c r="DY37" s="654"/>
      <c r="DZ37" s="654"/>
      <c r="EA37" s="654"/>
      <c r="EB37" s="654"/>
      <c r="EC37" s="655"/>
    </row>
    <row r="38" spans="2:133" ht="11.25" customHeight="1" x14ac:dyDescent="0.25">
      <c r="B38" s="621" t="s">
        <v>322</v>
      </c>
      <c r="C38" s="622"/>
      <c r="D38" s="622"/>
      <c r="E38" s="622"/>
      <c r="F38" s="622"/>
      <c r="G38" s="622"/>
      <c r="H38" s="622"/>
      <c r="I38" s="622"/>
      <c r="J38" s="622"/>
      <c r="K38" s="622"/>
      <c r="L38" s="622"/>
      <c r="M38" s="622"/>
      <c r="N38" s="622"/>
      <c r="O38" s="622"/>
      <c r="P38" s="622"/>
      <c r="Q38" s="623"/>
      <c r="R38" s="624">
        <v>426192</v>
      </c>
      <c r="S38" s="625"/>
      <c r="T38" s="625"/>
      <c r="U38" s="625"/>
      <c r="V38" s="625"/>
      <c r="W38" s="625"/>
      <c r="X38" s="625"/>
      <c r="Y38" s="626"/>
      <c r="Z38" s="627">
        <v>6.7</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v>73972</v>
      </c>
      <c r="BA38" s="625"/>
      <c r="BB38" s="625"/>
      <c r="BC38" s="625"/>
      <c r="BD38" s="657"/>
      <c r="BE38" s="657"/>
      <c r="BF38" s="670"/>
      <c r="BG38" s="621" t="s">
        <v>324</v>
      </c>
      <c r="BH38" s="622"/>
      <c r="BI38" s="622"/>
      <c r="BJ38" s="622"/>
      <c r="BK38" s="622"/>
      <c r="BL38" s="622"/>
      <c r="BM38" s="622"/>
      <c r="BN38" s="622"/>
      <c r="BO38" s="622"/>
      <c r="BP38" s="622"/>
      <c r="BQ38" s="622"/>
      <c r="BR38" s="622"/>
      <c r="BS38" s="622"/>
      <c r="BT38" s="622"/>
      <c r="BU38" s="623"/>
      <c r="BV38" s="624">
        <v>651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315828</v>
      </c>
      <c r="CS38" s="625"/>
      <c r="CT38" s="625"/>
      <c r="CU38" s="625"/>
      <c r="CV38" s="625"/>
      <c r="CW38" s="625"/>
      <c r="CX38" s="625"/>
      <c r="CY38" s="626"/>
      <c r="CZ38" s="629">
        <v>5.2</v>
      </c>
      <c r="DA38" s="654"/>
      <c r="DB38" s="654"/>
      <c r="DC38" s="659"/>
      <c r="DD38" s="633">
        <v>276068</v>
      </c>
      <c r="DE38" s="625"/>
      <c r="DF38" s="625"/>
      <c r="DG38" s="625"/>
      <c r="DH38" s="625"/>
      <c r="DI38" s="625"/>
      <c r="DJ38" s="625"/>
      <c r="DK38" s="626"/>
      <c r="DL38" s="633">
        <v>258326</v>
      </c>
      <c r="DM38" s="625"/>
      <c r="DN38" s="625"/>
      <c r="DO38" s="625"/>
      <c r="DP38" s="625"/>
      <c r="DQ38" s="625"/>
      <c r="DR38" s="625"/>
      <c r="DS38" s="625"/>
      <c r="DT38" s="625"/>
      <c r="DU38" s="625"/>
      <c r="DV38" s="626"/>
      <c r="DW38" s="629">
        <v>7.4</v>
      </c>
      <c r="DX38" s="654"/>
      <c r="DY38" s="654"/>
      <c r="DZ38" s="654"/>
      <c r="EA38" s="654"/>
      <c r="EB38" s="654"/>
      <c r="EC38" s="655"/>
    </row>
    <row r="39" spans="2:133" ht="11.25" customHeight="1" x14ac:dyDescent="0.2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v>8300</v>
      </c>
      <c r="BA39" s="625"/>
      <c r="BB39" s="625"/>
      <c r="BC39" s="625"/>
      <c r="BD39" s="657"/>
      <c r="BE39" s="657"/>
      <c r="BF39" s="670"/>
      <c r="BG39" s="621" t="s">
        <v>328</v>
      </c>
      <c r="BH39" s="622"/>
      <c r="BI39" s="622"/>
      <c r="BJ39" s="622"/>
      <c r="BK39" s="622"/>
      <c r="BL39" s="622"/>
      <c r="BM39" s="622"/>
      <c r="BN39" s="622"/>
      <c r="BO39" s="622"/>
      <c r="BP39" s="622"/>
      <c r="BQ39" s="622"/>
      <c r="BR39" s="622"/>
      <c r="BS39" s="622"/>
      <c r="BT39" s="622"/>
      <c r="BU39" s="623"/>
      <c r="BV39" s="624">
        <v>945</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264597</v>
      </c>
      <c r="CS39" s="657"/>
      <c r="CT39" s="657"/>
      <c r="CU39" s="657"/>
      <c r="CV39" s="657"/>
      <c r="CW39" s="657"/>
      <c r="CX39" s="657"/>
      <c r="CY39" s="658"/>
      <c r="CZ39" s="629">
        <v>4.3</v>
      </c>
      <c r="DA39" s="654"/>
      <c r="DB39" s="654"/>
      <c r="DC39" s="659"/>
      <c r="DD39" s="633">
        <v>201844</v>
      </c>
      <c r="DE39" s="657"/>
      <c r="DF39" s="657"/>
      <c r="DG39" s="657"/>
      <c r="DH39" s="657"/>
      <c r="DI39" s="657"/>
      <c r="DJ39" s="657"/>
      <c r="DK39" s="658"/>
      <c r="DL39" s="633" t="s">
        <v>122</v>
      </c>
      <c r="DM39" s="657"/>
      <c r="DN39" s="657"/>
      <c r="DO39" s="657"/>
      <c r="DP39" s="657"/>
      <c r="DQ39" s="657"/>
      <c r="DR39" s="657"/>
      <c r="DS39" s="657"/>
      <c r="DT39" s="657"/>
      <c r="DU39" s="657"/>
      <c r="DV39" s="658"/>
      <c r="DW39" s="629" t="s">
        <v>122</v>
      </c>
      <c r="DX39" s="654"/>
      <c r="DY39" s="654"/>
      <c r="DZ39" s="654"/>
      <c r="EA39" s="654"/>
      <c r="EB39" s="654"/>
      <c r="EC39" s="655"/>
    </row>
    <row r="40" spans="2:133" ht="11.25" customHeight="1" x14ac:dyDescent="0.25">
      <c r="B40" s="621" t="s">
        <v>330</v>
      </c>
      <c r="C40" s="622"/>
      <c r="D40" s="622"/>
      <c r="E40" s="622"/>
      <c r="F40" s="622"/>
      <c r="G40" s="622"/>
      <c r="H40" s="622"/>
      <c r="I40" s="622"/>
      <c r="J40" s="622"/>
      <c r="K40" s="622"/>
      <c r="L40" s="622"/>
      <c r="M40" s="622"/>
      <c r="N40" s="622"/>
      <c r="O40" s="622"/>
      <c r="P40" s="622"/>
      <c r="Q40" s="623"/>
      <c r="R40" s="624">
        <v>6592</v>
      </c>
      <c r="S40" s="625"/>
      <c r="T40" s="625"/>
      <c r="U40" s="625"/>
      <c r="V40" s="625"/>
      <c r="W40" s="625"/>
      <c r="X40" s="625"/>
      <c r="Y40" s="626"/>
      <c r="Z40" s="627">
        <v>0.1</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7"/>
      <c r="BE40" s="657"/>
      <c r="BF40" s="670"/>
      <c r="BG40" s="674" t="s">
        <v>332</v>
      </c>
      <c r="BH40" s="675"/>
      <c r="BI40" s="675"/>
      <c r="BJ40" s="675"/>
      <c r="BK40" s="675"/>
      <c r="BL40" s="205"/>
      <c r="BM40" s="622" t="s">
        <v>333</v>
      </c>
      <c r="BN40" s="622"/>
      <c r="BO40" s="622"/>
      <c r="BP40" s="622"/>
      <c r="BQ40" s="622"/>
      <c r="BR40" s="622"/>
      <c r="BS40" s="622"/>
      <c r="BT40" s="622"/>
      <c r="BU40" s="623"/>
      <c r="BV40" s="624">
        <v>77</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111900</v>
      </c>
      <c r="CS40" s="625"/>
      <c r="CT40" s="625"/>
      <c r="CU40" s="625"/>
      <c r="CV40" s="625"/>
      <c r="CW40" s="625"/>
      <c r="CX40" s="625"/>
      <c r="CY40" s="626"/>
      <c r="CZ40" s="629">
        <v>1.8</v>
      </c>
      <c r="DA40" s="654"/>
      <c r="DB40" s="654"/>
      <c r="DC40" s="659"/>
      <c r="DD40" s="633" t="s">
        <v>122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4"/>
      <c r="DY40" s="654"/>
      <c r="DZ40" s="654"/>
      <c r="EA40" s="654"/>
      <c r="EB40" s="654"/>
      <c r="EC40" s="655"/>
    </row>
    <row r="41" spans="2:133" ht="11.25" customHeight="1" x14ac:dyDescent="0.25">
      <c r="B41" s="645" t="s">
        <v>335</v>
      </c>
      <c r="C41" s="646"/>
      <c r="D41" s="646"/>
      <c r="E41" s="646"/>
      <c r="F41" s="646"/>
      <c r="G41" s="646"/>
      <c r="H41" s="646"/>
      <c r="I41" s="646"/>
      <c r="J41" s="646"/>
      <c r="K41" s="646"/>
      <c r="L41" s="646"/>
      <c r="M41" s="646"/>
      <c r="N41" s="646"/>
      <c r="O41" s="646"/>
      <c r="P41" s="646"/>
      <c r="Q41" s="647"/>
      <c r="R41" s="696">
        <v>6389065</v>
      </c>
      <c r="S41" s="697"/>
      <c r="T41" s="697"/>
      <c r="U41" s="697"/>
      <c r="V41" s="697"/>
      <c r="W41" s="697"/>
      <c r="X41" s="697"/>
      <c r="Y41" s="701"/>
      <c r="Z41" s="702">
        <v>100</v>
      </c>
      <c r="AA41" s="702"/>
      <c r="AB41" s="702"/>
      <c r="AC41" s="702"/>
      <c r="AD41" s="703">
        <v>3478282</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54297</v>
      </c>
      <c r="BA41" s="625"/>
      <c r="BB41" s="625"/>
      <c r="BC41" s="625"/>
      <c r="BD41" s="657"/>
      <c r="BE41" s="657"/>
      <c r="BF41" s="670"/>
      <c r="BG41" s="674"/>
      <c r="BH41" s="675"/>
      <c r="BI41" s="675"/>
      <c r="BJ41" s="675"/>
      <c r="BK41" s="675"/>
      <c r="BL41" s="205"/>
      <c r="BM41" s="622" t="s">
        <v>337</v>
      </c>
      <c r="BN41" s="622"/>
      <c r="BO41" s="622"/>
      <c r="BP41" s="622"/>
      <c r="BQ41" s="622"/>
      <c r="BR41" s="622"/>
      <c r="BS41" s="622"/>
      <c r="BT41" s="622"/>
      <c r="BU41" s="623"/>
      <c r="BV41" s="624" t="s">
        <v>122</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7"/>
      <c r="CT41" s="657"/>
      <c r="CU41" s="657"/>
      <c r="CV41" s="657"/>
      <c r="CW41" s="657"/>
      <c r="CX41" s="657"/>
      <c r="CY41" s="658"/>
      <c r="CZ41" s="629" t="s">
        <v>122</v>
      </c>
      <c r="DA41" s="654"/>
      <c r="DB41" s="654"/>
      <c r="DC41" s="659"/>
      <c r="DD41" s="633" t="s">
        <v>122</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25">
      <c r="AQ42" s="693" t="s">
        <v>339</v>
      </c>
      <c r="AR42" s="694"/>
      <c r="AS42" s="694"/>
      <c r="AT42" s="694"/>
      <c r="AU42" s="694"/>
      <c r="AV42" s="694"/>
      <c r="AW42" s="694"/>
      <c r="AX42" s="694"/>
      <c r="AY42" s="695"/>
      <c r="AZ42" s="696">
        <v>253231</v>
      </c>
      <c r="BA42" s="697"/>
      <c r="BB42" s="697"/>
      <c r="BC42" s="697"/>
      <c r="BD42" s="683"/>
      <c r="BE42" s="683"/>
      <c r="BF42" s="685"/>
      <c r="BG42" s="676"/>
      <c r="BH42" s="677"/>
      <c r="BI42" s="677"/>
      <c r="BJ42" s="677"/>
      <c r="BK42" s="677"/>
      <c r="BL42" s="206"/>
      <c r="BM42" s="646" t="s">
        <v>340</v>
      </c>
      <c r="BN42" s="646"/>
      <c r="BO42" s="646"/>
      <c r="BP42" s="646"/>
      <c r="BQ42" s="646"/>
      <c r="BR42" s="646"/>
      <c r="BS42" s="646"/>
      <c r="BT42" s="646"/>
      <c r="BU42" s="647"/>
      <c r="BV42" s="696">
        <v>502</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1369042</v>
      </c>
      <c r="CS42" s="657"/>
      <c r="CT42" s="657"/>
      <c r="CU42" s="657"/>
      <c r="CV42" s="657"/>
      <c r="CW42" s="657"/>
      <c r="CX42" s="657"/>
      <c r="CY42" s="658"/>
      <c r="CZ42" s="629">
        <v>22.5</v>
      </c>
      <c r="DA42" s="654"/>
      <c r="DB42" s="654"/>
      <c r="DC42" s="659"/>
      <c r="DD42" s="633">
        <v>237654</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25">
      <c r="B43" s="196" t="s">
        <v>342</v>
      </c>
      <c r="CD43" s="621" t="s">
        <v>343</v>
      </c>
      <c r="CE43" s="622"/>
      <c r="CF43" s="622"/>
      <c r="CG43" s="622"/>
      <c r="CH43" s="622"/>
      <c r="CI43" s="622"/>
      <c r="CJ43" s="622"/>
      <c r="CK43" s="622"/>
      <c r="CL43" s="622"/>
      <c r="CM43" s="622"/>
      <c r="CN43" s="622"/>
      <c r="CO43" s="622"/>
      <c r="CP43" s="622"/>
      <c r="CQ43" s="623"/>
      <c r="CR43" s="624">
        <v>22409</v>
      </c>
      <c r="CS43" s="657"/>
      <c r="CT43" s="657"/>
      <c r="CU43" s="657"/>
      <c r="CV43" s="657"/>
      <c r="CW43" s="657"/>
      <c r="CX43" s="657"/>
      <c r="CY43" s="658"/>
      <c r="CZ43" s="629">
        <v>0.4</v>
      </c>
      <c r="DA43" s="654"/>
      <c r="DB43" s="654"/>
      <c r="DC43" s="659"/>
      <c r="DD43" s="633">
        <v>22409</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2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292</v>
      </c>
      <c r="CE44" s="663"/>
      <c r="CF44" s="621" t="s">
        <v>345</v>
      </c>
      <c r="CG44" s="622"/>
      <c r="CH44" s="622"/>
      <c r="CI44" s="622"/>
      <c r="CJ44" s="622"/>
      <c r="CK44" s="622"/>
      <c r="CL44" s="622"/>
      <c r="CM44" s="622"/>
      <c r="CN44" s="622"/>
      <c r="CO44" s="622"/>
      <c r="CP44" s="622"/>
      <c r="CQ44" s="623"/>
      <c r="CR44" s="624">
        <v>755637</v>
      </c>
      <c r="CS44" s="625"/>
      <c r="CT44" s="625"/>
      <c r="CU44" s="625"/>
      <c r="CV44" s="625"/>
      <c r="CW44" s="625"/>
      <c r="CX44" s="625"/>
      <c r="CY44" s="626"/>
      <c r="CZ44" s="629">
        <v>12.4</v>
      </c>
      <c r="DA44" s="630"/>
      <c r="DB44" s="630"/>
      <c r="DC44" s="636"/>
      <c r="DD44" s="633">
        <v>132000</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2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347</v>
      </c>
      <c r="CG45" s="622"/>
      <c r="CH45" s="622"/>
      <c r="CI45" s="622"/>
      <c r="CJ45" s="622"/>
      <c r="CK45" s="622"/>
      <c r="CL45" s="622"/>
      <c r="CM45" s="622"/>
      <c r="CN45" s="622"/>
      <c r="CO45" s="622"/>
      <c r="CP45" s="622"/>
      <c r="CQ45" s="623"/>
      <c r="CR45" s="624">
        <v>519290</v>
      </c>
      <c r="CS45" s="657"/>
      <c r="CT45" s="657"/>
      <c r="CU45" s="657"/>
      <c r="CV45" s="657"/>
      <c r="CW45" s="657"/>
      <c r="CX45" s="657"/>
      <c r="CY45" s="658"/>
      <c r="CZ45" s="629">
        <v>8.5</v>
      </c>
      <c r="DA45" s="654"/>
      <c r="DB45" s="654"/>
      <c r="DC45" s="659"/>
      <c r="DD45" s="633">
        <v>8221</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25">
      <c r="B46" s="207"/>
      <c r="CD46" s="664"/>
      <c r="CE46" s="665"/>
      <c r="CF46" s="621" t="s">
        <v>348</v>
      </c>
      <c r="CG46" s="622"/>
      <c r="CH46" s="622"/>
      <c r="CI46" s="622"/>
      <c r="CJ46" s="622"/>
      <c r="CK46" s="622"/>
      <c r="CL46" s="622"/>
      <c r="CM46" s="622"/>
      <c r="CN46" s="622"/>
      <c r="CO46" s="622"/>
      <c r="CP46" s="622"/>
      <c r="CQ46" s="623"/>
      <c r="CR46" s="624">
        <v>211679</v>
      </c>
      <c r="CS46" s="625"/>
      <c r="CT46" s="625"/>
      <c r="CU46" s="625"/>
      <c r="CV46" s="625"/>
      <c r="CW46" s="625"/>
      <c r="CX46" s="625"/>
      <c r="CY46" s="626"/>
      <c r="CZ46" s="629">
        <v>3.5</v>
      </c>
      <c r="DA46" s="630"/>
      <c r="DB46" s="630"/>
      <c r="DC46" s="636"/>
      <c r="DD46" s="633">
        <v>116661</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25">
      <c r="B47" s="207"/>
      <c r="CD47" s="664"/>
      <c r="CE47" s="665"/>
      <c r="CF47" s="621" t="s">
        <v>349</v>
      </c>
      <c r="CG47" s="622"/>
      <c r="CH47" s="622"/>
      <c r="CI47" s="622"/>
      <c r="CJ47" s="622"/>
      <c r="CK47" s="622"/>
      <c r="CL47" s="622"/>
      <c r="CM47" s="622"/>
      <c r="CN47" s="622"/>
      <c r="CO47" s="622"/>
      <c r="CP47" s="622"/>
      <c r="CQ47" s="623"/>
      <c r="CR47" s="624">
        <v>613405</v>
      </c>
      <c r="CS47" s="657"/>
      <c r="CT47" s="657"/>
      <c r="CU47" s="657"/>
      <c r="CV47" s="657"/>
      <c r="CW47" s="657"/>
      <c r="CX47" s="657"/>
      <c r="CY47" s="658"/>
      <c r="CZ47" s="629">
        <v>10.1</v>
      </c>
      <c r="DA47" s="654"/>
      <c r="DB47" s="654"/>
      <c r="DC47" s="659"/>
      <c r="DD47" s="633">
        <v>105654</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ht="10.5" x14ac:dyDescent="0.25">
      <c r="B48" s="207"/>
      <c r="CD48" s="666"/>
      <c r="CE48" s="667"/>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25">
      <c r="B49" s="207"/>
      <c r="CD49" s="645" t="s">
        <v>351</v>
      </c>
      <c r="CE49" s="646"/>
      <c r="CF49" s="646"/>
      <c r="CG49" s="646"/>
      <c r="CH49" s="646"/>
      <c r="CI49" s="646"/>
      <c r="CJ49" s="646"/>
      <c r="CK49" s="646"/>
      <c r="CL49" s="646"/>
      <c r="CM49" s="646"/>
      <c r="CN49" s="646"/>
      <c r="CO49" s="646"/>
      <c r="CP49" s="646"/>
      <c r="CQ49" s="647"/>
      <c r="CR49" s="696">
        <v>6089009</v>
      </c>
      <c r="CS49" s="683"/>
      <c r="CT49" s="683"/>
      <c r="CU49" s="683"/>
      <c r="CV49" s="683"/>
      <c r="CW49" s="683"/>
      <c r="CX49" s="683"/>
      <c r="CY49" s="712"/>
      <c r="CZ49" s="704">
        <v>100</v>
      </c>
      <c r="DA49" s="713"/>
      <c r="DB49" s="713"/>
      <c r="DC49" s="714"/>
      <c r="DD49" s="715">
        <v>4012573</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uT8H/G7CCs95ur+HgZESWzjSRMk0gJHPcqIigkb5w2xTQf0Mz/IU8GBd8kYhRwbQg9+Cfk/KA9bNktXzb4bxw==" saltValue="gEoMKHHvhBLmoGt4iLCv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2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3" t="s">
        <v>371</v>
      </c>
      <c r="DH5" s="764"/>
      <c r="DI5" s="764"/>
      <c r="DJ5" s="764"/>
      <c r="DK5" s="765"/>
      <c r="DL5" s="763" t="s">
        <v>372</v>
      </c>
      <c r="DM5" s="764"/>
      <c r="DN5" s="764"/>
      <c r="DO5" s="764"/>
      <c r="DP5" s="765"/>
      <c r="DQ5" s="734" t="s">
        <v>373</v>
      </c>
      <c r="DR5" s="735"/>
      <c r="DS5" s="735"/>
      <c r="DT5" s="735"/>
      <c r="DU5" s="736"/>
      <c r="DV5" s="734" t="s">
        <v>364</v>
      </c>
      <c r="DW5" s="735"/>
      <c r="DX5" s="735"/>
      <c r="DY5" s="735"/>
      <c r="DZ5" s="741"/>
      <c r="EA5" s="216"/>
    </row>
    <row r="6" spans="1:131" s="217" customFormat="1" ht="26.25" customHeight="1" thickBot="1" x14ac:dyDescent="0.3">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6"/>
      <c r="DH6" s="767"/>
      <c r="DI6" s="767"/>
      <c r="DJ6" s="767"/>
      <c r="DK6" s="768"/>
      <c r="DL6" s="766"/>
      <c r="DM6" s="767"/>
      <c r="DN6" s="767"/>
      <c r="DO6" s="767"/>
      <c r="DP6" s="768"/>
      <c r="DQ6" s="737"/>
      <c r="DR6" s="738"/>
      <c r="DS6" s="738"/>
      <c r="DT6" s="738"/>
      <c r="DU6" s="739"/>
      <c r="DV6" s="737"/>
      <c r="DW6" s="738"/>
      <c r="DX6" s="738"/>
      <c r="DY6" s="738"/>
      <c r="DZ6" s="743"/>
      <c r="EA6" s="216"/>
    </row>
    <row r="7" spans="1:131" s="217" customFormat="1" ht="26.25" customHeight="1" thickTop="1" x14ac:dyDescent="0.25">
      <c r="A7" s="218">
        <v>1</v>
      </c>
      <c r="B7" s="750" t="s">
        <v>374</v>
      </c>
      <c r="C7" s="751"/>
      <c r="D7" s="751"/>
      <c r="E7" s="751"/>
      <c r="F7" s="751"/>
      <c r="G7" s="751"/>
      <c r="H7" s="751"/>
      <c r="I7" s="751"/>
      <c r="J7" s="751"/>
      <c r="K7" s="751"/>
      <c r="L7" s="751"/>
      <c r="M7" s="751"/>
      <c r="N7" s="751"/>
      <c r="O7" s="751"/>
      <c r="P7" s="752"/>
      <c r="Q7" s="753">
        <v>6390</v>
      </c>
      <c r="R7" s="754"/>
      <c r="S7" s="754"/>
      <c r="T7" s="754"/>
      <c r="U7" s="754"/>
      <c r="V7" s="754">
        <v>6090</v>
      </c>
      <c r="W7" s="754"/>
      <c r="X7" s="754"/>
      <c r="Y7" s="754"/>
      <c r="Z7" s="754"/>
      <c r="AA7" s="754">
        <f>Q7-V7</f>
        <v>300</v>
      </c>
      <c r="AB7" s="754"/>
      <c r="AC7" s="754"/>
      <c r="AD7" s="754"/>
      <c r="AE7" s="755"/>
      <c r="AF7" s="756">
        <v>266</v>
      </c>
      <c r="AG7" s="757"/>
      <c r="AH7" s="757"/>
      <c r="AI7" s="757"/>
      <c r="AJ7" s="758"/>
      <c r="AK7" s="759">
        <v>55</v>
      </c>
      <c r="AL7" s="760"/>
      <c r="AM7" s="760"/>
      <c r="AN7" s="760"/>
      <c r="AO7" s="760"/>
      <c r="AP7" s="760">
        <v>4928</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c r="BS7" s="747" t="s">
        <v>558</v>
      </c>
      <c r="BT7" s="748"/>
      <c r="BU7" s="748"/>
      <c r="BV7" s="748"/>
      <c r="BW7" s="748"/>
      <c r="BX7" s="748"/>
      <c r="BY7" s="748"/>
      <c r="BZ7" s="748"/>
      <c r="CA7" s="748"/>
      <c r="CB7" s="748"/>
      <c r="CC7" s="748"/>
      <c r="CD7" s="748"/>
      <c r="CE7" s="748"/>
      <c r="CF7" s="748"/>
      <c r="CG7" s="1081"/>
      <c r="CH7" s="744">
        <v>0</v>
      </c>
      <c r="CI7" s="745"/>
      <c r="CJ7" s="745"/>
      <c r="CK7" s="745"/>
      <c r="CL7" s="746"/>
      <c r="CM7" s="744">
        <v>31</v>
      </c>
      <c r="CN7" s="745"/>
      <c r="CO7" s="745"/>
      <c r="CP7" s="745"/>
      <c r="CQ7" s="746"/>
      <c r="CR7" s="744">
        <v>20</v>
      </c>
      <c r="CS7" s="745"/>
      <c r="CT7" s="745"/>
      <c r="CU7" s="745"/>
      <c r="CV7" s="746"/>
      <c r="CW7" s="744" t="s">
        <v>561</v>
      </c>
      <c r="CX7" s="745"/>
      <c r="CY7" s="745"/>
      <c r="CZ7" s="745"/>
      <c r="DA7" s="746"/>
      <c r="DB7" s="744" t="s">
        <v>561</v>
      </c>
      <c r="DC7" s="745"/>
      <c r="DD7" s="745"/>
      <c r="DE7" s="745"/>
      <c r="DF7" s="746"/>
      <c r="DG7" s="744" t="s">
        <v>561</v>
      </c>
      <c r="DH7" s="745"/>
      <c r="DI7" s="745"/>
      <c r="DJ7" s="745"/>
      <c r="DK7" s="746"/>
      <c r="DL7" s="744" t="s">
        <v>561</v>
      </c>
      <c r="DM7" s="745"/>
      <c r="DN7" s="745"/>
      <c r="DO7" s="745"/>
      <c r="DP7" s="746"/>
      <c r="DQ7" s="744" t="s">
        <v>561</v>
      </c>
      <c r="DR7" s="745"/>
      <c r="DS7" s="745"/>
      <c r="DT7" s="745"/>
      <c r="DU7" s="746"/>
      <c r="DV7" s="747"/>
      <c r="DW7" s="748"/>
      <c r="DX7" s="748"/>
      <c r="DY7" s="748"/>
      <c r="DZ7" s="749"/>
      <c r="EA7" s="216"/>
    </row>
    <row r="8" spans="1:131" s="217" customFormat="1" ht="26.25" customHeight="1" x14ac:dyDescent="0.25">
      <c r="A8" s="220">
        <v>2</v>
      </c>
      <c r="B8" s="779"/>
      <c r="C8" s="780"/>
      <c r="D8" s="780"/>
      <c r="E8" s="780"/>
      <c r="F8" s="780"/>
      <c r="G8" s="780"/>
      <c r="H8" s="780"/>
      <c r="I8" s="780"/>
      <c r="J8" s="780"/>
      <c r="K8" s="780"/>
      <c r="L8" s="780"/>
      <c r="M8" s="780"/>
      <c r="N8" s="780"/>
      <c r="O8" s="780"/>
      <c r="P8" s="781"/>
      <c r="Q8" s="782"/>
      <c r="R8" s="783"/>
      <c r="S8" s="783"/>
      <c r="T8" s="783"/>
      <c r="U8" s="783"/>
      <c r="V8" s="783"/>
      <c r="W8" s="783"/>
      <c r="X8" s="783"/>
      <c r="Y8" s="783"/>
      <c r="Z8" s="783"/>
      <c r="AA8" s="783"/>
      <c r="AB8" s="783"/>
      <c r="AC8" s="783"/>
      <c r="AD8" s="783"/>
      <c r="AE8" s="784"/>
      <c r="AF8" s="785"/>
      <c r="AG8" s="786"/>
      <c r="AH8" s="786"/>
      <c r="AI8" s="786"/>
      <c r="AJ8" s="787"/>
      <c r="AK8" s="769"/>
      <c r="AL8" s="770"/>
      <c r="AM8" s="770"/>
      <c r="AN8" s="770"/>
      <c r="AO8" s="770"/>
      <c r="AP8" s="770"/>
      <c r="AQ8" s="770"/>
      <c r="AR8" s="770"/>
      <c r="AS8" s="770"/>
      <c r="AT8" s="770"/>
      <c r="AU8" s="771"/>
      <c r="AV8" s="771"/>
      <c r="AW8" s="771"/>
      <c r="AX8" s="771"/>
      <c r="AY8" s="772"/>
      <c r="AZ8" s="214"/>
      <c r="BA8" s="214"/>
      <c r="BB8" s="214"/>
      <c r="BC8" s="214"/>
      <c r="BD8" s="214"/>
      <c r="BE8" s="215"/>
      <c r="BF8" s="215"/>
      <c r="BG8" s="215"/>
      <c r="BH8" s="215"/>
      <c r="BI8" s="215"/>
      <c r="BJ8" s="215"/>
      <c r="BK8" s="215"/>
      <c r="BL8" s="215"/>
      <c r="BM8" s="215"/>
      <c r="BN8" s="215"/>
      <c r="BO8" s="215"/>
      <c r="BP8" s="215"/>
      <c r="BQ8" s="220">
        <v>2</v>
      </c>
      <c r="BR8" s="221"/>
      <c r="BS8" s="776" t="s">
        <v>559</v>
      </c>
      <c r="BT8" s="777"/>
      <c r="BU8" s="777"/>
      <c r="BV8" s="777"/>
      <c r="BW8" s="777"/>
      <c r="BX8" s="777"/>
      <c r="BY8" s="777"/>
      <c r="BZ8" s="777"/>
      <c r="CA8" s="777"/>
      <c r="CB8" s="777"/>
      <c r="CC8" s="777"/>
      <c r="CD8" s="777"/>
      <c r="CE8" s="777"/>
      <c r="CF8" s="777"/>
      <c r="CG8" s="788"/>
      <c r="CH8" s="773" t="s">
        <v>561</v>
      </c>
      <c r="CI8" s="774"/>
      <c r="CJ8" s="774"/>
      <c r="CK8" s="774"/>
      <c r="CL8" s="775"/>
      <c r="CM8" s="773" t="s">
        <v>561</v>
      </c>
      <c r="CN8" s="774"/>
      <c r="CO8" s="774"/>
      <c r="CP8" s="774"/>
      <c r="CQ8" s="775"/>
      <c r="CR8" s="773">
        <v>6</v>
      </c>
      <c r="CS8" s="774"/>
      <c r="CT8" s="774"/>
      <c r="CU8" s="774"/>
      <c r="CV8" s="775"/>
      <c r="CW8" s="773" t="s">
        <v>561</v>
      </c>
      <c r="CX8" s="774"/>
      <c r="CY8" s="774"/>
      <c r="CZ8" s="774"/>
      <c r="DA8" s="775"/>
      <c r="DB8" s="773">
        <v>30</v>
      </c>
      <c r="DC8" s="774"/>
      <c r="DD8" s="774"/>
      <c r="DE8" s="774"/>
      <c r="DF8" s="775"/>
      <c r="DG8" s="773" t="s">
        <v>561</v>
      </c>
      <c r="DH8" s="774"/>
      <c r="DI8" s="774"/>
      <c r="DJ8" s="774"/>
      <c r="DK8" s="775"/>
      <c r="DL8" s="773" t="s">
        <v>561</v>
      </c>
      <c r="DM8" s="774"/>
      <c r="DN8" s="774"/>
      <c r="DO8" s="774"/>
      <c r="DP8" s="775"/>
      <c r="DQ8" s="773" t="s">
        <v>561</v>
      </c>
      <c r="DR8" s="774"/>
      <c r="DS8" s="774"/>
      <c r="DT8" s="774"/>
      <c r="DU8" s="775"/>
      <c r="DV8" s="776"/>
      <c r="DW8" s="777"/>
      <c r="DX8" s="777"/>
      <c r="DY8" s="777"/>
      <c r="DZ8" s="778"/>
      <c r="EA8" s="216"/>
    </row>
    <row r="9" spans="1:131" s="217" customFormat="1" ht="26.25" customHeight="1" x14ac:dyDescent="0.25">
      <c r="A9" s="220">
        <v>3</v>
      </c>
      <c r="B9" s="779"/>
      <c r="C9" s="780"/>
      <c r="D9" s="780"/>
      <c r="E9" s="780"/>
      <c r="F9" s="780"/>
      <c r="G9" s="780"/>
      <c r="H9" s="780"/>
      <c r="I9" s="780"/>
      <c r="J9" s="780"/>
      <c r="K9" s="780"/>
      <c r="L9" s="780"/>
      <c r="M9" s="780"/>
      <c r="N9" s="780"/>
      <c r="O9" s="780"/>
      <c r="P9" s="781"/>
      <c r="Q9" s="782"/>
      <c r="R9" s="783"/>
      <c r="S9" s="783"/>
      <c r="T9" s="783"/>
      <c r="U9" s="783"/>
      <c r="V9" s="783"/>
      <c r="W9" s="783"/>
      <c r="X9" s="783"/>
      <c r="Y9" s="783"/>
      <c r="Z9" s="783"/>
      <c r="AA9" s="783"/>
      <c r="AB9" s="783"/>
      <c r="AC9" s="783"/>
      <c r="AD9" s="783"/>
      <c r="AE9" s="784"/>
      <c r="AF9" s="785"/>
      <c r="AG9" s="786"/>
      <c r="AH9" s="786"/>
      <c r="AI9" s="786"/>
      <c r="AJ9" s="787"/>
      <c r="AK9" s="769"/>
      <c r="AL9" s="770"/>
      <c r="AM9" s="770"/>
      <c r="AN9" s="770"/>
      <c r="AO9" s="770"/>
      <c r="AP9" s="770"/>
      <c r="AQ9" s="770"/>
      <c r="AR9" s="770"/>
      <c r="AS9" s="770"/>
      <c r="AT9" s="770"/>
      <c r="AU9" s="771"/>
      <c r="AV9" s="771"/>
      <c r="AW9" s="771"/>
      <c r="AX9" s="771"/>
      <c r="AY9" s="772"/>
      <c r="AZ9" s="214"/>
      <c r="BA9" s="214"/>
      <c r="BB9" s="214"/>
      <c r="BC9" s="214"/>
      <c r="BD9" s="214"/>
      <c r="BE9" s="215"/>
      <c r="BF9" s="215"/>
      <c r="BG9" s="215"/>
      <c r="BH9" s="215"/>
      <c r="BI9" s="215"/>
      <c r="BJ9" s="215"/>
      <c r="BK9" s="215"/>
      <c r="BL9" s="215"/>
      <c r="BM9" s="215"/>
      <c r="BN9" s="215"/>
      <c r="BO9" s="215"/>
      <c r="BP9" s="215"/>
      <c r="BQ9" s="220">
        <v>3</v>
      </c>
      <c r="BR9" s="221"/>
      <c r="BS9" s="776" t="s">
        <v>560</v>
      </c>
      <c r="BT9" s="777"/>
      <c r="BU9" s="777"/>
      <c r="BV9" s="777"/>
      <c r="BW9" s="777"/>
      <c r="BX9" s="777"/>
      <c r="BY9" s="777"/>
      <c r="BZ9" s="777"/>
      <c r="CA9" s="777"/>
      <c r="CB9" s="777"/>
      <c r="CC9" s="777"/>
      <c r="CD9" s="777"/>
      <c r="CE9" s="777"/>
      <c r="CF9" s="777"/>
      <c r="CG9" s="788"/>
      <c r="CH9" s="773">
        <v>-11</v>
      </c>
      <c r="CI9" s="774"/>
      <c r="CJ9" s="774"/>
      <c r="CK9" s="774"/>
      <c r="CL9" s="775"/>
      <c r="CM9" s="773">
        <v>116</v>
      </c>
      <c r="CN9" s="774"/>
      <c r="CO9" s="774"/>
      <c r="CP9" s="774"/>
      <c r="CQ9" s="775"/>
      <c r="CR9" s="773">
        <v>5</v>
      </c>
      <c r="CS9" s="774"/>
      <c r="CT9" s="774"/>
      <c r="CU9" s="774"/>
      <c r="CV9" s="775"/>
      <c r="CW9" s="773">
        <v>118</v>
      </c>
      <c r="CX9" s="774"/>
      <c r="CY9" s="774"/>
      <c r="CZ9" s="774"/>
      <c r="DA9" s="775"/>
      <c r="DB9" s="773">
        <v>6</v>
      </c>
      <c r="DC9" s="774"/>
      <c r="DD9" s="774"/>
      <c r="DE9" s="774"/>
      <c r="DF9" s="775"/>
      <c r="DG9" s="773" t="s">
        <v>561</v>
      </c>
      <c r="DH9" s="774"/>
      <c r="DI9" s="774"/>
      <c r="DJ9" s="774"/>
      <c r="DK9" s="775"/>
      <c r="DL9" s="773" t="s">
        <v>561</v>
      </c>
      <c r="DM9" s="774"/>
      <c r="DN9" s="774"/>
      <c r="DO9" s="774"/>
      <c r="DP9" s="775"/>
      <c r="DQ9" s="773" t="s">
        <v>561</v>
      </c>
      <c r="DR9" s="774"/>
      <c r="DS9" s="774"/>
      <c r="DT9" s="774"/>
      <c r="DU9" s="775"/>
      <c r="DV9" s="776"/>
      <c r="DW9" s="777"/>
      <c r="DX9" s="777"/>
      <c r="DY9" s="777"/>
      <c r="DZ9" s="778"/>
      <c r="EA9" s="216"/>
    </row>
    <row r="10" spans="1:131" s="217" customFormat="1" ht="26.25" customHeight="1" x14ac:dyDescent="0.25">
      <c r="A10" s="220">
        <v>4</v>
      </c>
      <c r="B10" s="779"/>
      <c r="C10" s="780"/>
      <c r="D10" s="780"/>
      <c r="E10" s="780"/>
      <c r="F10" s="780"/>
      <c r="G10" s="780"/>
      <c r="H10" s="780"/>
      <c r="I10" s="780"/>
      <c r="J10" s="780"/>
      <c r="K10" s="780"/>
      <c r="L10" s="780"/>
      <c r="M10" s="780"/>
      <c r="N10" s="780"/>
      <c r="O10" s="780"/>
      <c r="P10" s="781"/>
      <c r="Q10" s="782"/>
      <c r="R10" s="783"/>
      <c r="S10" s="783"/>
      <c r="T10" s="783"/>
      <c r="U10" s="783"/>
      <c r="V10" s="783"/>
      <c r="W10" s="783"/>
      <c r="X10" s="783"/>
      <c r="Y10" s="783"/>
      <c r="Z10" s="783"/>
      <c r="AA10" s="783"/>
      <c r="AB10" s="783"/>
      <c r="AC10" s="783"/>
      <c r="AD10" s="783"/>
      <c r="AE10" s="784"/>
      <c r="AF10" s="785"/>
      <c r="AG10" s="786"/>
      <c r="AH10" s="786"/>
      <c r="AI10" s="786"/>
      <c r="AJ10" s="787"/>
      <c r="AK10" s="769"/>
      <c r="AL10" s="770"/>
      <c r="AM10" s="770"/>
      <c r="AN10" s="770"/>
      <c r="AO10" s="770"/>
      <c r="AP10" s="770"/>
      <c r="AQ10" s="770"/>
      <c r="AR10" s="770"/>
      <c r="AS10" s="770"/>
      <c r="AT10" s="770"/>
      <c r="AU10" s="771"/>
      <c r="AV10" s="771"/>
      <c r="AW10" s="771"/>
      <c r="AX10" s="771"/>
      <c r="AY10" s="772"/>
      <c r="AZ10" s="214"/>
      <c r="BA10" s="214"/>
      <c r="BB10" s="214"/>
      <c r="BC10" s="214"/>
      <c r="BD10" s="214"/>
      <c r="BE10" s="215"/>
      <c r="BF10" s="215"/>
      <c r="BG10" s="215"/>
      <c r="BH10" s="215"/>
      <c r="BI10" s="215"/>
      <c r="BJ10" s="215"/>
      <c r="BK10" s="215"/>
      <c r="BL10" s="215"/>
      <c r="BM10" s="215"/>
      <c r="BN10" s="215"/>
      <c r="BO10" s="215"/>
      <c r="BP10" s="215"/>
      <c r="BQ10" s="220">
        <v>4</v>
      </c>
      <c r="BR10" s="221"/>
      <c r="BS10" s="776"/>
      <c r="BT10" s="777"/>
      <c r="BU10" s="777"/>
      <c r="BV10" s="777"/>
      <c r="BW10" s="777"/>
      <c r="BX10" s="777"/>
      <c r="BY10" s="777"/>
      <c r="BZ10" s="777"/>
      <c r="CA10" s="777"/>
      <c r="CB10" s="777"/>
      <c r="CC10" s="777"/>
      <c r="CD10" s="777"/>
      <c r="CE10" s="777"/>
      <c r="CF10" s="777"/>
      <c r="CG10" s="788"/>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76"/>
      <c r="DW10" s="777"/>
      <c r="DX10" s="777"/>
      <c r="DY10" s="777"/>
      <c r="DZ10" s="778"/>
      <c r="EA10" s="216"/>
    </row>
    <row r="11" spans="1:131" s="217" customFormat="1" ht="26.25" customHeight="1" x14ac:dyDescent="0.25">
      <c r="A11" s="220">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69"/>
      <c r="AL11" s="770"/>
      <c r="AM11" s="770"/>
      <c r="AN11" s="770"/>
      <c r="AO11" s="770"/>
      <c r="AP11" s="770"/>
      <c r="AQ11" s="770"/>
      <c r="AR11" s="770"/>
      <c r="AS11" s="770"/>
      <c r="AT11" s="770"/>
      <c r="AU11" s="771"/>
      <c r="AV11" s="771"/>
      <c r="AW11" s="771"/>
      <c r="AX11" s="771"/>
      <c r="AY11" s="772"/>
      <c r="AZ11" s="214"/>
      <c r="BA11" s="214"/>
      <c r="BB11" s="214"/>
      <c r="BC11" s="214"/>
      <c r="BD11" s="214"/>
      <c r="BE11" s="215"/>
      <c r="BF11" s="215"/>
      <c r="BG11" s="215"/>
      <c r="BH11" s="215"/>
      <c r="BI11" s="215"/>
      <c r="BJ11" s="215"/>
      <c r="BK11" s="215"/>
      <c r="BL11" s="215"/>
      <c r="BM11" s="215"/>
      <c r="BN11" s="215"/>
      <c r="BO11" s="215"/>
      <c r="BP11" s="215"/>
      <c r="BQ11" s="220">
        <v>5</v>
      </c>
      <c r="BR11" s="221"/>
      <c r="BS11" s="776"/>
      <c r="BT11" s="777"/>
      <c r="BU11" s="777"/>
      <c r="BV11" s="777"/>
      <c r="BW11" s="777"/>
      <c r="BX11" s="777"/>
      <c r="BY11" s="777"/>
      <c r="BZ11" s="777"/>
      <c r="CA11" s="777"/>
      <c r="CB11" s="777"/>
      <c r="CC11" s="777"/>
      <c r="CD11" s="777"/>
      <c r="CE11" s="777"/>
      <c r="CF11" s="777"/>
      <c r="CG11" s="788"/>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6"/>
      <c r="DW11" s="777"/>
      <c r="DX11" s="777"/>
      <c r="DY11" s="777"/>
      <c r="DZ11" s="778"/>
      <c r="EA11" s="216"/>
    </row>
    <row r="12" spans="1:131" s="217" customFormat="1" ht="26.25" customHeight="1" x14ac:dyDescent="0.25">
      <c r="A12" s="220">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69"/>
      <c r="AL12" s="770"/>
      <c r="AM12" s="770"/>
      <c r="AN12" s="770"/>
      <c r="AO12" s="770"/>
      <c r="AP12" s="770"/>
      <c r="AQ12" s="770"/>
      <c r="AR12" s="770"/>
      <c r="AS12" s="770"/>
      <c r="AT12" s="770"/>
      <c r="AU12" s="771"/>
      <c r="AV12" s="771"/>
      <c r="AW12" s="771"/>
      <c r="AX12" s="771"/>
      <c r="AY12" s="772"/>
      <c r="AZ12" s="214"/>
      <c r="BA12" s="214"/>
      <c r="BB12" s="214"/>
      <c r="BC12" s="214"/>
      <c r="BD12" s="214"/>
      <c r="BE12" s="215"/>
      <c r="BF12" s="215"/>
      <c r="BG12" s="215"/>
      <c r="BH12" s="215"/>
      <c r="BI12" s="215"/>
      <c r="BJ12" s="215"/>
      <c r="BK12" s="215"/>
      <c r="BL12" s="215"/>
      <c r="BM12" s="215"/>
      <c r="BN12" s="215"/>
      <c r="BO12" s="215"/>
      <c r="BP12" s="215"/>
      <c r="BQ12" s="220">
        <v>6</v>
      </c>
      <c r="BR12" s="221"/>
      <c r="BS12" s="776"/>
      <c r="BT12" s="777"/>
      <c r="BU12" s="777"/>
      <c r="BV12" s="777"/>
      <c r="BW12" s="777"/>
      <c r="BX12" s="777"/>
      <c r="BY12" s="777"/>
      <c r="BZ12" s="777"/>
      <c r="CA12" s="777"/>
      <c r="CB12" s="777"/>
      <c r="CC12" s="777"/>
      <c r="CD12" s="777"/>
      <c r="CE12" s="777"/>
      <c r="CF12" s="777"/>
      <c r="CG12" s="788"/>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6"/>
      <c r="DW12" s="777"/>
      <c r="DX12" s="777"/>
      <c r="DY12" s="777"/>
      <c r="DZ12" s="778"/>
      <c r="EA12" s="216"/>
    </row>
    <row r="13" spans="1:131" s="217" customFormat="1" ht="26.25" customHeight="1" x14ac:dyDescent="0.25">
      <c r="A13" s="220">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69"/>
      <c r="AL13" s="770"/>
      <c r="AM13" s="770"/>
      <c r="AN13" s="770"/>
      <c r="AO13" s="770"/>
      <c r="AP13" s="770"/>
      <c r="AQ13" s="770"/>
      <c r="AR13" s="770"/>
      <c r="AS13" s="770"/>
      <c r="AT13" s="770"/>
      <c r="AU13" s="771"/>
      <c r="AV13" s="771"/>
      <c r="AW13" s="771"/>
      <c r="AX13" s="771"/>
      <c r="AY13" s="772"/>
      <c r="AZ13" s="214"/>
      <c r="BA13" s="214"/>
      <c r="BB13" s="214"/>
      <c r="BC13" s="214"/>
      <c r="BD13" s="214"/>
      <c r="BE13" s="215"/>
      <c r="BF13" s="215"/>
      <c r="BG13" s="215"/>
      <c r="BH13" s="215"/>
      <c r="BI13" s="215"/>
      <c r="BJ13" s="215"/>
      <c r="BK13" s="215"/>
      <c r="BL13" s="215"/>
      <c r="BM13" s="215"/>
      <c r="BN13" s="215"/>
      <c r="BO13" s="215"/>
      <c r="BP13" s="215"/>
      <c r="BQ13" s="220">
        <v>7</v>
      </c>
      <c r="BR13" s="221"/>
      <c r="BS13" s="776"/>
      <c r="BT13" s="777"/>
      <c r="BU13" s="777"/>
      <c r="BV13" s="777"/>
      <c r="BW13" s="777"/>
      <c r="BX13" s="777"/>
      <c r="BY13" s="777"/>
      <c r="BZ13" s="777"/>
      <c r="CA13" s="777"/>
      <c r="CB13" s="777"/>
      <c r="CC13" s="777"/>
      <c r="CD13" s="777"/>
      <c r="CE13" s="777"/>
      <c r="CF13" s="777"/>
      <c r="CG13" s="788"/>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6"/>
      <c r="DW13" s="777"/>
      <c r="DX13" s="777"/>
      <c r="DY13" s="777"/>
      <c r="DZ13" s="778"/>
      <c r="EA13" s="216"/>
    </row>
    <row r="14" spans="1:131" s="217" customFormat="1" ht="26.25" customHeight="1" x14ac:dyDescent="0.25">
      <c r="A14" s="220">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69"/>
      <c r="AL14" s="770"/>
      <c r="AM14" s="770"/>
      <c r="AN14" s="770"/>
      <c r="AO14" s="770"/>
      <c r="AP14" s="770"/>
      <c r="AQ14" s="770"/>
      <c r="AR14" s="770"/>
      <c r="AS14" s="770"/>
      <c r="AT14" s="770"/>
      <c r="AU14" s="771"/>
      <c r="AV14" s="771"/>
      <c r="AW14" s="771"/>
      <c r="AX14" s="771"/>
      <c r="AY14" s="772"/>
      <c r="AZ14" s="214"/>
      <c r="BA14" s="214"/>
      <c r="BB14" s="214"/>
      <c r="BC14" s="214"/>
      <c r="BD14" s="214"/>
      <c r="BE14" s="215"/>
      <c r="BF14" s="215"/>
      <c r="BG14" s="215"/>
      <c r="BH14" s="215"/>
      <c r="BI14" s="215"/>
      <c r="BJ14" s="215"/>
      <c r="BK14" s="215"/>
      <c r="BL14" s="215"/>
      <c r="BM14" s="215"/>
      <c r="BN14" s="215"/>
      <c r="BO14" s="215"/>
      <c r="BP14" s="215"/>
      <c r="BQ14" s="220">
        <v>8</v>
      </c>
      <c r="BR14" s="221"/>
      <c r="BS14" s="776"/>
      <c r="BT14" s="777"/>
      <c r="BU14" s="777"/>
      <c r="BV14" s="777"/>
      <c r="BW14" s="777"/>
      <c r="BX14" s="777"/>
      <c r="BY14" s="777"/>
      <c r="BZ14" s="777"/>
      <c r="CA14" s="777"/>
      <c r="CB14" s="777"/>
      <c r="CC14" s="777"/>
      <c r="CD14" s="777"/>
      <c r="CE14" s="777"/>
      <c r="CF14" s="777"/>
      <c r="CG14" s="788"/>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6"/>
      <c r="DW14" s="777"/>
      <c r="DX14" s="777"/>
      <c r="DY14" s="777"/>
      <c r="DZ14" s="778"/>
      <c r="EA14" s="216"/>
    </row>
    <row r="15" spans="1:131" s="217" customFormat="1" ht="26.25" customHeight="1" x14ac:dyDescent="0.25">
      <c r="A15" s="220">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69"/>
      <c r="AL15" s="770"/>
      <c r="AM15" s="770"/>
      <c r="AN15" s="770"/>
      <c r="AO15" s="770"/>
      <c r="AP15" s="770"/>
      <c r="AQ15" s="770"/>
      <c r="AR15" s="770"/>
      <c r="AS15" s="770"/>
      <c r="AT15" s="770"/>
      <c r="AU15" s="771"/>
      <c r="AV15" s="771"/>
      <c r="AW15" s="771"/>
      <c r="AX15" s="771"/>
      <c r="AY15" s="772"/>
      <c r="AZ15" s="214"/>
      <c r="BA15" s="214"/>
      <c r="BB15" s="214"/>
      <c r="BC15" s="214"/>
      <c r="BD15" s="214"/>
      <c r="BE15" s="215"/>
      <c r="BF15" s="215"/>
      <c r="BG15" s="215"/>
      <c r="BH15" s="215"/>
      <c r="BI15" s="215"/>
      <c r="BJ15" s="215"/>
      <c r="BK15" s="215"/>
      <c r="BL15" s="215"/>
      <c r="BM15" s="215"/>
      <c r="BN15" s="215"/>
      <c r="BO15" s="215"/>
      <c r="BP15" s="215"/>
      <c r="BQ15" s="220">
        <v>9</v>
      </c>
      <c r="BR15" s="221"/>
      <c r="BS15" s="776"/>
      <c r="BT15" s="777"/>
      <c r="BU15" s="777"/>
      <c r="BV15" s="777"/>
      <c r="BW15" s="777"/>
      <c r="BX15" s="777"/>
      <c r="BY15" s="777"/>
      <c r="BZ15" s="777"/>
      <c r="CA15" s="777"/>
      <c r="CB15" s="777"/>
      <c r="CC15" s="777"/>
      <c r="CD15" s="777"/>
      <c r="CE15" s="777"/>
      <c r="CF15" s="777"/>
      <c r="CG15" s="788"/>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6"/>
      <c r="DW15" s="777"/>
      <c r="DX15" s="777"/>
      <c r="DY15" s="777"/>
      <c r="DZ15" s="778"/>
      <c r="EA15" s="216"/>
    </row>
    <row r="16" spans="1:131" s="217" customFormat="1" ht="26.25" customHeight="1" x14ac:dyDescent="0.25">
      <c r="A16" s="220">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69"/>
      <c r="AL16" s="770"/>
      <c r="AM16" s="770"/>
      <c r="AN16" s="770"/>
      <c r="AO16" s="770"/>
      <c r="AP16" s="770"/>
      <c r="AQ16" s="770"/>
      <c r="AR16" s="770"/>
      <c r="AS16" s="770"/>
      <c r="AT16" s="770"/>
      <c r="AU16" s="771"/>
      <c r="AV16" s="771"/>
      <c r="AW16" s="771"/>
      <c r="AX16" s="771"/>
      <c r="AY16" s="772"/>
      <c r="AZ16" s="214"/>
      <c r="BA16" s="214"/>
      <c r="BB16" s="214"/>
      <c r="BC16" s="214"/>
      <c r="BD16" s="214"/>
      <c r="BE16" s="215"/>
      <c r="BF16" s="215"/>
      <c r="BG16" s="215"/>
      <c r="BH16" s="215"/>
      <c r="BI16" s="215"/>
      <c r="BJ16" s="215"/>
      <c r="BK16" s="215"/>
      <c r="BL16" s="215"/>
      <c r="BM16" s="215"/>
      <c r="BN16" s="215"/>
      <c r="BO16" s="215"/>
      <c r="BP16" s="215"/>
      <c r="BQ16" s="220">
        <v>10</v>
      </c>
      <c r="BR16" s="221"/>
      <c r="BS16" s="776"/>
      <c r="BT16" s="777"/>
      <c r="BU16" s="777"/>
      <c r="BV16" s="777"/>
      <c r="BW16" s="777"/>
      <c r="BX16" s="777"/>
      <c r="BY16" s="777"/>
      <c r="BZ16" s="777"/>
      <c r="CA16" s="777"/>
      <c r="CB16" s="777"/>
      <c r="CC16" s="777"/>
      <c r="CD16" s="777"/>
      <c r="CE16" s="777"/>
      <c r="CF16" s="777"/>
      <c r="CG16" s="788"/>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6"/>
      <c r="DW16" s="777"/>
      <c r="DX16" s="777"/>
      <c r="DY16" s="777"/>
      <c r="DZ16" s="778"/>
      <c r="EA16" s="216"/>
    </row>
    <row r="17" spans="1:131" s="217" customFormat="1" ht="26.25" customHeight="1" x14ac:dyDescent="0.25">
      <c r="A17" s="220">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69"/>
      <c r="AL17" s="770"/>
      <c r="AM17" s="770"/>
      <c r="AN17" s="770"/>
      <c r="AO17" s="770"/>
      <c r="AP17" s="770"/>
      <c r="AQ17" s="770"/>
      <c r="AR17" s="770"/>
      <c r="AS17" s="770"/>
      <c r="AT17" s="770"/>
      <c r="AU17" s="771"/>
      <c r="AV17" s="771"/>
      <c r="AW17" s="771"/>
      <c r="AX17" s="771"/>
      <c r="AY17" s="772"/>
      <c r="AZ17" s="214"/>
      <c r="BA17" s="214"/>
      <c r="BB17" s="214"/>
      <c r="BC17" s="214"/>
      <c r="BD17" s="214"/>
      <c r="BE17" s="215"/>
      <c r="BF17" s="215"/>
      <c r="BG17" s="215"/>
      <c r="BH17" s="215"/>
      <c r="BI17" s="215"/>
      <c r="BJ17" s="215"/>
      <c r="BK17" s="215"/>
      <c r="BL17" s="215"/>
      <c r="BM17" s="215"/>
      <c r="BN17" s="215"/>
      <c r="BO17" s="215"/>
      <c r="BP17" s="215"/>
      <c r="BQ17" s="220">
        <v>11</v>
      </c>
      <c r="BR17" s="221"/>
      <c r="BS17" s="776"/>
      <c r="BT17" s="777"/>
      <c r="BU17" s="777"/>
      <c r="BV17" s="777"/>
      <c r="BW17" s="777"/>
      <c r="BX17" s="777"/>
      <c r="BY17" s="777"/>
      <c r="BZ17" s="777"/>
      <c r="CA17" s="777"/>
      <c r="CB17" s="777"/>
      <c r="CC17" s="777"/>
      <c r="CD17" s="777"/>
      <c r="CE17" s="777"/>
      <c r="CF17" s="777"/>
      <c r="CG17" s="788"/>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6"/>
      <c r="DW17" s="777"/>
      <c r="DX17" s="777"/>
      <c r="DY17" s="777"/>
      <c r="DZ17" s="778"/>
      <c r="EA17" s="216"/>
    </row>
    <row r="18" spans="1:131" s="217" customFormat="1" ht="26.25" customHeight="1" x14ac:dyDescent="0.25">
      <c r="A18" s="220">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69"/>
      <c r="AL18" s="770"/>
      <c r="AM18" s="770"/>
      <c r="AN18" s="770"/>
      <c r="AO18" s="770"/>
      <c r="AP18" s="770"/>
      <c r="AQ18" s="770"/>
      <c r="AR18" s="770"/>
      <c r="AS18" s="770"/>
      <c r="AT18" s="770"/>
      <c r="AU18" s="771"/>
      <c r="AV18" s="771"/>
      <c r="AW18" s="771"/>
      <c r="AX18" s="771"/>
      <c r="AY18" s="772"/>
      <c r="AZ18" s="214"/>
      <c r="BA18" s="214"/>
      <c r="BB18" s="214"/>
      <c r="BC18" s="214"/>
      <c r="BD18" s="214"/>
      <c r="BE18" s="215"/>
      <c r="BF18" s="215"/>
      <c r="BG18" s="215"/>
      <c r="BH18" s="215"/>
      <c r="BI18" s="215"/>
      <c r="BJ18" s="215"/>
      <c r="BK18" s="215"/>
      <c r="BL18" s="215"/>
      <c r="BM18" s="215"/>
      <c r="BN18" s="215"/>
      <c r="BO18" s="215"/>
      <c r="BP18" s="215"/>
      <c r="BQ18" s="220">
        <v>12</v>
      </c>
      <c r="BR18" s="221"/>
      <c r="BS18" s="776"/>
      <c r="BT18" s="777"/>
      <c r="BU18" s="777"/>
      <c r="BV18" s="777"/>
      <c r="BW18" s="777"/>
      <c r="BX18" s="777"/>
      <c r="BY18" s="777"/>
      <c r="BZ18" s="777"/>
      <c r="CA18" s="777"/>
      <c r="CB18" s="777"/>
      <c r="CC18" s="777"/>
      <c r="CD18" s="777"/>
      <c r="CE18" s="777"/>
      <c r="CF18" s="777"/>
      <c r="CG18" s="788"/>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6"/>
      <c r="DW18" s="777"/>
      <c r="DX18" s="777"/>
      <c r="DY18" s="777"/>
      <c r="DZ18" s="778"/>
      <c r="EA18" s="216"/>
    </row>
    <row r="19" spans="1:131" s="217" customFormat="1" ht="26.25" customHeight="1" x14ac:dyDescent="0.25">
      <c r="A19" s="220">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69"/>
      <c r="AL19" s="770"/>
      <c r="AM19" s="770"/>
      <c r="AN19" s="770"/>
      <c r="AO19" s="770"/>
      <c r="AP19" s="770"/>
      <c r="AQ19" s="770"/>
      <c r="AR19" s="770"/>
      <c r="AS19" s="770"/>
      <c r="AT19" s="770"/>
      <c r="AU19" s="771"/>
      <c r="AV19" s="771"/>
      <c r="AW19" s="771"/>
      <c r="AX19" s="771"/>
      <c r="AY19" s="772"/>
      <c r="AZ19" s="214"/>
      <c r="BA19" s="214"/>
      <c r="BB19" s="214"/>
      <c r="BC19" s="214"/>
      <c r="BD19" s="214"/>
      <c r="BE19" s="215"/>
      <c r="BF19" s="215"/>
      <c r="BG19" s="215"/>
      <c r="BH19" s="215"/>
      <c r="BI19" s="215"/>
      <c r="BJ19" s="215"/>
      <c r="BK19" s="215"/>
      <c r="BL19" s="215"/>
      <c r="BM19" s="215"/>
      <c r="BN19" s="215"/>
      <c r="BO19" s="215"/>
      <c r="BP19" s="215"/>
      <c r="BQ19" s="220">
        <v>13</v>
      </c>
      <c r="BR19" s="221"/>
      <c r="BS19" s="776"/>
      <c r="BT19" s="777"/>
      <c r="BU19" s="777"/>
      <c r="BV19" s="777"/>
      <c r="BW19" s="777"/>
      <c r="BX19" s="777"/>
      <c r="BY19" s="777"/>
      <c r="BZ19" s="777"/>
      <c r="CA19" s="777"/>
      <c r="CB19" s="777"/>
      <c r="CC19" s="777"/>
      <c r="CD19" s="777"/>
      <c r="CE19" s="777"/>
      <c r="CF19" s="777"/>
      <c r="CG19" s="788"/>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6"/>
      <c r="DW19" s="777"/>
      <c r="DX19" s="777"/>
      <c r="DY19" s="777"/>
      <c r="DZ19" s="778"/>
      <c r="EA19" s="216"/>
    </row>
    <row r="20" spans="1:131" s="217" customFormat="1" ht="26.25" customHeight="1" x14ac:dyDescent="0.25">
      <c r="A20" s="220">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69"/>
      <c r="AL20" s="770"/>
      <c r="AM20" s="770"/>
      <c r="AN20" s="770"/>
      <c r="AO20" s="770"/>
      <c r="AP20" s="770"/>
      <c r="AQ20" s="770"/>
      <c r="AR20" s="770"/>
      <c r="AS20" s="770"/>
      <c r="AT20" s="770"/>
      <c r="AU20" s="771"/>
      <c r="AV20" s="771"/>
      <c r="AW20" s="771"/>
      <c r="AX20" s="771"/>
      <c r="AY20" s="772"/>
      <c r="AZ20" s="214"/>
      <c r="BA20" s="214"/>
      <c r="BB20" s="214"/>
      <c r="BC20" s="214"/>
      <c r="BD20" s="214"/>
      <c r="BE20" s="215"/>
      <c r="BF20" s="215"/>
      <c r="BG20" s="215"/>
      <c r="BH20" s="215"/>
      <c r="BI20" s="215"/>
      <c r="BJ20" s="215"/>
      <c r="BK20" s="215"/>
      <c r="BL20" s="215"/>
      <c r="BM20" s="215"/>
      <c r="BN20" s="215"/>
      <c r="BO20" s="215"/>
      <c r="BP20" s="215"/>
      <c r="BQ20" s="220">
        <v>14</v>
      </c>
      <c r="BR20" s="221"/>
      <c r="BS20" s="776"/>
      <c r="BT20" s="777"/>
      <c r="BU20" s="777"/>
      <c r="BV20" s="777"/>
      <c r="BW20" s="777"/>
      <c r="BX20" s="777"/>
      <c r="BY20" s="777"/>
      <c r="BZ20" s="777"/>
      <c r="CA20" s="777"/>
      <c r="CB20" s="777"/>
      <c r="CC20" s="777"/>
      <c r="CD20" s="777"/>
      <c r="CE20" s="777"/>
      <c r="CF20" s="777"/>
      <c r="CG20" s="788"/>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6"/>
      <c r="DW20" s="777"/>
      <c r="DX20" s="777"/>
      <c r="DY20" s="777"/>
      <c r="DZ20" s="778"/>
      <c r="EA20" s="216"/>
    </row>
    <row r="21" spans="1:131" s="217" customFormat="1" ht="26.25" customHeight="1" thickBot="1" x14ac:dyDescent="0.3">
      <c r="A21" s="220">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69"/>
      <c r="AL21" s="770"/>
      <c r="AM21" s="770"/>
      <c r="AN21" s="770"/>
      <c r="AO21" s="770"/>
      <c r="AP21" s="770"/>
      <c r="AQ21" s="770"/>
      <c r="AR21" s="770"/>
      <c r="AS21" s="770"/>
      <c r="AT21" s="770"/>
      <c r="AU21" s="771"/>
      <c r="AV21" s="771"/>
      <c r="AW21" s="771"/>
      <c r="AX21" s="771"/>
      <c r="AY21" s="772"/>
      <c r="AZ21" s="214"/>
      <c r="BA21" s="214"/>
      <c r="BB21" s="214"/>
      <c r="BC21" s="214"/>
      <c r="BD21" s="214"/>
      <c r="BE21" s="215"/>
      <c r="BF21" s="215"/>
      <c r="BG21" s="215"/>
      <c r="BH21" s="215"/>
      <c r="BI21" s="215"/>
      <c r="BJ21" s="215"/>
      <c r="BK21" s="215"/>
      <c r="BL21" s="215"/>
      <c r="BM21" s="215"/>
      <c r="BN21" s="215"/>
      <c r="BO21" s="215"/>
      <c r="BP21" s="215"/>
      <c r="BQ21" s="220">
        <v>15</v>
      </c>
      <c r="BR21" s="221"/>
      <c r="BS21" s="776"/>
      <c r="BT21" s="777"/>
      <c r="BU21" s="777"/>
      <c r="BV21" s="777"/>
      <c r="BW21" s="777"/>
      <c r="BX21" s="777"/>
      <c r="BY21" s="777"/>
      <c r="BZ21" s="777"/>
      <c r="CA21" s="777"/>
      <c r="CB21" s="777"/>
      <c r="CC21" s="777"/>
      <c r="CD21" s="777"/>
      <c r="CE21" s="777"/>
      <c r="CF21" s="777"/>
      <c r="CG21" s="788"/>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6"/>
      <c r="DW21" s="777"/>
      <c r="DX21" s="777"/>
      <c r="DY21" s="777"/>
      <c r="DZ21" s="778"/>
      <c r="EA21" s="216"/>
    </row>
    <row r="22" spans="1:131" s="217" customFormat="1" ht="26.25" customHeight="1" x14ac:dyDescent="0.25">
      <c r="A22" s="220">
        <v>16</v>
      </c>
      <c r="B22" s="779"/>
      <c r="C22" s="780"/>
      <c r="D22" s="780"/>
      <c r="E22" s="780"/>
      <c r="F22" s="780"/>
      <c r="G22" s="780"/>
      <c r="H22" s="780"/>
      <c r="I22" s="780"/>
      <c r="J22" s="780"/>
      <c r="K22" s="780"/>
      <c r="L22" s="780"/>
      <c r="M22" s="780"/>
      <c r="N22" s="780"/>
      <c r="O22" s="780"/>
      <c r="P22" s="781"/>
      <c r="Q22" s="799"/>
      <c r="R22" s="800"/>
      <c r="S22" s="800"/>
      <c r="T22" s="800"/>
      <c r="U22" s="800"/>
      <c r="V22" s="800"/>
      <c r="W22" s="800"/>
      <c r="X22" s="800"/>
      <c r="Y22" s="800"/>
      <c r="Z22" s="800"/>
      <c r="AA22" s="800"/>
      <c r="AB22" s="800"/>
      <c r="AC22" s="800"/>
      <c r="AD22" s="800"/>
      <c r="AE22" s="801"/>
      <c r="AF22" s="785"/>
      <c r="AG22" s="786"/>
      <c r="AH22" s="786"/>
      <c r="AI22" s="786"/>
      <c r="AJ22" s="787"/>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15"/>
      <c r="BF22" s="215"/>
      <c r="BG22" s="215"/>
      <c r="BH22" s="215"/>
      <c r="BI22" s="215"/>
      <c r="BJ22" s="215"/>
      <c r="BK22" s="215"/>
      <c r="BL22" s="215"/>
      <c r="BM22" s="215"/>
      <c r="BN22" s="215"/>
      <c r="BO22" s="215"/>
      <c r="BP22" s="215"/>
      <c r="BQ22" s="220">
        <v>16</v>
      </c>
      <c r="BR22" s="221"/>
      <c r="BS22" s="776"/>
      <c r="BT22" s="777"/>
      <c r="BU22" s="777"/>
      <c r="BV22" s="777"/>
      <c r="BW22" s="777"/>
      <c r="BX22" s="777"/>
      <c r="BY22" s="777"/>
      <c r="BZ22" s="777"/>
      <c r="CA22" s="777"/>
      <c r="CB22" s="777"/>
      <c r="CC22" s="777"/>
      <c r="CD22" s="777"/>
      <c r="CE22" s="777"/>
      <c r="CF22" s="777"/>
      <c r="CG22" s="788"/>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6"/>
      <c r="DW22" s="777"/>
      <c r="DX22" s="777"/>
      <c r="DY22" s="777"/>
      <c r="DZ22" s="778"/>
      <c r="EA22" s="216"/>
    </row>
    <row r="23" spans="1:131" s="217" customFormat="1" ht="26.25" customHeight="1" thickBot="1" x14ac:dyDescent="0.3">
      <c r="A23" s="222" t="s">
        <v>376</v>
      </c>
      <c r="B23" s="789" t="s">
        <v>377</v>
      </c>
      <c r="C23" s="790"/>
      <c r="D23" s="790"/>
      <c r="E23" s="790"/>
      <c r="F23" s="790"/>
      <c r="G23" s="790"/>
      <c r="H23" s="790"/>
      <c r="I23" s="790"/>
      <c r="J23" s="790"/>
      <c r="K23" s="790"/>
      <c r="L23" s="790"/>
      <c r="M23" s="790"/>
      <c r="N23" s="790"/>
      <c r="O23" s="790"/>
      <c r="P23" s="791"/>
      <c r="Q23" s="792">
        <v>6390</v>
      </c>
      <c r="R23" s="793"/>
      <c r="S23" s="793"/>
      <c r="T23" s="793"/>
      <c r="U23" s="793"/>
      <c r="V23" s="793">
        <v>6090</v>
      </c>
      <c r="W23" s="793"/>
      <c r="X23" s="793"/>
      <c r="Y23" s="793"/>
      <c r="Z23" s="793"/>
      <c r="AA23" s="793">
        <v>300</v>
      </c>
      <c r="AB23" s="793"/>
      <c r="AC23" s="793"/>
      <c r="AD23" s="793"/>
      <c r="AE23" s="794"/>
      <c r="AF23" s="795">
        <v>266</v>
      </c>
      <c r="AG23" s="793"/>
      <c r="AH23" s="793"/>
      <c r="AI23" s="793"/>
      <c r="AJ23" s="796"/>
      <c r="AK23" s="797"/>
      <c r="AL23" s="798"/>
      <c r="AM23" s="798"/>
      <c r="AN23" s="798"/>
      <c r="AO23" s="798"/>
      <c r="AP23" s="793">
        <v>4928</v>
      </c>
      <c r="AQ23" s="793"/>
      <c r="AR23" s="793"/>
      <c r="AS23" s="793"/>
      <c r="AT23" s="793"/>
      <c r="AU23" s="809"/>
      <c r="AV23" s="809"/>
      <c r="AW23" s="809"/>
      <c r="AX23" s="809"/>
      <c r="AY23" s="810"/>
      <c r="AZ23" s="811" t="s">
        <v>122</v>
      </c>
      <c r="BA23" s="812"/>
      <c r="BB23" s="812"/>
      <c r="BC23" s="812"/>
      <c r="BD23" s="813"/>
      <c r="BE23" s="215"/>
      <c r="BF23" s="215"/>
      <c r="BG23" s="215"/>
      <c r="BH23" s="215"/>
      <c r="BI23" s="215"/>
      <c r="BJ23" s="215"/>
      <c r="BK23" s="215"/>
      <c r="BL23" s="215"/>
      <c r="BM23" s="215"/>
      <c r="BN23" s="215"/>
      <c r="BO23" s="215"/>
      <c r="BP23" s="215"/>
      <c r="BQ23" s="220">
        <v>17</v>
      </c>
      <c r="BR23" s="221"/>
      <c r="BS23" s="776"/>
      <c r="BT23" s="777"/>
      <c r="BU23" s="777"/>
      <c r="BV23" s="777"/>
      <c r="BW23" s="777"/>
      <c r="BX23" s="777"/>
      <c r="BY23" s="777"/>
      <c r="BZ23" s="777"/>
      <c r="CA23" s="777"/>
      <c r="CB23" s="777"/>
      <c r="CC23" s="777"/>
      <c r="CD23" s="777"/>
      <c r="CE23" s="777"/>
      <c r="CF23" s="777"/>
      <c r="CG23" s="788"/>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6"/>
      <c r="DW23" s="777"/>
      <c r="DX23" s="777"/>
      <c r="DY23" s="777"/>
      <c r="DZ23" s="778"/>
      <c r="EA23" s="216"/>
    </row>
    <row r="24" spans="1:131" s="217" customFormat="1" ht="26.25" customHeight="1" x14ac:dyDescent="0.2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14"/>
      <c r="BA24" s="214"/>
      <c r="BB24" s="214"/>
      <c r="BC24" s="214"/>
      <c r="BD24" s="214"/>
      <c r="BE24" s="215"/>
      <c r="BF24" s="215"/>
      <c r="BG24" s="215"/>
      <c r="BH24" s="215"/>
      <c r="BI24" s="215"/>
      <c r="BJ24" s="215"/>
      <c r="BK24" s="215"/>
      <c r="BL24" s="215"/>
      <c r="BM24" s="215"/>
      <c r="BN24" s="215"/>
      <c r="BO24" s="215"/>
      <c r="BP24" s="215"/>
      <c r="BQ24" s="220">
        <v>18</v>
      </c>
      <c r="BR24" s="221"/>
      <c r="BS24" s="776"/>
      <c r="BT24" s="777"/>
      <c r="BU24" s="777"/>
      <c r="BV24" s="777"/>
      <c r="BW24" s="777"/>
      <c r="BX24" s="777"/>
      <c r="BY24" s="777"/>
      <c r="BZ24" s="777"/>
      <c r="CA24" s="777"/>
      <c r="CB24" s="777"/>
      <c r="CC24" s="777"/>
      <c r="CD24" s="777"/>
      <c r="CE24" s="777"/>
      <c r="CF24" s="777"/>
      <c r="CG24" s="788"/>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6"/>
      <c r="DW24" s="777"/>
      <c r="DX24" s="777"/>
      <c r="DY24" s="777"/>
      <c r="DZ24" s="778"/>
      <c r="EA24" s="216"/>
    </row>
    <row r="25" spans="1:131" ht="26.25" customHeight="1" thickBot="1" x14ac:dyDescent="0.3">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6"/>
      <c r="BT25" s="777"/>
      <c r="BU25" s="777"/>
      <c r="BV25" s="777"/>
      <c r="BW25" s="777"/>
      <c r="BX25" s="777"/>
      <c r="BY25" s="777"/>
      <c r="BZ25" s="777"/>
      <c r="CA25" s="777"/>
      <c r="CB25" s="777"/>
      <c r="CC25" s="777"/>
      <c r="CD25" s="777"/>
      <c r="CE25" s="777"/>
      <c r="CF25" s="777"/>
      <c r="CG25" s="788"/>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6"/>
      <c r="DW25" s="777"/>
      <c r="DX25" s="777"/>
      <c r="DY25" s="777"/>
      <c r="DZ25" s="778"/>
      <c r="EA25" s="212"/>
    </row>
    <row r="26" spans="1:131" ht="26.25" customHeight="1" x14ac:dyDescent="0.25">
      <c r="A26" s="728" t="s">
        <v>357</v>
      </c>
      <c r="B26" s="729"/>
      <c r="C26" s="729"/>
      <c r="D26" s="729"/>
      <c r="E26" s="729"/>
      <c r="F26" s="729"/>
      <c r="G26" s="729"/>
      <c r="H26" s="729"/>
      <c r="I26" s="729"/>
      <c r="J26" s="729"/>
      <c r="K26" s="729"/>
      <c r="L26" s="729"/>
      <c r="M26" s="729"/>
      <c r="N26" s="729"/>
      <c r="O26" s="729"/>
      <c r="P26" s="730"/>
      <c r="Q26" s="734" t="s">
        <v>380</v>
      </c>
      <c r="R26" s="735"/>
      <c r="S26" s="735"/>
      <c r="T26" s="735"/>
      <c r="U26" s="736"/>
      <c r="V26" s="734" t="s">
        <v>381</v>
      </c>
      <c r="W26" s="735"/>
      <c r="X26" s="735"/>
      <c r="Y26" s="735"/>
      <c r="Z26" s="736"/>
      <c r="AA26" s="734" t="s">
        <v>382</v>
      </c>
      <c r="AB26" s="735"/>
      <c r="AC26" s="735"/>
      <c r="AD26" s="735"/>
      <c r="AE26" s="735"/>
      <c r="AF26" s="814" t="s">
        <v>383</v>
      </c>
      <c r="AG26" s="815"/>
      <c r="AH26" s="815"/>
      <c r="AI26" s="815"/>
      <c r="AJ26" s="816"/>
      <c r="AK26" s="735" t="s">
        <v>384</v>
      </c>
      <c r="AL26" s="735"/>
      <c r="AM26" s="735"/>
      <c r="AN26" s="735"/>
      <c r="AO26" s="736"/>
      <c r="AP26" s="734" t="s">
        <v>385</v>
      </c>
      <c r="AQ26" s="735"/>
      <c r="AR26" s="735"/>
      <c r="AS26" s="735"/>
      <c r="AT26" s="736"/>
      <c r="AU26" s="734" t="s">
        <v>386</v>
      </c>
      <c r="AV26" s="735"/>
      <c r="AW26" s="735"/>
      <c r="AX26" s="735"/>
      <c r="AY26" s="736"/>
      <c r="AZ26" s="734" t="s">
        <v>387</v>
      </c>
      <c r="BA26" s="735"/>
      <c r="BB26" s="735"/>
      <c r="BC26" s="735"/>
      <c r="BD26" s="736"/>
      <c r="BE26" s="734" t="s">
        <v>364</v>
      </c>
      <c r="BF26" s="735"/>
      <c r="BG26" s="735"/>
      <c r="BH26" s="735"/>
      <c r="BI26" s="741"/>
      <c r="BJ26" s="214"/>
      <c r="BK26" s="214"/>
      <c r="BL26" s="214"/>
      <c r="BM26" s="214"/>
      <c r="BN26" s="214"/>
      <c r="BO26" s="223"/>
      <c r="BP26" s="223"/>
      <c r="BQ26" s="220">
        <v>20</v>
      </c>
      <c r="BR26" s="221"/>
      <c r="BS26" s="776"/>
      <c r="BT26" s="777"/>
      <c r="BU26" s="777"/>
      <c r="BV26" s="777"/>
      <c r="BW26" s="777"/>
      <c r="BX26" s="777"/>
      <c r="BY26" s="777"/>
      <c r="BZ26" s="777"/>
      <c r="CA26" s="777"/>
      <c r="CB26" s="777"/>
      <c r="CC26" s="777"/>
      <c r="CD26" s="777"/>
      <c r="CE26" s="777"/>
      <c r="CF26" s="777"/>
      <c r="CG26" s="788"/>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6"/>
      <c r="DW26" s="777"/>
      <c r="DX26" s="777"/>
      <c r="DY26" s="777"/>
      <c r="DZ26" s="778"/>
      <c r="EA26" s="212"/>
    </row>
    <row r="27" spans="1:131" ht="26.25" customHeight="1" thickBot="1" x14ac:dyDescent="0.3">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7"/>
      <c r="AG27" s="818"/>
      <c r="AH27" s="818"/>
      <c r="AI27" s="818"/>
      <c r="AJ27" s="819"/>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3"/>
      <c r="BP27" s="223"/>
      <c r="BQ27" s="220">
        <v>21</v>
      </c>
      <c r="BR27" s="221"/>
      <c r="BS27" s="776"/>
      <c r="BT27" s="777"/>
      <c r="BU27" s="777"/>
      <c r="BV27" s="777"/>
      <c r="BW27" s="777"/>
      <c r="BX27" s="777"/>
      <c r="BY27" s="777"/>
      <c r="BZ27" s="777"/>
      <c r="CA27" s="777"/>
      <c r="CB27" s="777"/>
      <c r="CC27" s="777"/>
      <c r="CD27" s="777"/>
      <c r="CE27" s="777"/>
      <c r="CF27" s="777"/>
      <c r="CG27" s="788"/>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6"/>
      <c r="DW27" s="777"/>
      <c r="DX27" s="777"/>
      <c r="DY27" s="777"/>
      <c r="DZ27" s="778"/>
      <c r="EA27" s="212"/>
    </row>
    <row r="28" spans="1:131" ht="26.25" customHeight="1" thickTop="1" x14ac:dyDescent="0.25">
      <c r="A28" s="224">
        <v>1</v>
      </c>
      <c r="B28" s="750" t="s">
        <v>388</v>
      </c>
      <c r="C28" s="751"/>
      <c r="D28" s="751"/>
      <c r="E28" s="751"/>
      <c r="F28" s="751"/>
      <c r="G28" s="751"/>
      <c r="H28" s="751"/>
      <c r="I28" s="751"/>
      <c r="J28" s="751"/>
      <c r="K28" s="751"/>
      <c r="L28" s="751"/>
      <c r="M28" s="751"/>
      <c r="N28" s="751"/>
      <c r="O28" s="751"/>
      <c r="P28" s="752"/>
      <c r="Q28" s="822">
        <v>625</v>
      </c>
      <c r="R28" s="823"/>
      <c r="S28" s="823"/>
      <c r="T28" s="823"/>
      <c r="U28" s="823"/>
      <c r="V28" s="823">
        <v>614</v>
      </c>
      <c r="W28" s="823"/>
      <c r="X28" s="823"/>
      <c r="Y28" s="823"/>
      <c r="Z28" s="823"/>
      <c r="AA28" s="823">
        <f>Q28-V28</f>
        <v>11</v>
      </c>
      <c r="AB28" s="823"/>
      <c r="AC28" s="823"/>
      <c r="AD28" s="823"/>
      <c r="AE28" s="824"/>
      <c r="AF28" s="825">
        <v>11</v>
      </c>
      <c r="AG28" s="823"/>
      <c r="AH28" s="823"/>
      <c r="AI28" s="823"/>
      <c r="AJ28" s="826"/>
      <c r="AK28" s="827">
        <v>40</v>
      </c>
      <c r="AL28" s="828"/>
      <c r="AM28" s="828"/>
      <c r="AN28" s="828"/>
      <c r="AO28" s="828"/>
      <c r="AP28" s="828" t="s">
        <v>561</v>
      </c>
      <c r="AQ28" s="828"/>
      <c r="AR28" s="828"/>
      <c r="AS28" s="828"/>
      <c r="AT28" s="828"/>
      <c r="AU28" s="828" t="s">
        <v>561</v>
      </c>
      <c r="AV28" s="828"/>
      <c r="AW28" s="828"/>
      <c r="AX28" s="828"/>
      <c r="AY28" s="828"/>
      <c r="AZ28" s="829" t="s">
        <v>561</v>
      </c>
      <c r="BA28" s="829"/>
      <c r="BB28" s="829"/>
      <c r="BC28" s="829"/>
      <c r="BD28" s="829"/>
      <c r="BE28" s="820"/>
      <c r="BF28" s="820"/>
      <c r="BG28" s="820"/>
      <c r="BH28" s="820"/>
      <c r="BI28" s="821"/>
      <c r="BJ28" s="214"/>
      <c r="BK28" s="214"/>
      <c r="BL28" s="214"/>
      <c r="BM28" s="214"/>
      <c r="BN28" s="214"/>
      <c r="BO28" s="223"/>
      <c r="BP28" s="223"/>
      <c r="BQ28" s="220">
        <v>22</v>
      </c>
      <c r="BR28" s="221"/>
      <c r="BS28" s="776"/>
      <c r="BT28" s="777"/>
      <c r="BU28" s="777"/>
      <c r="BV28" s="777"/>
      <c r="BW28" s="777"/>
      <c r="BX28" s="777"/>
      <c r="BY28" s="777"/>
      <c r="BZ28" s="777"/>
      <c r="CA28" s="777"/>
      <c r="CB28" s="777"/>
      <c r="CC28" s="777"/>
      <c r="CD28" s="777"/>
      <c r="CE28" s="777"/>
      <c r="CF28" s="777"/>
      <c r="CG28" s="788"/>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6"/>
      <c r="DW28" s="777"/>
      <c r="DX28" s="777"/>
      <c r="DY28" s="777"/>
      <c r="DZ28" s="778"/>
      <c r="EA28" s="212"/>
    </row>
    <row r="29" spans="1:131" ht="26.25" customHeight="1" x14ac:dyDescent="0.25">
      <c r="A29" s="224">
        <v>2</v>
      </c>
      <c r="B29" s="779" t="s">
        <v>389</v>
      </c>
      <c r="C29" s="780"/>
      <c r="D29" s="780"/>
      <c r="E29" s="780"/>
      <c r="F29" s="780"/>
      <c r="G29" s="780"/>
      <c r="H29" s="780"/>
      <c r="I29" s="780"/>
      <c r="J29" s="780"/>
      <c r="K29" s="780"/>
      <c r="L29" s="780"/>
      <c r="M29" s="780"/>
      <c r="N29" s="780"/>
      <c r="O29" s="780"/>
      <c r="P29" s="781"/>
      <c r="Q29" s="782">
        <v>97</v>
      </c>
      <c r="R29" s="783"/>
      <c r="S29" s="783"/>
      <c r="T29" s="783"/>
      <c r="U29" s="783"/>
      <c r="V29" s="783">
        <v>87</v>
      </c>
      <c r="W29" s="783"/>
      <c r="X29" s="783"/>
      <c r="Y29" s="783"/>
      <c r="Z29" s="783"/>
      <c r="AA29" s="784">
        <f t="shared" ref="AA29:AA35" si="0">Q29-V29</f>
        <v>10</v>
      </c>
      <c r="AB29" s="786"/>
      <c r="AC29" s="786"/>
      <c r="AD29" s="786"/>
      <c r="AE29" s="787"/>
      <c r="AF29" s="785">
        <v>10</v>
      </c>
      <c r="AG29" s="786"/>
      <c r="AH29" s="786"/>
      <c r="AI29" s="786"/>
      <c r="AJ29" s="787"/>
      <c r="AK29" s="834" t="s">
        <v>561</v>
      </c>
      <c r="AL29" s="830"/>
      <c r="AM29" s="830"/>
      <c r="AN29" s="830"/>
      <c r="AO29" s="830"/>
      <c r="AP29" s="830">
        <v>11</v>
      </c>
      <c r="AQ29" s="830"/>
      <c r="AR29" s="830"/>
      <c r="AS29" s="830"/>
      <c r="AT29" s="830"/>
      <c r="AU29" s="830">
        <v>5</v>
      </c>
      <c r="AV29" s="830"/>
      <c r="AW29" s="830"/>
      <c r="AX29" s="830"/>
      <c r="AY29" s="830"/>
      <c r="AZ29" s="831" t="s">
        <v>561</v>
      </c>
      <c r="BA29" s="831"/>
      <c r="BB29" s="831"/>
      <c r="BC29" s="831"/>
      <c r="BD29" s="831"/>
      <c r="BE29" s="832"/>
      <c r="BF29" s="832"/>
      <c r="BG29" s="832"/>
      <c r="BH29" s="832"/>
      <c r="BI29" s="833"/>
      <c r="BJ29" s="214"/>
      <c r="BK29" s="214"/>
      <c r="BL29" s="214"/>
      <c r="BM29" s="214"/>
      <c r="BN29" s="214"/>
      <c r="BO29" s="223"/>
      <c r="BP29" s="223"/>
      <c r="BQ29" s="220">
        <v>23</v>
      </c>
      <c r="BR29" s="221"/>
      <c r="BS29" s="776"/>
      <c r="BT29" s="777"/>
      <c r="BU29" s="777"/>
      <c r="BV29" s="777"/>
      <c r="BW29" s="777"/>
      <c r="BX29" s="777"/>
      <c r="BY29" s="777"/>
      <c r="BZ29" s="777"/>
      <c r="CA29" s="777"/>
      <c r="CB29" s="777"/>
      <c r="CC29" s="777"/>
      <c r="CD29" s="777"/>
      <c r="CE29" s="777"/>
      <c r="CF29" s="777"/>
      <c r="CG29" s="788"/>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6"/>
      <c r="DW29" s="777"/>
      <c r="DX29" s="777"/>
      <c r="DY29" s="777"/>
      <c r="DZ29" s="778"/>
      <c r="EA29" s="212"/>
    </row>
    <row r="30" spans="1:131" ht="26.25" customHeight="1" x14ac:dyDescent="0.25">
      <c r="A30" s="224">
        <v>3</v>
      </c>
      <c r="B30" s="779" t="s">
        <v>390</v>
      </c>
      <c r="C30" s="780"/>
      <c r="D30" s="780"/>
      <c r="E30" s="780"/>
      <c r="F30" s="780"/>
      <c r="G30" s="780"/>
      <c r="H30" s="780"/>
      <c r="I30" s="780"/>
      <c r="J30" s="780"/>
      <c r="K30" s="780"/>
      <c r="L30" s="780"/>
      <c r="M30" s="780"/>
      <c r="N30" s="780"/>
      <c r="O30" s="780"/>
      <c r="P30" s="781"/>
      <c r="Q30" s="782">
        <v>932</v>
      </c>
      <c r="R30" s="783"/>
      <c r="S30" s="783"/>
      <c r="T30" s="783"/>
      <c r="U30" s="783"/>
      <c r="V30" s="783">
        <v>845</v>
      </c>
      <c r="W30" s="783"/>
      <c r="X30" s="783"/>
      <c r="Y30" s="783"/>
      <c r="Z30" s="783"/>
      <c r="AA30" s="784">
        <v>86</v>
      </c>
      <c r="AB30" s="786"/>
      <c r="AC30" s="786"/>
      <c r="AD30" s="786"/>
      <c r="AE30" s="787"/>
      <c r="AF30" s="785">
        <v>86</v>
      </c>
      <c r="AG30" s="786"/>
      <c r="AH30" s="786"/>
      <c r="AI30" s="786"/>
      <c r="AJ30" s="787"/>
      <c r="AK30" s="834">
        <v>136</v>
      </c>
      <c r="AL30" s="830"/>
      <c r="AM30" s="830"/>
      <c r="AN30" s="830"/>
      <c r="AO30" s="830"/>
      <c r="AP30" s="830" t="s">
        <v>561</v>
      </c>
      <c r="AQ30" s="830"/>
      <c r="AR30" s="830"/>
      <c r="AS30" s="830"/>
      <c r="AT30" s="830"/>
      <c r="AU30" s="830" t="s">
        <v>561</v>
      </c>
      <c r="AV30" s="830"/>
      <c r="AW30" s="830"/>
      <c r="AX30" s="830"/>
      <c r="AY30" s="830"/>
      <c r="AZ30" s="831" t="s">
        <v>561</v>
      </c>
      <c r="BA30" s="831"/>
      <c r="BB30" s="831"/>
      <c r="BC30" s="831"/>
      <c r="BD30" s="831"/>
      <c r="BE30" s="832"/>
      <c r="BF30" s="832"/>
      <c r="BG30" s="832"/>
      <c r="BH30" s="832"/>
      <c r="BI30" s="833"/>
      <c r="BJ30" s="214"/>
      <c r="BK30" s="214"/>
      <c r="BL30" s="214"/>
      <c r="BM30" s="214"/>
      <c r="BN30" s="214"/>
      <c r="BO30" s="223"/>
      <c r="BP30" s="223"/>
      <c r="BQ30" s="220">
        <v>24</v>
      </c>
      <c r="BR30" s="221"/>
      <c r="BS30" s="776"/>
      <c r="BT30" s="777"/>
      <c r="BU30" s="777"/>
      <c r="BV30" s="777"/>
      <c r="BW30" s="777"/>
      <c r="BX30" s="777"/>
      <c r="BY30" s="777"/>
      <c r="BZ30" s="777"/>
      <c r="CA30" s="777"/>
      <c r="CB30" s="777"/>
      <c r="CC30" s="777"/>
      <c r="CD30" s="777"/>
      <c r="CE30" s="777"/>
      <c r="CF30" s="777"/>
      <c r="CG30" s="788"/>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6"/>
      <c r="DW30" s="777"/>
      <c r="DX30" s="777"/>
      <c r="DY30" s="777"/>
      <c r="DZ30" s="778"/>
      <c r="EA30" s="212"/>
    </row>
    <row r="31" spans="1:131" ht="26.25" customHeight="1" x14ac:dyDescent="0.25">
      <c r="A31" s="224">
        <v>4</v>
      </c>
      <c r="B31" s="779" t="s">
        <v>391</v>
      </c>
      <c r="C31" s="780"/>
      <c r="D31" s="780"/>
      <c r="E31" s="780"/>
      <c r="F31" s="780"/>
      <c r="G31" s="780"/>
      <c r="H31" s="780"/>
      <c r="I31" s="780"/>
      <c r="J31" s="780"/>
      <c r="K31" s="780"/>
      <c r="L31" s="780"/>
      <c r="M31" s="780"/>
      <c r="N31" s="780"/>
      <c r="O31" s="780"/>
      <c r="P31" s="781"/>
      <c r="Q31" s="782">
        <v>81</v>
      </c>
      <c r="R31" s="783"/>
      <c r="S31" s="783"/>
      <c r="T31" s="783"/>
      <c r="U31" s="783"/>
      <c r="V31" s="783">
        <v>80</v>
      </c>
      <c r="W31" s="783"/>
      <c r="X31" s="783"/>
      <c r="Y31" s="783"/>
      <c r="Z31" s="783"/>
      <c r="AA31" s="783">
        <f t="shared" si="0"/>
        <v>1</v>
      </c>
      <c r="AB31" s="783"/>
      <c r="AC31" s="783"/>
      <c r="AD31" s="783"/>
      <c r="AE31" s="784"/>
      <c r="AF31" s="785">
        <v>0</v>
      </c>
      <c r="AG31" s="786"/>
      <c r="AH31" s="786"/>
      <c r="AI31" s="786"/>
      <c r="AJ31" s="787"/>
      <c r="AK31" s="834">
        <v>26</v>
      </c>
      <c r="AL31" s="830"/>
      <c r="AM31" s="830"/>
      <c r="AN31" s="830"/>
      <c r="AO31" s="830"/>
      <c r="AP31" s="830" t="s">
        <v>561</v>
      </c>
      <c r="AQ31" s="830"/>
      <c r="AR31" s="830"/>
      <c r="AS31" s="830"/>
      <c r="AT31" s="830"/>
      <c r="AU31" s="830" t="s">
        <v>561</v>
      </c>
      <c r="AV31" s="830"/>
      <c r="AW31" s="830"/>
      <c r="AX31" s="830"/>
      <c r="AY31" s="830"/>
      <c r="AZ31" s="831" t="s">
        <v>561</v>
      </c>
      <c r="BA31" s="831"/>
      <c r="BB31" s="831"/>
      <c r="BC31" s="831"/>
      <c r="BD31" s="831"/>
      <c r="BE31" s="832"/>
      <c r="BF31" s="832"/>
      <c r="BG31" s="832"/>
      <c r="BH31" s="832"/>
      <c r="BI31" s="833"/>
      <c r="BJ31" s="214"/>
      <c r="BK31" s="214"/>
      <c r="BL31" s="214"/>
      <c r="BM31" s="214"/>
      <c r="BN31" s="214"/>
      <c r="BO31" s="223"/>
      <c r="BP31" s="223"/>
      <c r="BQ31" s="220">
        <v>25</v>
      </c>
      <c r="BR31" s="221"/>
      <c r="BS31" s="776"/>
      <c r="BT31" s="777"/>
      <c r="BU31" s="777"/>
      <c r="BV31" s="777"/>
      <c r="BW31" s="777"/>
      <c r="BX31" s="777"/>
      <c r="BY31" s="777"/>
      <c r="BZ31" s="777"/>
      <c r="CA31" s="777"/>
      <c r="CB31" s="777"/>
      <c r="CC31" s="777"/>
      <c r="CD31" s="777"/>
      <c r="CE31" s="777"/>
      <c r="CF31" s="777"/>
      <c r="CG31" s="788"/>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6"/>
      <c r="DW31" s="777"/>
      <c r="DX31" s="777"/>
      <c r="DY31" s="777"/>
      <c r="DZ31" s="778"/>
      <c r="EA31" s="212"/>
    </row>
    <row r="32" spans="1:131" ht="26.25" customHeight="1" x14ac:dyDescent="0.25">
      <c r="A32" s="224">
        <v>5</v>
      </c>
      <c r="B32" s="779" t="s">
        <v>392</v>
      </c>
      <c r="C32" s="780"/>
      <c r="D32" s="780"/>
      <c r="E32" s="780"/>
      <c r="F32" s="780"/>
      <c r="G32" s="780"/>
      <c r="H32" s="780"/>
      <c r="I32" s="780"/>
      <c r="J32" s="780"/>
      <c r="K32" s="780"/>
      <c r="L32" s="780"/>
      <c r="M32" s="780"/>
      <c r="N32" s="780"/>
      <c r="O32" s="780"/>
      <c r="P32" s="781"/>
      <c r="Q32" s="782">
        <v>357</v>
      </c>
      <c r="R32" s="783"/>
      <c r="S32" s="783"/>
      <c r="T32" s="783"/>
      <c r="U32" s="783"/>
      <c r="V32" s="783">
        <v>353</v>
      </c>
      <c r="W32" s="783"/>
      <c r="X32" s="783"/>
      <c r="Y32" s="783"/>
      <c r="Z32" s="783"/>
      <c r="AA32" s="783">
        <f t="shared" si="0"/>
        <v>4</v>
      </c>
      <c r="AB32" s="783"/>
      <c r="AC32" s="783"/>
      <c r="AD32" s="783"/>
      <c r="AE32" s="784"/>
      <c r="AF32" s="785">
        <v>186</v>
      </c>
      <c r="AG32" s="786"/>
      <c r="AH32" s="786"/>
      <c r="AI32" s="786"/>
      <c r="AJ32" s="787"/>
      <c r="AK32" s="834">
        <v>315</v>
      </c>
      <c r="AL32" s="830"/>
      <c r="AM32" s="830"/>
      <c r="AN32" s="830"/>
      <c r="AO32" s="830"/>
      <c r="AP32" s="830">
        <v>2277</v>
      </c>
      <c r="AQ32" s="830"/>
      <c r="AR32" s="830"/>
      <c r="AS32" s="830"/>
      <c r="AT32" s="830"/>
      <c r="AU32" s="830">
        <v>1874</v>
      </c>
      <c r="AV32" s="830"/>
      <c r="AW32" s="830"/>
      <c r="AX32" s="830"/>
      <c r="AY32" s="830"/>
      <c r="AZ32" s="831" t="s">
        <v>561</v>
      </c>
      <c r="BA32" s="831"/>
      <c r="BB32" s="831"/>
      <c r="BC32" s="831"/>
      <c r="BD32" s="831"/>
      <c r="BE32" s="832" t="s">
        <v>393</v>
      </c>
      <c r="BF32" s="832"/>
      <c r="BG32" s="832"/>
      <c r="BH32" s="832"/>
      <c r="BI32" s="833"/>
      <c r="BJ32" s="214"/>
      <c r="BK32" s="214"/>
      <c r="BL32" s="214"/>
      <c r="BM32" s="214"/>
      <c r="BN32" s="214"/>
      <c r="BO32" s="223"/>
      <c r="BP32" s="223"/>
      <c r="BQ32" s="220">
        <v>26</v>
      </c>
      <c r="BR32" s="221"/>
      <c r="BS32" s="776"/>
      <c r="BT32" s="777"/>
      <c r="BU32" s="777"/>
      <c r="BV32" s="777"/>
      <c r="BW32" s="777"/>
      <c r="BX32" s="777"/>
      <c r="BY32" s="777"/>
      <c r="BZ32" s="777"/>
      <c r="CA32" s="777"/>
      <c r="CB32" s="777"/>
      <c r="CC32" s="777"/>
      <c r="CD32" s="777"/>
      <c r="CE32" s="777"/>
      <c r="CF32" s="777"/>
      <c r="CG32" s="788"/>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6"/>
      <c r="DW32" s="777"/>
      <c r="DX32" s="777"/>
      <c r="DY32" s="777"/>
      <c r="DZ32" s="778"/>
      <c r="EA32" s="212"/>
    </row>
    <row r="33" spans="1:131" ht="26.25" customHeight="1" x14ac:dyDescent="0.25">
      <c r="A33" s="224">
        <v>6</v>
      </c>
      <c r="B33" s="779" t="s">
        <v>394</v>
      </c>
      <c r="C33" s="780"/>
      <c r="D33" s="780"/>
      <c r="E33" s="780"/>
      <c r="F33" s="780"/>
      <c r="G33" s="780"/>
      <c r="H33" s="780"/>
      <c r="I33" s="780"/>
      <c r="J33" s="780"/>
      <c r="K33" s="780"/>
      <c r="L33" s="780"/>
      <c r="M33" s="780"/>
      <c r="N33" s="780"/>
      <c r="O33" s="780"/>
      <c r="P33" s="781"/>
      <c r="Q33" s="782">
        <v>212</v>
      </c>
      <c r="R33" s="783"/>
      <c r="S33" s="783"/>
      <c r="T33" s="783"/>
      <c r="U33" s="783"/>
      <c r="V33" s="783">
        <v>167</v>
      </c>
      <c r="W33" s="783"/>
      <c r="X33" s="783"/>
      <c r="Y33" s="783"/>
      <c r="Z33" s="783"/>
      <c r="AA33" s="783">
        <f t="shared" si="0"/>
        <v>45</v>
      </c>
      <c r="AB33" s="783"/>
      <c r="AC33" s="783"/>
      <c r="AD33" s="783"/>
      <c r="AE33" s="784"/>
      <c r="AF33" s="785">
        <v>194</v>
      </c>
      <c r="AG33" s="786"/>
      <c r="AH33" s="786"/>
      <c r="AI33" s="786"/>
      <c r="AJ33" s="787"/>
      <c r="AK33" s="834">
        <v>70</v>
      </c>
      <c r="AL33" s="830"/>
      <c r="AM33" s="830"/>
      <c r="AN33" s="830"/>
      <c r="AO33" s="830"/>
      <c r="AP33" s="830">
        <v>886</v>
      </c>
      <c r="AQ33" s="830"/>
      <c r="AR33" s="830"/>
      <c r="AS33" s="830"/>
      <c r="AT33" s="830"/>
      <c r="AU33" s="830">
        <v>443</v>
      </c>
      <c r="AV33" s="830"/>
      <c r="AW33" s="830"/>
      <c r="AX33" s="830"/>
      <c r="AY33" s="830"/>
      <c r="AZ33" s="831" t="s">
        <v>561</v>
      </c>
      <c r="BA33" s="831"/>
      <c r="BB33" s="831"/>
      <c r="BC33" s="831"/>
      <c r="BD33" s="831"/>
      <c r="BE33" s="832" t="s">
        <v>393</v>
      </c>
      <c r="BF33" s="832"/>
      <c r="BG33" s="832"/>
      <c r="BH33" s="832"/>
      <c r="BI33" s="833"/>
      <c r="BJ33" s="214"/>
      <c r="BK33" s="214"/>
      <c r="BL33" s="214"/>
      <c r="BM33" s="214"/>
      <c r="BN33" s="214"/>
      <c r="BO33" s="223"/>
      <c r="BP33" s="223"/>
      <c r="BQ33" s="220">
        <v>27</v>
      </c>
      <c r="BR33" s="221"/>
      <c r="BS33" s="776"/>
      <c r="BT33" s="777"/>
      <c r="BU33" s="777"/>
      <c r="BV33" s="777"/>
      <c r="BW33" s="777"/>
      <c r="BX33" s="777"/>
      <c r="BY33" s="777"/>
      <c r="BZ33" s="777"/>
      <c r="CA33" s="777"/>
      <c r="CB33" s="777"/>
      <c r="CC33" s="777"/>
      <c r="CD33" s="777"/>
      <c r="CE33" s="777"/>
      <c r="CF33" s="777"/>
      <c r="CG33" s="788"/>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6"/>
      <c r="DW33" s="777"/>
      <c r="DX33" s="777"/>
      <c r="DY33" s="777"/>
      <c r="DZ33" s="778"/>
      <c r="EA33" s="212"/>
    </row>
    <row r="34" spans="1:131" ht="26.25" customHeight="1" x14ac:dyDescent="0.25">
      <c r="A34" s="224">
        <v>7</v>
      </c>
      <c r="B34" s="779" t="s">
        <v>395</v>
      </c>
      <c r="C34" s="780"/>
      <c r="D34" s="780"/>
      <c r="E34" s="780"/>
      <c r="F34" s="780"/>
      <c r="G34" s="780"/>
      <c r="H34" s="780"/>
      <c r="I34" s="780"/>
      <c r="J34" s="780"/>
      <c r="K34" s="780"/>
      <c r="L34" s="780"/>
      <c r="M34" s="780"/>
      <c r="N34" s="780"/>
      <c r="O34" s="780"/>
      <c r="P34" s="781"/>
      <c r="Q34" s="782">
        <v>12</v>
      </c>
      <c r="R34" s="783"/>
      <c r="S34" s="783"/>
      <c r="T34" s="783"/>
      <c r="U34" s="783"/>
      <c r="V34" s="783">
        <v>12</v>
      </c>
      <c r="W34" s="783"/>
      <c r="X34" s="783"/>
      <c r="Y34" s="783"/>
      <c r="Z34" s="783"/>
      <c r="AA34" s="783">
        <f t="shared" si="0"/>
        <v>0</v>
      </c>
      <c r="AB34" s="783"/>
      <c r="AC34" s="783"/>
      <c r="AD34" s="783"/>
      <c r="AE34" s="784"/>
      <c r="AF34" s="785">
        <v>0</v>
      </c>
      <c r="AG34" s="786"/>
      <c r="AH34" s="786"/>
      <c r="AI34" s="786"/>
      <c r="AJ34" s="787"/>
      <c r="AK34" s="834">
        <v>8</v>
      </c>
      <c r="AL34" s="830"/>
      <c r="AM34" s="830"/>
      <c r="AN34" s="830"/>
      <c r="AO34" s="830"/>
      <c r="AP34" s="830">
        <v>2</v>
      </c>
      <c r="AQ34" s="830"/>
      <c r="AR34" s="830"/>
      <c r="AS34" s="830"/>
      <c r="AT34" s="830"/>
      <c r="AU34" s="830">
        <v>2</v>
      </c>
      <c r="AV34" s="830"/>
      <c r="AW34" s="830"/>
      <c r="AX34" s="830"/>
      <c r="AY34" s="830"/>
      <c r="AZ34" s="831" t="s">
        <v>561</v>
      </c>
      <c r="BA34" s="831"/>
      <c r="BB34" s="831"/>
      <c r="BC34" s="831"/>
      <c r="BD34" s="831"/>
      <c r="BE34" s="832" t="s">
        <v>396</v>
      </c>
      <c r="BF34" s="832"/>
      <c r="BG34" s="832"/>
      <c r="BH34" s="832"/>
      <c r="BI34" s="833"/>
      <c r="BJ34" s="214"/>
      <c r="BK34" s="214"/>
      <c r="BL34" s="214"/>
      <c r="BM34" s="214"/>
      <c r="BN34" s="214"/>
      <c r="BO34" s="223"/>
      <c r="BP34" s="223"/>
      <c r="BQ34" s="220">
        <v>28</v>
      </c>
      <c r="BR34" s="221"/>
      <c r="BS34" s="776"/>
      <c r="BT34" s="777"/>
      <c r="BU34" s="777"/>
      <c r="BV34" s="777"/>
      <c r="BW34" s="777"/>
      <c r="BX34" s="777"/>
      <c r="BY34" s="777"/>
      <c r="BZ34" s="777"/>
      <c r="CA34" s="777"/>
      <c r="CB34" s="777"/>
      <c r="CC34" s="777"/>
      <c r="CD34" s="777"/>
      <c r="CE34" s="777"/>
      <c r="CF34" s="777"/>
      <c r="CG34" s="788"/>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6"/>
      <c r="DW34" s="777"/>
      <c r="DX34" s="777"/>
      <c r="DY34" s="777"/>
      <c r="DZ34" s="778"/>
      <c r="EA34" s="212"/>
    </row>
    <row r="35" spans="1:131" ht="26.25" customHeight="1" x14ac:dyDescent="0.25">
      <c r="A35" s="224">
        <v>8</v>
      </c>
      <c r="B35" s="779" t="s">
        <v>397</v>
      </c>
      <c r="C35" s="780"/>
      <c r="D35" s="780"/>
      <c r="E35" s="780"/>
      <c r="F35" s="780"/>
      <c r="G35" s="780"/>
      <c r="H35" s="780"/>
      <c r="I35" s="780"/>
      <c r="J35" s="780"/>
      <c r="K35" s="780"/>
      <c r="L35" s="780"/>
      <c r="M35" s="780"/>
      <c r="N35" s="780"/>
      <c r="O35" s="780"/>
      <c r="P35" s="781"/>
      <c r="Q35" s="782">
        <v>2</v>
      </c>
      <c r="R35" s="783"/>
      <c r="S35" s="783"/>
      <c r="T35" s="783"/>
      <c r="U35" s="783"/>
      <c r="V35" s="783">
        <v>0</v>
      </c>
      <c r="W35" s="783"/>
      <c r="X35" s="783"/>
      <c r="Y35" s="783"/>
      <c r="Z35" s="783"/>
      <c r="AA35" s="783">
        <f t="shared" si="0"/>
        <v>2</v>
      </c>
      <c r="AB35" s="783"/>
      <c r="AC35" s="783"/>
      <c r="AD35" s="783"/>
      <c r="AE35" s="784"/>
      <c r="AF35" s="785">
        <v>2</v>
      </c>
      <c r="AG35" s="786"/>
      <c r="AH35" s="786"/>
      <c r="AI35" s="786"/>
      <c r="AJ35" s="787"/>
      <c r="AK35" s="834" t="s">
        <v>561</v>
      </c>
      <c r="AL35" s="830"/>
      <c r="AM35" s="830"/>
      <c r="AN35" s="830"/>
      <c r="AO35" s="830"/>
      <c r="AP35" s="830" t="s">
        <v>561</v>
      </c>
      <c r="AQ35" s="830"/>
      <c r="AR35" s="830"/>
      <c r="AS35" s="830"/>
      <c r="AT35" s="830"/>
      <c r="AU35" s="830" t="s">
        <v>561</v>
      </c>
      <c r="AV35" s="830"/>
      <c r="AW35" s="830"/>
      <c r="AX35" s="830"/>
      <c r="AY35" s="830"/>
      <c r="AZ35" s="831" t="s">
        <v>561</v>
      </c>
      <c r="BA35" s="831"/>
      <c r="BB35" s="831"/>
      <c r="BC35" s="831"/>
      <c r="BD35" s="831"/>
      <c r="BE35" s="832" t="s">
        <v>396</v>
      </c>
      <c r="BF35" s="832"/>
      <c r="BG35" s="832"/>
      <c r="BH35" s="832"/>
      <c r="BI35" s="833"/>
      <c r="BJ35" s="214"/>
      <c r="BK35" s="214"/>
      <c r="BL35" s="214"/>
      <c r="BM35" s="214"/>
      <c r="BN35" s="214"/>
      <c r="BO35" s="223"/>
      <c r="BP35" s="223"/>
      <c r="BQ35" s="220">
        <v>29</v>
      </c>
      <c r="BR35" s="221"/>
      <c r="BS35" s="776"/>
      <c r="BT35" s="777"/>
      <c r="BU35" s="777"/>
      <c r="BV35" s="777"/>
      <c r="BW35" s="777"/>
      <c r="BX35" s="777"/>
      <c r="BY35" s="777"/>
      <c r="BZ35" s="777"/>
      <c r="CA35" s="777"/>
      <c r="CB35" s="777"/>
      <c r="CC35" s="777"/>
      <c r="CD35" s="777"/>
      <c r="CE35" s="777"/>
      <c r="CF35" s="777"/>
      <c r="CG35" s="788"/>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6"/>
      <c r="DW35" s="777"/>
      <c r="DX35" s="777"/>
      <c r="DY35" s="777"/>
      <c r="DZ35" s="778"/>
      <c r="EA35" s="212"/>
    </row>
    <row r="36" spans="1:131" ht="26.25" customHeight="1" x14ac:dyDescent="0.25">
      <c r="A36" s="224">
        <v>9</v>
      </c>
      <c r="B36" s="779"/>
      <c r="C36" s="780"/>
      <c r="D36" s="780"/>
      <c r="E36" s="780"/>
      <c r="F36" s="780"/>
      <c r="G36" s="780"/>
      <c r="H36" s="780"/>
      <c r="I36" s="780"/>
      <c r="J36" s="780"/>
      <c r="K36" s="780"/>
      <c r="L36" s="780"/>
      <c r="M36" s="780"/>
      <c r="N36" s="780"/>
      <c r="O36" s="780"/>
      <c r="P36" s="781"/>
      <c r="Q36" s="782"/>
      <c r="R36" s="783"/>
      <c r="S36" s="783"/>
      <c r="T36" s="783"/>
      <c r="U36" s="783"/>
      <c r="V36" s="783"/>
      <c r="W36" s="783"/>
      <c r="X36" s="783"/>
      <c r="Y36" s="783"/>
      <c r="Z36" s="783"/>
      <c r="AA36" s="783"/>
      <c r="AB36" s="783"/>
      <c r="AC36" s="783"/>
      <c r="AD36" s="783"/>
      <c r="AE36" s="784"/>
      <c r="AF36" s="785"/>
      <c r="AG36" s="786"/>
      <c r="AH36" s="786"/>
      <c r="AI36" s="786"/>
      <c r="AJ36" s="78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14"/>
      <c r="BK36" s="214"/>
      <c r="BL36" s="214"/>
      <c r="BM36" s="214"/>
      <c r="BN36" s="214"/>
      <c r="BO36" s="223"/>
      <c r="BP36" s="223"/>
      <c r="BQ36" s="220">
        <v>30</v>
      </c>
      <c r="BR36" s="221"/>
      <c r="BS36" s="776"/>
      <c r="BT36" s="777"/>
      <c r="BU36" s="777"/>
      <c r="BV36" s="777"/>
      <c r="BW36" s="777"/>
      <c r="BX36" s="777"/>
      <c r="BY36" s="777"/>
      <c r="BZ36" s="777"/>
      <c r="CA36" s="777"/>
      <c r="CB36" s="777"/>
      <c r="CC36" s="777"/>
      <c r="CD36" s="777"/>
      <c r="CE36" s="777"/>
      <c r="CF36" s="777"/>
      <c r="CG36" s="788"/>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6"/>
      <c r="DW36" s="777"/>
      <c r="DX36" s="777"/>
      <c r="DY36" s="777"/>
      <c r="DZ36" s="778"/>
      <c r="EA36" s="212"/>
    </row>
    <row r="37" spans="1:131" ht="26.25" customHeight="1" x14ac:dyDescent="0.25">
      <c r="A37" s="224">
        <v>10</v>
      </c>
      <c r="B37" s="779"/>
      <c r="C37" s="780"/>
      <c r="D37" s="780"/>
      <c r="E37" s="780"/>
      <c r="F37" s="780"/>
      <c r="G37" s="780"/>
      <c r="H37" s="780"/>
      <c r="I37" s="780"/>
      <c r="J37" s="780"/>
      <c r="K37" s="780"/>
      <c r="L37" s="780"/>
      <c r="M37" s="780"/>
      <c r="N37" s="780"/>
      <c r="O37" s="780"/>
      <c r="P37" s="781"/>
      <c r="Q37" s="782"/>
      <c r="R37" s="783"/>
      <c r="S37" s="783"/>
      <c r="T37" s="783"/>
      <c r="U37" s="783"/>
      <c r="V37" s="783"/>
      <c r="W37" s="783"/>
      <c r="X37" s="783"/>
      <c r="Y37" s="783"/>
      <c r="Z37" s="783"/>
      <c r="AA37" s="783"/>
      <c r="AB37" s="783"/>
      <c r="AC37" s="783"/>
      <c r="AD37" s="783"/>
      <c r="AE37" s="784"/>
      <c r="AF37" s="785"/>
      <c r="AG37" s="786"/>
      <c r="AH37" s="786"/>
      <c r="AI37" s="786"/>
      <c r="AJ37" s="78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14"/>
      <c r="BK37" s="214"/>
      <c r="BL37" s="214"/>
      <c r="BM37" s="214"/>
      <c r="BN37" s="214"/>
      <c r="BO37" s="223"/>
      <c r="BP37" s="223"/>
      <c r="BQ37" s="220">
        <v>31</v>
      </c>
      <c r="BR37" s="221"/>
      <c r="BS37" s="776"/>
      <c r="BT37" s="777"/>
      <c r="BU37" s="777"/>
      <c r="BV37" s="777"/>
      <c r="BW37" s="777"/>
      <c r="BX37" s="777"/>
      <c r="BY37" s="777"/>
      <c r="BZ37" s="777"/>
      <c r="CA37" s="777"/>
      <c r="CB37" s="777"/>
      <c r="CC37" s="777"/>
      <c r="CD37" s="777"/>
      <c r="CE37" s="777"/>
      <c r="CF37" s="777"/>
      <c r="CG37" s="788"/>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6"/>
      <c r="DW37" s="777"/>
      <c r="DX37" s="777"/>
      <c r="DY37" s="777"/>
      <c r="DZ37" s="778"/>
      <c r="EA37" s="212"/>
    </row>
    <row r="38" spans="1:131" ht="26.25" customHeight="1" x14ac:dyDescent="0.25">
      <c r="A38" s="224">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14"/>
      <c r="BK38" s="214"/>
      <c r="BL38" s="214"/>
      <c r="BM38" s="214"/>
      <c r="BN38" s="214"/>
      <c r="BO38" s="223"/>
      <c r="BP38" s="223"/>
      <c r="BQ38" s="220">
        <v>32</v>
      </c>
      <c r="BR38" s="221"/>
      <c r="BS38" s="776"/>
      <c r="BT38" s="777"/>
      <c r="BU38" s="777"/>
      <c r="BV38" s="777"/>
      <c r="BW38" s="777"/>
      <c r="BX38" s="777"/>
      <c r="BY38" s="777"/>
      <c r="BZ38" s="777"/>
      <c r="CA38" s="777"/>
      <c r="CB38" s="777"/>
      <c r="CC38" s="777"/>
      <c r="CD38" s="777"/>
      <c r="CE38" s="777"/>
      <c r="CF38" s="777"/>
      <c r="CG38" s="788"/>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6"/>
      <c r="DW38" s="777"/>
      <c r="DX38" s="777"/>
      <c r="DY38" s="777"/>
      <c r="DZ38" s="778"/>
      <c r="EA38" s="212"/>
    </row>
    <row r="39" spans="1:131" ht="26.25" customHeight="1" x14ac:dyDescent="0.25">
      <c r="A39" s="224">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14"/>
      <c r="BK39" s="214"/>
      <c r="BL39" s="214"/>
      <c r="BM39" s="214"/>
      <c r="BN39" s="214"/>
      <c r="BO39" s="223"/>
      <c r="BP39" s="223"/>
      <c r="BQ39" s="220">
        <v>33</v>
      </c>
      <c r="BR39" s="221"/>
      <c r="BS39" s="776"/>
      <c r="BT39" s="777"/>
      <c r="BU39" s="777"/>
      <c r="BV39" s="777"/>
      <c r="BW39" s="777"/>
      <c r="BX39" s="777"/>
      <c r="BY39" s="777"/>
      <c r="BZ39" s="777"/>
      <c r="CA39" s="777"/>
      <c r="CB39" s="777"/>
      <c r="CC39" s="777"/>
      <c r="CD39" s="777"/>
      <c r="CE39" s="777"/>
      <c r="CF39" s="777"/>
      <c r="CG39" s="788"/>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6"/>
      <c r="DW39" s="777"/>
      <c r="DX39" s="777"/>
      <c r="DY39" s="777"/>
      <c r="DZ39" s="778"/>
      <c r="EA39" s="212"/>
    </row>
    <row r="40" spans="1:131" ht="26.25" customHeight="1" x14ac:dyDescent="0.25">
      <c r="A40" s="220">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14"/>
      <c r="BK40" s="214"/>
      <c r="BL40" s="214"/>
      <c r="BM40" s="214"/>
      <c r="BN40" s="214"/>
      <c r="BO40" s="223"/>
      <c r="BP40" s="223"/>
      <c r="BQ40" s="220">
        <v>34</v>
      </c>
      <c r="BR40" s="221"/>
      <c r="BS40" s="776"/>
      <c r="BT40" s="777"/>
      <c r="BU40" s="777"/>
      <c r="BV40" s="777"/>
      <c r="BW40" s="777"/>
      <c r="BX40" s="777"/>
      <c r="BY40" s="777"/>
      <c r="BZ40" s="777"/>
      <c r="CA40" s="777"/>
      <c r="CB40" s="777"/>
      <c r="CC40" s="777"/>
      <c r="CD40" s="777"/>
      <c r="CE40" s="777"/>
      <c r="CF40" s="777"/>
      <c r="CG40" s="788"/>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6"/>
      <c r="DW40" s="777"/>
      <c r="DX40" s="777"/>
      <c r="DY40" s="777"/>
      <c r="DZ40" s="778"/>
      <c r="EA40" s="212"/>
    </row>
    <row r="41" spans="1:131" ht="26.25" customHeight="1" x14ac:dyDescent="0.25">
      <c r="A41" s="220">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14"/>
      <c r="BK41" s="214"/>
      <c r="BL41" s="214"/>
      <c r="BM41" s="214"/>
      <c r="BN41" s="214"/>
      <c r="BO41" s="223"/>
      <c r="BP41" s="223"/>
      <c r="BQ41" s="220">
        <v>35</v>
      </c>
      <c r="BR41" s="221"/>
      <c r="BS41" s="776"/>
      <c r="BT41" s="777"/>
      <c r="BU41" s="777"/>
      <c r="BV41" s="777"/>
      <c r="BW41" s="777"/>
      <c r="BX41" s="777"/>
      <c r="BY41" s="777"/>
      <c r="BZ41" s="777"/>
      <c r="CA41" s="777"/>
      <c r="CB41" s="777"/>
      <c r="CC41" s="777"/>
      <c r="CD41" s="777"/>
      <c r="CE41" s="777"/>
      <c r="CF41" s="777"/>
      <c r="CG41" s="788"/>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6"/>
      <c r="DW41" s="777"/>
      <c r="DX41" s="777"/>
      <c r="DY41" s="777"/>
      <c r="DZ41" s="778"/>
      <c r="EA41" s="212"/>
    </row>
    <row r="42" spans="1:131" ht="26.25" customHeight="1" x14ac:dyDescent="0.25">
      <c r="A42" s="220">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14"/>
      <c r="BK42" s="214"/>
      <c r="BL42" s="214"/>
      <c r="BM42" s="214"/>
      <c r="BN42" s="214"/>
      <c r="BO42" s="223"/>
      <c r="BP42" s="223"/>
      <c r="BQ42" s="220">
        <v>36</v>
      </c>
      <c r="BR42" s="221"/>
      <c r="BS42" s="776"/>
      <c r="BT42" s="777"/>
      <c r="BU42" s="777"/>
      <c r="BV42" s="777"/>
      <c r="BW42" s="777"/>
      <c r="BX42" s="777"/>
      <c r="BY42" s="777"/>
      <c r="BZ42" s="777"/>
      <c r="CA42" s="777"/>
      <c r="CB42" s="777"/>
      <c r="CC42" s="777"/>
      <c r="CD42" s="777"/>
      <c r="CE42" s="777"/>
      <c r="CF42" s="777"/>
      <c r="CG42" s="788"/>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6"/>
      <c r="DW42" s="777"/>
      <c r="DX42" s="777"/>
      <c r="DY42" s="777"/>
      <c r="DZ42" s="778"/>
      <c r="EA42" s="212"/>
    </row>
    <row r="43" spans="1:131" ht="26.25" customHeight="1" x14ac:dyDescent="0.25">
      <c r="A43" s="220">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14"/>
      <c r="BK43" s="214"/>
      <c r="BL43" s="214"/>
      <c r="BM43" s="214"/>
      <c r="BN43" s="214"/>
      <c r="BO43" s="223"/>
      <c r="BP43" s="223"/>
      <c r="BQ43" s="220">
        <v>37</v>
      </c>
      <c r="BR43" s="221"/>
      <c r="BS43" s="776"/>
      <c r="BT43" s="777"/>
      <c r="BU43" s="777"/>
      <c r="BV43" s="777"/>
      <c r="BW43" s="777"/>
      <c r="BX43" s="777"/>
      <c r="BY43" s="777"/>
      <c r="BZ43" s="777"/>
      <c r="CA43" s="777"/>
      <c r="CB43" s="777"/>
      <c r="CC43" s="777"/>
      <c r="CD43" s="777"/>
      <c r="CE43" s="777"/>
      <c r="CF43" s="777"/>
      <c r="CG43" s="788"/>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6"/>
      <c r="DW43" s="777"/>
      <c r="DX43" s="777"/>
      <c r="DY43" s="777"/>
      <c r="DZ43" s="778"/>
      <c r="EA43" s="212"/>
    </row>
    <row r="44" spans="1:131" ht="26.25" customHeight="1" x14ac:dyDescent="0.25">
      <c r="A44" s="220">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14"/>
      <c r="BK44" s="214"/>
      <c r="BL44" s="214"/>
      <c r="BM44" s="214"/>
      <c r="BN44" s="214"/>
      <c r="BO44" s="223"/>
      <c r="BP44" s="223"/>
      <c r="BQ44" s="220">
        <v>38</v>
      </c>
      <c r="BR44" s="221"/>
      <c r="BS44" s="776"/>
      <c r="BT44" s="777"/>
      <c r="BU44" s="777"/>
      <c r="BV44" s="777"/>
      <c r="BW44" s="777"/>
      <c r="BX44" s="777"/>
      <c r="BY44" s="777"/>
      <c r="BZ44" s="777"/>
      <c r="CA44" s="777"/>
      <c r="CB44" s="777"/>
      <c r="CC44" s="777"/>
      <c r="CD44" s="777"/>
      <c r="CE44" s="777"/>
      <c r="CF44" s="777"/>
      <c r="CG44" s="788"/>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6"/>
      <c r="DW44" s="777"/>
      <c r="DX44" s="777"/>
      <c r="DY44" s="777"/>
      <c r="DZ44" s="778"/>
      <c r="EA44" s="212"/>
    </row>
    <row r="45" spans="1:131" ht="26.25" customHeight="1" x14ac:dyDescent="0.25">
      <c r="A45" s="220">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14"/>
      <c r="BK45" s="214"/>
      <c r="BL45" s="214"/>
      <c r="BM45" s="214"/>
      <c r="BN45" s="214"/>
      <c r="BO45" s="223"/>
      <c r="BP45" s="223"/>
      <c r="BQ45" s="220">
        <v>39</v>
      </c>
      <c r="BR45" s="221"/>
      <c r="BS45" s="776"/>
      <c r="BT45" s="777"/>
      <c r="BU45" s="777"/>
      <c r="BV45" s="777"/>
      <c r="BW45" s="777"/>
      <c r="BX45" s="777"/>
      <c r="BY45" s="777"/>
      <c r="BZ45" s="777"/>
      <c r="CA45" s="777"/>
      <c r="CB45" s="777"/>
      <c r="CC45" s="777"/>
      <c r="CD45" s="777"/>
      <c r="CE45" s="777"/>
      <c r="CF45" s="777"/>
      <c r="CG45" s="788"/>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6"/>
      <c r="DW45" s="777"/>
      <c r="DX45" s="777"/>
      <c r="DY45" s="777"/>
      <c r="DZ45" s="778"/>
      <c r="EA45" s="212"/>
    </row>
    <row r="46" spans="1:131" ht="26.25" customHeight="1" x14ac:dyDescent="0.25">
      <c r="A46" s="220">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14"/>
      <c r="BK46" s="214"/>
      <c r="BL46" s="214"/>
      <c r="BM46" s="214"/>
      <c r="BN46" s="214"/>
      <c r="BO46" s="223"/>
      <c r="BP46" s="223"/>
      <c r="BQ46" s="220">
        <v>40</v>
      </c>
      <c r="BR46" s="221"/>
      <c r="BS46" s="776"/>
      <c r="BT46" s="777"/>
      <c r="BU46" s="777"/>
      <c r="BV46" s="777"/>
      <c r="BW46" s="777"/>
      <c r="BX46" s="777"/>
      <c r="BY46" s="777"/>
      <c r="BZ46" s="777"/>
      <c r="CA46" s="777"/>
      <c r="CB46" s="777"/>
      <c r="CC46" s="777"/>
      <c r="CD46" s="777"/>
      <c r="CE46" s="777"/>
      <c r="CF46" s="777"/>
      <c r="CG46" s="788"/>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6"/>
      <c r="DW46" s="777"/>
      <c r="DX46" s="777"/>
      <c r="DY46" s="777"/>
      <c r="DZ46" s="778"/>
      <c r="EA46" s="212"/>
    </row>
    <row r="47" spans="1:131" ht="26.25" customHeight="1" x14ac:dyDescent="0.25">
      <c r="A47" s="220">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14"/>
      <c r="BK47" s="214"/>
      <c r="BL47" s="214"/>
      <c r="BM47" s="214"/>
      <c r="BN47" s="214"/>
      <c r="BO47" s="223"/>
      <c r="BP47" s="223"/>
      <c r="BQ47" s="220">
        <v>41</v>
      </c>
      <c r="BR47" s="221"/>
      <c r="BS47" s="776"/>
      <c r="BT47" s="777"/>
      <c r="BU47" s="777"/>
      <c r="BV47" s="777"/>
      <c r="BW47" s="777"/>
      <c r="BX47" s="777"/>
      <c r="BY47" s="777"/>
      <c r="BZ47" s="777"/>
      <c r="CA47" s="777"/>
      <c r="CB47" s="777"/>
      <c r="CC47" s="777"/>
      <c r="CD47" s="777"/>
      <c r="CE47" s="777"/>
      <c r="CF47" s="777"/>
      <c r="CG47" s="788"/>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6"/>
      <c r="DW47" s="777"/>
      <c r="DX47" s="777"/>
      <c r="DY47" s="777"/>
      <c r="DZ47" s="778"/>
      <c r="EA47" s="212"/>
    </row>
    <row r="48" spans="1:131" ht="26.25" customHeight="1" x14ac:dyDescent="0.25">
      <c r="A48" s="220">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14"/>
      <c r="BK48" s="214"/>
      <c r="BL48" s="214"/>
      <c r="BM48" s="214"/>
      <c r="BN48" s="214"/>
      <c r="BO48" s="223"/>
      <c r="BP48" s="223"/>
      <c r="BQ48" s="220">
        <v>42</v>
      </c>
      <c r="BR48" s="221"/>
      <c r="BS48" s="776"/>
      <c r="BT48" s="777"/>
      <c r="BU48" s="777"/>
      <c r="BV48" s="777"/>
      <c r="BW48" s="777"/>
      <c r="BX48" s="777"/>
      <c r="BY48" s="777"/>
      <c r="BZ48" s="777"/>
      <c r="CA48" s="777"/>
      <c r="CB48" s="777"/>
      <c r="CC48" s="777"/>
      <c r="CD48" s="777"/>
      <c r="CE48" s="777"/>
      <c r="CF48" s="777"/>
      <c r="CG48" s="788"/>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6"/>
      <c r="DW48" s="777"/>
      <c r="DX48" s="777"/>
      <c r="DY48" s="777"/>
      <c r="DZ48" s="778"/>
      <c r="EA48" s="212"/>
    </row>
    <row r="49" spans="1:131" ht="26.25" customHeight="1" x14ac:dyDescent="0.25">
      <c r="A49" s="220">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14"/>
      <c r="BK49" s="214"/>
      <c r="BL49" s="214"/>
      <c r="BM49" s="214"/>
      <c r="BN49" s="214"/>
      <c r="BO49" s="223"/>
      <c r="BP49" s="223"/>
      <c r="BQ49" s="220">
        <v>43</v>
      </c>
      <c r="BR49" s="221"/>
      <c r="BS49" s="776"/>
      <c r="BT49" s="777"/>
      <c r="BU49" s="777"/>
      <c r="BV49" s="777"/>
      <c r="BW49" s="777"/>
      <c r="BX49" s="777"/>
      <c r="BY49" s="777"/>
      <c r="BZ49" s="777"/>
      <c r="CA49" s="777"/>
      <c r="CB49" s="777"/>
      <c r="CC49" s="777"/>
      <c r="CD49" s="777"/>
      <c r="CE49" s="777"/>
      <c r="CF49" s="777"/>
      <c r="CG49" s="788"/>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6"/>
      <c r="DW49" s="777"/>
      <c r="DX49" s="777"/>
      <c r="DY49" s="777"/>
      <c r="DZ49" s="778"/>
      <c r="EA49" s="212"/>
    </row>
    <row r="50" spans="1:131" ht="26.25" customHeight="1" x14ac:dyDescent="0.25">
      <c r="A50" s="220">
        <v>23</v>
      </c>
      <c r="B50" s="779"/>
      <c r="C50" s="780"/>
      <c r="D50" s="780"/>
      <c r="E50" s="780"/>
      <c r="F50" s="780"/>
      <c r="G50" s="780"/>
      <c r="H50" s="780"/>
      <c r="I50" s="780"/>
      <c r="J50" s="780"/>
      <c r="K50" s="780"/>
      <c r="L50" s="780"/>
      <c r="M50" s="780"/>
      <c r="N50" s="780"/>
      <c r="O50" s="780"/>
      <c r="P50" s="781"/>
      <c r="Q50" s="835"/>
      <c r="R50" s="836"/>
      <c r="S50" s="836"/>
      <c r="T50" s="836"/>
      <c r="U50" s="836"/>
      <c r="V50" s="836"/>
      <c r="W50" s="836"/>
      <c r="X50" s="836"/>
      <c r="Y50" s="836"/>
      <c r="Z50" s="836"/>
      <c r="AA50" s="836"/>
      <c r="AB50" s="836"/>
      <c r="AC50" s="836"/>
      <c r="AD50" s="836"/>
      <c r="AE50" s="837"/>
      <c r="AF50" s="785"/>
      <c r="AG50" s="786"/>
      <c r="AH50" s="786"/>
      <c r="AI50" s="786"/>
      <c r="AJ50" s="78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14"/>
      <c r="BK50" s="214"/>
      <c r="BL50" s="214"/>
      <c r="BM50" s="214"/>
      <c r="BN50" s="214"/>
      <c r="BO50" s="223"/>
      <c r="BP50" s="223"/>
      <c r="BQ50" s="220">
        <v>44</v>
      </c>
      <c r="BR50" s="221"/>
      <c r="BS50" s="776"/>
      <c r="BT50" s="777"/>
      <c r="BU50" s="777"/>
      <c r="BV50" s="777"/>
      <c r="BW50" s="777"/>
      <c r="BX50" s="777"/>
      <c r="BY50" s="777"/>
      <c r="BZ50" s="777"/>
      <c r="CA50" s="777"/>
      <c r="CB50" s="777"/>
      <c r="CC50" s="777"/>
      <c r="CD50" s="777"/>
      <c r="CE50" s="777"/>
      <c r="CF50" s="777"/>
      <c r="CG50" s="788"/>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6"/>
      <c r="DW50" s="777"/>
      <c r="DX50" s="777"/>
      <c r="DY50" s="777"/>
      <c r="DZ50" s="778"/>
      <c r="EA50" s="212"/>
    </row>
    <row r="51" spans="1:131" ht="26.25" customHeight="1" x14ac:dyDescent="0.25">
      <c r="A51" s="220">
        <v>24</v>
      </c>
      <c r="B51" s="779"/>
      <c r="C51" s="780"/>
      <c r="D51" s="780"/>
      <c r="E51" s="780"/>
      <c r="F51" s="780"/>
      <c r="G51" s="780"/>
      <c r="H51" s="780"/>
      <c r="I51" s="780"/>
      <c r="J51" s="780"/>
      <c r="K51" s="780"/>
      <c r="L51" s="780"/>
      <c r="M51" s="780"/>
      <c r="N51" s="780"/>
      <c r="O51" s="780"/>
      <c r="P51" s="781"/>
      <c r="Q51" s="835"/>
      <c r="R51" s="836"/>
      <c r="S51" s="836"/>
      <c r="T51" s="836"/>
      <c r="U51" s="836"/>
      <c r="V51" s="836"/>
      <c r="W51" s="836"/>
      <c r="X51" s="836"/>
      <c r="Y51" s="836"/>
      <c r="Z51" s="836"/>
      <c r="AA51" s="836"/>
      <c r="AB51" s="836"/>
      <c r="AC51" s="836"/>
      <c r="AD51" s="836"/>
      <c r="AE51" s="837"/>
      <c r="AF51" s="785"/>
      <c r="AG51" s="786"/>
      <c r="AH51" s="786"/>
      <c r="AI51" s="786"/>
      <c r="AJ51" s="78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14"/>
      <c r="BK51" s="214"/>
      <c r="BL51" s="214"/>
      <c r="BM51" s="214"/>
      <c r="BN51" s="214"/>
      <c r="BO51" s="223"/>
      <c r="BP51" s="223"/>
      <c r="BQ51" s="220">
        <v>45</v>
      </c>
      <c r="BR51" s="221"/>
      <c r="BS51" s="776"/>
      <c r="BT51" s="777"/>
      <c r="BU51" s="777"/>
      <c r="BV51" s="777"/>
      <c r="BW51" s="777"/>
      <c r="BX51" s="777"/>
      <c r="BY51" s="777"/>
      <c r="BZ51" s="777"/>
      <c r="CA51" s="777"/>
      <c r="CB51" s="777"/>
      <c r="CC51" s="777"/>
      <c r="CD51" s="777"/>
      <c r="CE51" s="777"/>
      <c r="CF51" s="777"/>
      <c r="CG51" s="788"/>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6"/>
      <c r="DW51" s="777"/>
      <c r="DX51" s="777"/>
      <c r="DY51" s="777"/>
      <c r="DZ51" s="778"/>
      <c r="EA51" s="212"/>
    </row>
    <row r="52" spans="1:131" ht="26.25" customHeight="1" x14ac:dyDescent="0.25">
      <c r="A52" s="220">
        <v>25</v>
      </c>
      <c r="B52" s="779"/>
      <c r="C52" s="780"/>
      <c r="D52" s="780"/>
      <c r="E52" s="780"/>
      <c r="F52" s="780"/>
      <c r="G52" s="780"/>
      <c r="H52" s="780"/>
      <c r="I52" s="780"/>
      <c r="J52" s="780"/>
      <c r="K52" s="780"/>
      <c r="L52" s="780"/>
      <c r="M52" s="780"/>
      <c r="N52" s="780"/>
      <c r="O52" s="780"/>
      <c r="P52" s="781"/>
      <c r="Q52" s="835"/>
      <c r="R52" s="836"/>
      <c r="S52" s="836"/>
      <c r="T52" s="836"/>
      <c r="U52" s="836"/>
      <c r="V52" s="836"/>
      <c r="W52" s="836"/>
      <c r="X52" s="836"/>
      <c r="Y52" s="836"/>
      <c r="Z52" s="836"/>
      <c r="AA52" s="836"/>
      <c r="AB52" s="836"/>
      <c r="AC52" s="836"/>
      <c r="AD52" s="836"/>
      <c r="AE52" s="837"/>
      <c r="AF52" s="785"/>
      <c r="AG52" s="786"/>
      <c r="AH52" s="786"/>
      <c r="AI52" s="786"/>
      <c r="AJ52" s="78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14"/>
      <c r="BK52" s="214"/>
      <c r="BL52" s="214"/>
      <c r="BM52" s="214"/>
      <c r="BN52" s="214"/>
      <c r="BO52" s="223"/>
      <c r="BP52" s="223"/>
      <c r="BQ52" s="220">
        <v>46</v>
      </c>
      <c r="BR52" s="221"/>
      <c r="BS52" s="776"/>
      <c r="BT52" s="777"/>
      <c r="BU52" s="777"/>
      <c r="BV52" s="777"/>
      <c r="BW52" s="777"/>
      <c r="BX52" s="777"/>
      <c r="BY52" s="777"/>
      <c r="BZ52" s="777"/>
      <c r="CA52" s="777"/>
      <c r="CB52" s="777"/>
      <c r="CC52" s="777"/>
      <c r="CD52" s="777"/>
      <c r="CE52" s="777"/>
      <c r="CF52" s="777"/>
      <c r="CG52" s="788"/>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6"/>
      <c r="DW52" s="777"/>
      <c r="DX52" s="777"/>
      <c r="DY52" s="777"/>
      <c r="DZ52" s="778"/>
      <c r="EA52" s="212"/>
    </row>
    <row r="53" spans="1:131" ht="26.25" customHeight="1" x14ac:dyDescent="0.25">
      <c r="A53" s="220">
        <v>26</v>
      </c>
      <c r="B53" s="779"/>
      <c r="C53" s="780"/>
      <c r="D53" s="780"/>
      <c r="E53" s="780"/>
      <c r="F53" s="780"/>
      <c r="G53" s="780"/>
      <c r="H53" s="780"/>
      <c r="I53" s="780"/>
      <c r="J53" s="780"/>
      <c r="K53" s="780"/>
      <c r="L53" s="780"/>
      <c r="M53" s="780"/>
      <c r="N53" s="780"/>
      <c r="O53" s="780"/>
      <c r="P53" s="781"/>
      <c r="Q53" s="835"/>
      <c r="R53" s="836"/>
      <c r="S53" s="836"/>
      <c r="T53" s="836"/>
      <c r="U53" s="836"/>
      <c r="V53" s="836"/>
      <c r="W53" s="836"/>
      <c r="X53" s="836"/>
      <c r="Y53" s="836"/>
      <c r="Z53" s="836"/>
      <c r="AA53" s="836"/>
      <c r="AB53" s="836"/>
      <c r="AC53" s="836"/>
      <c r="AD53" s="836"/>
      <c r="AE53" s="837"/>
      <c r="AF53" s="785"/>
      <c r="AG53" s="786"/>
      <c r="AH53" s="786"/>
      <c r="AI53" s="786"/>
      <c r="AJ53" s="78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14"/>
      <c r="BK53" s="214"/>
      <c r="BL53" s="214"/>
      <c r="BM53" s="214"/>
      <c r="BN53" s="214"/>
      <c r="BO53" s="223"/>
      <c r="BP53" s="223"/>
      <c r="BQ53" s="220">
        <v>47</v>
      </c>
      <c r="BR53" s="221"/>
      <c r="BS53" s="776"/>
      <c r="BT53" s="777"/>
      <c r="BU53" s="777"/>
      <c r="BV53" s="777"/>
      <c r="BW53" s="777"/>
      <c r="BX53" s="777"/>
      <c r="BY53" s="777"/>
      <c r="BZ53" s="777"/>
      <c r="CA53" s="777"/>
      <c r="CB53" s="777"/>
      <c r="CC53" s="777"/>
      <c r="CD53" s="777"/>
      <c r="CE53" s="777"/>
      <c r="CF53" s="777"/>
      <c r="CG53" s="788"/>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6"/>
      <c r="DW53" s="777"/>
      <c r="DX53" s="777"/>
      <c r="DY53" s="777"/>
      <c r="DZ53" s="778"/>
      <c r="EA53" s="212"/>
    </row>
    <row r="54" spans="1:131" ht="26.25" customHeight="1" x14ac:dyDescent="0.25">
      <c r="A54" s="220">
        <v>27</v>
      </c>
      <c r="B54" s="779"/>
      <c r="C54" s="780"/>
      <c r="D54" s="780"/>
      <c r="E54" s="780"/>
      <c r="F54" s="780"/>
      <c r="G54" s="780"/>
      <c r="H54" s="780"/>
      <c r="I54" s="780"/>
      <c r="J54" s="780"/>
      <c r="K54" s="780"/>
      <c r="L54" s="780"/>
      <c r="M54" s="780"/>
      <c r="N54" s="780"/>
      <c r="O54" s="780"/>
      <c r="P54" s="781"/>
      <c r="Q54" s="835"/>
      <c r="R54" s="836"/>
      <c r="S54" s="836"/>
      <c r="T54" s="836"/>
      <c r="U54" s="836"/>
      <c r="V54" s="836"/>
      <c r="W54" s="836"/>
      <c r="X54" s="836"/>
      <c r="Y54" s="836"/>
      <c r="Z54" s="836"/>
      <c r="AA54" s="836"/>
      <c r="AB54" s="836"/>
      <c r="AC54" s="836"/>
      <c r="AD54" s="836"/>
      <c r="AE54" s="837"/>
      <c r="AF54" s="785"/>
      <c r="AG54" s="786"/>
      <c r="AH54" s="786"/>
      <c r="AI54" s="786"/>
      <c r="AJ54" s="78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14"/>
      <c r="BK54" s="214"/>
      <c r="BL54" s="214"/>
      <c r="BM54" s="214"/>
      <c r="BN54" s="214"/>
      <c r="BO54" s="223"/>
      <c r="BP54" s="223"/>
      <c r="BQ54" s="220">
        <v>48</v>
      </c>
      <c r="BR54" s="221"/>
      <c r="BS54" s="776"/>
      <c r="BT54" s="777"/>
      <c r="BU54" s="777"/>
      <c r="BV54" s="777"/>
      <c r="BW54" s="777"/>
      <c r="BX54" s="777"/>
      <c r="BY54" s="777"/>
      <c r="BZ54" s="777"/>
      <c r="CA54" s="777"/>
      <c r="CB54" s="777"/>
      <c r="CC54" s="777"/>
      <c r="CD54" s="777"/>
      <c r="CE54" s="777"/>
      <c r="CF54" s="777"/>
      <c r="CG54" s="788"/>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6"/>
      <c r="DW54" s="777"/>
      <c r="DX54" s="777"/>
      <c r="DY54" s="777"/>
      <c r="DZ54" s="778"/>
      <c r="EA54" s="212"/>
    </row>
    <row r="55" spans="1:131" ht="26.25" customHeight="1" x14ac:dyDescent="0.25">
      <c r="A55" s="220">
        <v>28</v>
      </c>
      <c r="B55" s="779"/>
      <c r="C55" s="780"/>
      <c r="D55" s="780"/>
      <c r="E55" s="780"/>
      <c r="F55" s="780"/>
      <c r="G55" s="780"/>
      <c r="H55" s="780"/>
      <c r="I55" s="780"/>
      <c r="J55" s="780"/>
      <c r="K55" s="780"/>
      <c r="L55" s="780"/>
      <c r="M55" s="780"/>
      <c r="N55" s="780"/>
      <c r="O55" s="780"/>
      <c r="P55" s="781"/>
      <c r="Q55" s="835"/>
      <c r="R55" s="836"/>
      <c r="S55" s="836"/>
      <c r="T55" s="836"/>
      <c r="U55" s="836"/>
      <c r="V55" s="836"/>
      <c r="W55" s="836"/>
      <c r="X55" s="836"/>
      <c r="Y55" s="836"/>
      <c r="Z55" s="836"/>
      <c r="AA55" s="836"/>
      <c r="AB55" s="836"/>
      <c r="AC55" s="836"/>
      <c r="AD55" s="836"/>
      <c r="AE55" s="837"/>
      <c r="AF55" s="785"/>
      <c r="AG55" s="786"/>
      <c r="AH55" s="786"/>
      <c r="AI55" s="786"/>
      <c r="AJ55" s="78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14"/>
      <c r="BK55" s="214"/>
      <c r="BL55" s="214"/>
      <c r="BM55" s="214"/>
      <c r="BN55" s="214"/>
      <c r="BO55" s="223"/>
      <c r="BP55" s="223"/>
      <c r="BQ55" s="220">
        <v>49</v>
      </c>
      <c r="BR55" s="221"/>
      <c r="BS55" s="776"/>
      <c r="BT55" s="777"/>
      <c r="BU55" s="777"/>
      <c r="BV55" s="777"/>
      <c r="BW55" s="777"/>
      <c r="BX55" s="777"/>
      <c r="BY55" s="777"/>
      <c r="BZ55" s="777"/>
      <c r="CA55" s="777"/>
      <c r="CB55" s="777"/>
      <c r="CC55" s="777"/>
      <c r="CD55" s="777"/>
      <c r="CE55" s="777"/>
      <c r="CF55" s="777"/>
      <c r="CG55" s="788"/>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6"/>
      <c r="DW55" s="777"/>
      <c r="DX55" s="777"/>
      <c r="DY55" s="777"/>
      <c r="DZ55" s="778"/>
      <c r="EA55" s="212"/>
    </row>
    <row r="56" spans="1:131" ht="26.25" customHeight="1" x14ac:dyDescent="0.25">
      <c r="A56" s="220">
        <v>29</v>
      </c>
      <c r="B56" s="779"/>
      <c r="C56" s="780"/>
      <c r="D56" s="780"/>
      <c r="E56" s="780"/>
      <c r="F56" s="780"/>
      <c r="G56" s="780"/>
      <c r="H56" s="780"/>
      <c r="I56" s="780"/>
      <c r="J56" s="780"/>
      <c r="K56" s="780"/>
      <c r="L56" s="780"/>
      <c r="M56" s="780"/>
      <c r="N56" s="780"/>
      <c r="O56" s="780"/>
      <c r="P56" s="781"/>
      <c r="Q56" s="835"/>
      <c r="R56" s="836"/>
      <c r="S56" s="836"/>
      <c r="T56" s="836"/>
      <c r="U56" s="836"/>
      <c r="V56" s="836"/>
      <c r="W56" s="836"/>
      <c r="X56" s="836"/>
      <c r="Y56" s="836"/>
      <c r="Z56" s="836"/>
      <c r="AA56" s="836"/>
      <c r="AB56" s="836"/>
      <c r="AC56" s="836"/>
      <c r="AD56" s="836"/>
      <c r="AE56" s="837"/>
      <c r="AF56" s="785"/>
      <c r="AG56" s="786"/>
      <c r="AH56" s="786"/>
      <c r="AI56" s="786"/>
      <c r="AJ56" s="78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14"/>
      <c r="BK56" s="214"/>
      <c r="BL56" s="214"/>
      <c r="BM56" s="214"/>
      <c r="BN56" s="214"/>
      <c r="BO56" s="223"/>
      <c r="BP56" s="223"/>
      <c r="BQ56" s="220">
        <v>50</v>
      </c>
      <c r="BR56" s="221"/>
      <c r="BS56" s="776"/>
      <c r="BT56" s="777"/>
      <c r="BU56" s="777"/>
      <c r="BV56" s="777"/>
      <c r="BW56" s="777"/>
      <c r="BX56" s="777"/>
      <c r="BY56" s="777"/>
      <c r="BZ56" s="777"/>
      <c r="CA56" s="777"/>
      <c r="CB56" s="777"/>
      <c r="CC56" s="777"/>
      <c r="CD56" s="777"/>
      <c r="CE56" s="777"/>
      <c r="CF56" s="777"/>
      <c r="CG56" s="788"/>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6"/>
      <c r="DW56" s="777"/>
      <c r="DX56" s="777"/>
      <c r="DY56" s="777"/>
      <c r="DZ56" s="778"/>
      <c r="EA56" s="212"/>
    </row>
    <row r="57" spans="1:131" ht="26.25" customHeight="1" x14ac:dyDescent="0.25">
      <c r="A57" s="220">
        <v>30</v>
      </c>
      <c r="B57" s="779"/>
      <c r="C57" s="780"/>
      <c r="D57" s="780"/>
      <c r="E57" s="780"/>
      <c r="F57" s="780"/>
      <c r="G57" s="780"/>
      <c r="H57" s="780"/>
      <c r="I57" s="780"/>
      <c r="J57" s="780"/>
      <c r="K57" s="780"/>
      <c r="L57" s="780"/>
      <c r="M57" s="780"/>
      <c r="N57" s="780"/>
      <c r="O57" s="780"/>
      <c r="P57" s="781"/>
      <c r="Q57" s="835"/>
      <c r="R57" s="836"/>
      <c r="S57" s="836"/>
      <c r="T57" s="836"/>
      <c r="U57" s="836"/>
      <c r="V57" s="836"/>
      <c r="W57" s="836"/>
      <c r="X57" s="836"/>
      <c r="Y57" s="836"/>
      <c r="Z57" s="836"/>
      <c r="AA57" s="836"/>
      <c r="AB57" s="836"/>
      <c r="AC57" s="836"/>
      <c r="AD57" s="836"/>
      <c r="AE57" s="837"/>
      <c r="AF57" s="785"/>
      <c r="AG57" s="786"/>
      <c r="AH57" s="786"/>
      <c r="AI57" s="786"/>
      <c r="AJ57" s="78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14"/>
      <c r="BK57" s="214"/>
      <c r="BL57" s="214"/>
      <c r="BM57" s="214"/>
      <c r="BN57" s="214"/>
      <c r="BO57" s="223"/>
      <c r="BP57" s="223"/>
      <c r="BQ57" s="220">
        <v>51</v>
      </c>
      <c r="BR57" s="221"/>
      <c r="BS57" s="776"/>
      <c r="BT57" s="777"/>
      <c r="BU57" s="777"/>
      <c r="BV57" s="777"/>
      <c r="BW57" s="777"/>
      <c r="BX57" s="777"/>
      <c r="BY57" s="777"/>
      <c r="BZ57" s="777"/>
      <c r="CA57" s="777"/>
      <c r="CB57" s="777"/>
      <c r="CC57" s="777"/>
      <c r="CD57" s="777"/>
      <c r="CE57" s="777"/>
      <c r="CF57" s="777"/>
      <c r="CG57" s="788"/>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6"/>
      <c r="DW57" s="777"/>
      <c r="DX57" s="777"/>
      <c r="DY57" s="777"/>
      <c r="DZ57" s="778"/>
      <c r="EA57" s="212"/>
    </row>
    <row r="58" spans="1:131" ht="26.25" customHeight="1" x14ac:dyDescent="0.25">
      <c r="A58" s="220">
        <v>31</v>
      </c>
      <c r="B58" s="779"/>
      <c r="C58" s="780"/>
      <c r="D58" s="780"/>
      <c r="E58" s="780"/>
      <c r="F58" s="780"/>
      <c r="G58" s="780"/>
      <c r="H58" s="780"/>
      <c r="I58" s="780"/>
      <c r="J58" s="780"/>
      <c r="K58" s="780"/>
      <c r="L58" s="780"/>
      <c r="M58" s="780"/>
      <c r="N58" s="780"/>
      <c r="O58" s="780"/>
      <c r="P58" s="781"/>
      <c r="Q58" s="835"/>
      <c r="R58" s="836"/>
      <c r="S58" s="836"/>
      <c r="T58" s="836"/>
      <c r="U58" s="836"/>
      <c r="V58" s="836"/>
      <c r="W58" s="836"/>
      <c r="X58" s="836"/>
      <c r="Y58" s="836"/>
      <c r="Z58" s="836"/>
      <c r="AA58" s="836"/>
      <c r="AB58" s="836"/>
      <c r="AC58" s="836"/>
      <c r="AD58" s="836"/>
      <c r="AE58" s="837"/>
      <c r="AF58" s="785"/>
      <c r="AG58" s="786"/>
      <c r="AH58" s="786"/>
      <c r="AI58" s="786"/>
      <c r="AJ58" s="78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14"/>
      <c r="BK58" s="214"/>
      <c r="BL58" s="214"/>
      <c r="BM58" s="214"/>
      <c r="BN58" s="214"/>
      <c r="BO58" s="223"/>
      <c r="BP58" s="223"/>
      <c r="BQ58" s="220">
        <v>52</v>
      </c>
      <c r="BR58" s="221"/>
      <c r="BS58" s="776"/>
      <c r="BT58" s="777"/>
      <c r="BU58" s="777"/>
      <c r="BV58" s="777"/>
      <c r="BW58" s="777"/>
      <c r="BX58" s="777"/>
      <c r="BY58" s="777"/>
      <c r="BZ58" s="777"/>
      <c r="CA58" s="777"/>
      <c r="CB58" s="777"/>
      <c r="CC58" s="777"/>
      <c r="CD58" s="777"/>
      <c r="CE58" s="777"/>
      <c r="CF58" s="777"/>
      <c r="CG58" s="788"/>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6"/>
      <c r="DW58" s="777"/>
      <c r="DX58" s="777"/>
      <c r="DY58" s="777"/>
      <c r="DZ58" s="778"/>
      <c r="EA58" s="212"/>
    </row>
    <row r="59" spans="1:131" ht="26.25" customHeight="1" x14ac:dyDescent="0.25">
      <c r="A59" s="220">
        <v>32</v>
      </c>
      <c r="B59" s="779"/>
      <c r="C59" s="780"/>
      <c r="D59" s="780"/>
      <c r="E59" s="780"/>
      <c r="F59" s="780"/>
      <c r="G59" s="780"/>
      <c r="H59" s="780"/>
      <c r="I59" s="780"/>
      <c r="J59" s="780"/>
      <c r="K59" s="780"/>
      <c r="L59" s="780"/>
      <c r="M59" s="780"/>
      <c r="N59" s="780"/>
      <c r="O59" s="780"/>
      <c r="P59" s="781"/>
      <c r="Q59" s="835"/>
      <c r="R59" s="836"/>
      <c r="S59" s="836"/>
      <c r="T59" s="836"/>
      <c r="U59" s="836"/>
      <c r="V59" s="836"/>
      <c r="W59" s="836"/>
      <c r="X59" s="836"/>
      <c r="Y59" s="836"/>
      <c r="Z59" s="836"/>
      <c r="AA59" s="836"/>
      <c r="AB59" s="836"/>
      <c r="AC59" s="836"/>
      <c r="AD59" s="836"/>
      <c r="AE59" s="837"/>
      <c r="AF59" s="785"/>
      <c r="AG59" s="786"/>
      <c r="AH59" s="786"/>
      <c r="AI59" s="786"/>
      <c r="AJ59" s="78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14"/>
      <c r="BK59" s="214"/>
      <c r="BL59" s="214"/>
      <c r="BM59" s="214"/>
      <c r="BN59" s="214"/>
      <c r="BO59" s="223"/>
      <c r="BP59" s="223"/>
      <c r="BQ59" s="220">
        <v>53</v>
      </c>
      <c r="BR59" s="221"/>
      <c r="BS59" s="776"/>
      <c r="BT59" s="777"/>
      <c r="BU59" s="777"/>
      <c r="BV59" s="777"/>
      <c r="BW59" s="777"/>
      <c r="BX59" s="777"/>
      <c r="BY59" s="777"/>
      <c r="BZ59" s="777"/>
      <c r="CA59" s="777"/>
      <c r="CB59" s="777"/>
      <c r="CC59" s="777"/>
      <c r="CD59" s="777"/>
      <c r="CE59" s="777"/>
      <c r="CF59" s="777"/>
      <c r="CG59" s="788"/>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6"/>
      <c r="DW59" s="777"/>
      <c r="DX59" s="777"/>
      <c r="DY59" s="777"/>
      <c r="DZ59" s="778"/>
      <c r="EA59" s="212"/>
    </row>
    <row r="60" spans="1:131" ht="26.25" customHeight="1" x14ac:dyDescent="0.25">
      <c r="A60" s="220">
        <v>33</v>
      </c>
      <c r="B60" s="779"/>
      <c r="C60" s="780"/>
      <c r="D60" s="780"/>
      <c r="E60" s="780"/>
      <c r="F60" s="780"/>
      <c r="G60" s="780"/>
      <c r="H60" s="780"/>
      <c r="I60" s="780"/>
      <c r="J60" s="780"/>
      <c r="K60" s="780"/>
      <c r="L60" s="780"/>
      <c r="M60" s="780"/>
      <c r="N60" s="780"/>
      <c r="O60" s="780"/>
      <c r="P60" s="781"/>
      <c r="Q60" s="835"/>
      <c r="R60" s="836"/>
      <c r="S60" s="836"/>
      <c r="T60" s="836"/>
      <c r="U60" s="836"/>
      <c r="V60" s="836"/>
      <c r="W60" s="836"/>
      <c r="X60" s="836"/>
      <c r="Y60" s="836"/>
      <c r="Z60" s="836"/>
      <c r="AA60" s="836"/>
      <c r="AB60" s="836"/>
      <c r="AC60" s="836"/>
      <c r="AD60" s="836"/>
      <c r="AE60" s="837"/>
      <c r="AF60" s="785"/>
      <c r="AG60" s="786"/>
      <c r="AH60" s="786"/>
      <c r="AI60" s="786"/>
      <c r="AJ60" s="78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14"/>
      <c r="BK60" s="214"/>
      <c r="BL60" s="214"/>
      <c r="BM60" s="214"/>
      <c r="BN60" s="214"/>
      <c r="BO60" s="223"/>
      <c r="BP60" s="223"/>
      <c r="BQ60" s="220">
        <v>54</v>
      </c>
      <c r="BR60" s="221"/>
      <c r="BS60" s="776"/>
      <c r="BT60" s="777"/>
      <c r="BU60" s="777"/>
      <c r="BV60" s="777"/>
      <c r="BW60" s="777"/>
      <c r="BX60" s="777"/>
      <c r="BY60" s="777"/>
      <c r="BZ60" s="777"/>
      <c r="CA60" s="777"/>
      <c r="CB60" s="777"/>
      <c r="CC60" s="777"/>
      <c r="CD60" s="777"/>
      <c r="CE60" s="777"/>
      <c r="CF60" s="777"/>
      <c r="CG60" s="788"/>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6"/>
      <c r="DW60" s="777"/>
      <c r="DX60" s="777"/>
      <c r="DY60" s="777"/>
      <c r="DZ60" s="778"/>
      <c r="EA60" s="212"/>
    </row>
    <row r="61" spans="1:131" ht="26.25" customHeight="1" thickBot="1" x14ac:dyDescent="0.3">
      <c r="A61" s="220">
        <v>34</v>
      </c>
      <c r="B61" s="779"/>
      <c r="C61" s="780"/>
      <c r="D61" s="780"/>
      <c r="E61" s="780"/>
      <c r="F61" s="780"/>
      <c r="G61" s="780"/>
      <c r="H61" s="780"/>
      <c r="I61" s="780"/>
      <c r="J61" s="780"/>
      <c r="K61" s="780"/>
      <c r="L61" s="780"/>
      <c r="M61" s="780"/>
      <c r="N61" s="780"/>
      <c r="O61" s="780"/>
      <c r="P61" s="781"/>
      <c r="Q61" s="835"/>
      <c r="R61" s="836"/>
      <c r="S61" s="836"/>
      <c r="T61" s="836"/>
      <c r="U61" s="836"/>
      <c r="V61" s="836"/>
      <c r="W61" s="836"/>
      <c r="X61" s="836"/>
      <c r="Y61" s="836"/>
      <c r="Z61" s="836"/>
      <c r="AA61" s="836"/>
      <c r="AB61" s="836"/>
      <c r="AC61" s="836"/>
      <c r="AD61" s="836"/>
      <c r="AE61" s="837"/>
      <c r="AF61" s="785"/>
      <c r="AG61" s="786"/>
      <c r="AH61" s="786"/>
      <c r="AI61" s="786"/>
      <c r="AJ61" s="78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14"/>
      <c r="BK61" s="214"/>
      <c r="BL61" s="214"/>
      <c r="BM61" s="214"/>
      <c r="BN61" s="214"/>
      <c r="BO61" s="223"/>
      <c r="BP61" s="223"/>
      <c r="BQ61" s="220">
        <v>55</v>
      </c>
      <c r="BR61" s="221"/>
      <c r="BS61" s="776"/>
      <c r="BT61" s="777"/>
      <c r="BU61" s="777"/>
      <c r="BV61" s="777"/>
      <c r="BW61" s="777"/>
      <c r="BX61" s="777"/>
      <c r="BY61" s="777"/>
      <c r="BZ61" s="777"/>
      <c r="CA61" s="777"/>
      <c r="CB61" s="777"/>
      <c r="CC61" s="777"/>
      <c r="CD61" s="777"/>
      <c r="CE61" s="777"/>
      <c r="CF61" s="777"/>
      <c r="CG61" s="788"/>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6"/>
      <c r="DW61" s="777"/>
      <c r="DX61" s="777"/>
      <c r="DY61" s="777"/>
      <c r="DZ61" s="778"/>
      <c r="EA61" s="212"/>
    </row>
    <row r="62" spans="1:131" ht="26.25" customHeight="1" x14ac:dyDescent="0.25">
      <c r="A62" s="220">
        <v>35</v>
      </c>
      <c r="B62" s="779"/>
      <c r="C62" s="780"/>
      <c r="D62" s="780"/>
      <c r="E62" s="780"/>
      <c r="F62" s="780"/>
      <c r="G62" s="780"/>
      <c r="H62" s="780"/>
      <c r="I62" s="780"/>
      <c r="J62" s="780"/>
      <c r="K62" s="780"/>
      <c r="L62" s="780"/>
      <c r="M62" s="780"/>
      <c r="N62" s="780"/>
      <c r="O62" s="780"/>
      <c r="P62" s="781"/>
      <c r="Q62" s="835"/>
      <c r="R62" s="836"/>
      <c r="S62" s="836"/>
      <c r="T62" s="836"/>
      <c r="U62" s="836"/>
      <c r="V62" s="836"/>
      <c r="W62" s="836"/>
      <c r="X62" s="836"/>
      <c r="Y62" s="836"/>
      <c r="Z62" s="836"/>
      <c r="AA62" s="836"/>
      <c r="AB62" s="836"/>
      <c r="AC62" s="836"/>
      <c r="AD62" s="836"/>
      <c r="AE62" s="837"/>
      <c r="AF62" s="785"/>
      <c r="AG62" s="786"/>
      <c r="AH62" s="786"/>
      <c r="AI62" s="786"/>
      <c r="AJ62" s="78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3"/>
      <c r="BP62" s="223"/>
      <c r="BQ62" s="220">
        <v>56</v>
      </c>
      <c r="BR62" s="221"/>
      <c r="BS62" s="776"/>
      <c r="BT62" s="777"/>
      <c r="BU62" s="777"/>
      <c r="BV62" s="777"/>
      <c r="BW62" s="777"/>
      <c r="BX62" s="777"/>
      <c r="BY62" s="777"/>
      <c r="BZ62" s="777"/>
      <c r="CA62" s="777"/>
      <c r="CB62" s="777"/>
      <c r="CC62" s="777"/>
      <c r="CD62" s="777"/>
      <c r="CE62" s="777"/>
      <c r="CF62" s="777"/>
      <c r="CG62" s="788"/>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6"/>
      <c r="DW62" s="777"/>
      <c r="DX62" s="777"/>
      <c r="DY62" s="777"/>
      <c r="DZ62" s="778"/>
      <c r="EA62" s="212"/>
    </row>
    <row r="63" spans="1:131" ht="26.25" customHeight="1" thickBot="1" x14ac:dyDescent="0.3">
      <c r="A63" s="222"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490</v>
      </c>
      <c r="AG63" s="844"/>
      <c r="AH63" s="844"/>
      <c r="AI63" s="844"/>
      <c r="AJ63" s="845"/>
      <c r="AK63" s="846"/>
      <c r="AL63" s="841"/>
      <c r="AM63" s="841"/>
      <c r="AN63" s="841"/>
      <c r="AO63" s="841"/>
      <c r="AP63" s="844">
        <f>SUM(AP28:AT62)</f>
        <v>3176</v>
      </c>
      <c r="AQ63" s="844"/>
      <c r="AR63" s="844"/>
      <c r="AS63" s="844"/>
      <c r="AT63" s="844"/>
      <c r="AU63" s="844">
        <f>SUM(AU28:AY62)</f>
        <v>2324</v>
      </c>
      <c r="AV63" s="844"/>
      <c r="AW63" s="844"/>
      <c r="AX63" s="844"/>
      <c r="AY63" s="844"/>
      <c r="AZ63" s="848"/>
      <c r="BA63" s="848"/>
      <c r="BB63" s="848"/>
      <c r="BC63" s="848"/>
      <c r="BD63" s="848"/>
      <c r="BE63" s="849"/>
      <c r="BF63" s="849"/>
      <c r="BG63" s="849"/>
      <c r="BH63" s="849"/>
      <c r="BI63" s="850"/>
      <c r="BJ63" s="851" t="s">
        <v>122</v>
      </c>
      <c r="BK63" s="852"/>
      <c r="BL63" s="852"/>
      <c r="BM63" s="852"/>
      <c r="BN63" s="853"/>
      <c r="BO63" s="223"/>
      <c r="BP63" s="223"/>
      <c r="BQ63" s="220">
        <v>57</v>
      </c>
      <c r="BR63" s="221"/>
      <c r="BS63" s="776"/>
      <c r="BT63" s="777"/>
      <c r="BU63" s="777"/>
      <c r="BV63" s="777"/>
      <c r="BW63" s="777"/>
      <c r="BX63" s="777"/>
      <c r="BY63" s="777"/>
      <c r="BZ63" s="777"/>
      <c r="CA63" s="777"/>
      <c r="CB63" s="777"/>
      <c r="CC63" s="777"/>
      <c r="CD63" s="777"/>
      <c r="CE63" s="777"/>
      <c r="CF63" s="777"/>
      <c r="CG63" s="788"/>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6"/>
      <c r="DW63" s="777"/>
      <c r="DX63" s="777"/>
      <c r="DY63" s="777"/>
      <c r="DZ63" s="778"/>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6"/>
      <c r="BT64" s="777"/>
      <c r="BU64" s="777"/>
      <c r="BV64" s="777"/>
      <c r="BW64" s="777"/>
      <c r="BX64" s="777"/>
      <c r="BY64" s="777"/>
      <c r="BZ64" s="777"/>
      <c r="CA64" s="777"/>
      <c r="CB64" s="777"/>
      <c r="CC64" s="777"/>
      <c r="CD64" s="777"/>
      <c r="CE64" s="777"/>
      <c r="CF64" s="777"/>
      <c r="CG64" s="788"/>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6"/>
      <c r="DW64" s="777"/>
      <c r="DX64" s="777"/>
      <c r="DY64" s="777"/>
      <c r="DZ64" s="778"/>
      <c r="EA64" s="212"/>
    </row>
    <row r="65" spans="1:131" ht="26.25" customHeight="1" thickBot="1" x14ac:dyDescent="0.3">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6"/>
      <c r="BT65" s="777"/>
      <c r="BU65" s="777"/>
      <c r="BV65" s="777"/>
      <c r="BW65" s="777"/>
      <c r="BX65" s="777"/>
      <c r="BY65" s="777"/>
      <c r="BZ65" s="777"/>
      <c r="CA65" s="777"/>
      <c r="CB65" s="777"/>
      <c r="CC65" s="777"/>
      <c r="CD65" s="777"/>
      <c r="CE65" s="777"/>
      <c r="CF65" s="777"/>
      <c r="CG65" s="788"/>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6"/>
      <c r="DW65" s="777"/>
      <c r="DX65" s="777"/>
      <c r="DY65" s="777"/>
      <c r="DZ65" s="778"/>
      <c r="EA65" s="212"/>
    </row>
    <row r="66" spans="1:131" ht="26.25" customHeight="1" x14ac:dyDescent="0.25">
      <c r="A66" s="728" t="s">
        <v>401</v>
      </c>
      <c r="B66" s="729"/>
      <c r="C66" s="729"/>
      <c r="D66" s="729"/>
      <c r="E66" s="729"/>
      <c r="F66" s="729"/>
      <c r="G66" s="729"/>
      <c r="H66" s="729"/>
      <c r="I66" s="729"/>
      <c r="J66" s="729"/>
      <c r="K66" s="729"/>
      <c r="L66" s="729"/>
      <c r="M66" s="729"/>
      <c r="N66" s="729"/>
      <c r="O66" s="729"/>
      <c r="P66" s="730"/>
      <c r="Q66" s="734" t="s">
        <v>380</v>
      </c>
      <c r="R66" s="735"/>
      <c r="S66" s="735"/>
      <c r="T66" s="735"/>
      <c r="U66" s="736"/>
      <c r="V66" s="734" t="s">
        <v>381</v>
      </c>
      <c r="W66" s="735"/>
      <c r="X66" s="735"/>
      <c r="Y66" s="735"/>
      <c r="Z66" s="736"/>
      <c r="AA66" s="734" t="s">
        <v>382</v>
      </c>
      <c r="AB66" s="735"/>
      <c r="AC66" s="735"/>
      <c r="AD66" s="735"/>
      <c r="AE66" s="736"/>
      <c r="AF66" s="854" t="s">
        <v>383</v>
      </c>
      <c r="AG66" s="815"/>
      <c r="AH66" s="815"/>
      <c r="AI66" s="815"/>
      <c r="AJ66" s="855"/>
      <c r="AK66" s="734" t="s">
        <v>384</v>
      </c>
      <c r="AL66" s="729"/>
      <c r="AM66" s="729"/>
      <c r="AN66" s="729"/>
      <c r="AO66" s="730"/>
      <c r="AP66" s="734" t="s">
        <v>385</v>
      </c>
      <c r="AQ66" s="735"/>
      <c r="AR66" s="735"/>
      <c r="AS66" s="735"/>
      <c r="AT66" s="736"/>
      <c r="AU66" s="734" t="s">
        <v>402</v>
      </c>
      <c r="AV66" s="735"/>
      <c r="AW66" s="735"/>
      <c r="AX66" s="735"/>
      <c r="AY66" s="736"/>
      <c r="AZ66" s="734" t="s">
        <v>364</v>
      </c>
      <c r="BA66" s="735"/>
      <c r="BB66" s="735"/>
      <c r="BC66" s="735"/>
      <c r="BD66" s="741"/>
      <c r="BE66" s="223"/>
      <c r="BF66" s="223"/>
      <c r="BG66" s="223"/>
      <c r="BH66" s="223"/>
      <c r="BI66" s="223"/>
      <c r="BJ66" s="223"/>
      <c r="BK66" s="223"/>
      <c r="BL66" s="223"/>
      <c r="BM66" s="223"/>
      <c r="BN66" s="223"/>
      <c r="BO66" s="223"/>
      <c r="BP66" s="223"/>
      <c r="BQ66" s="220">
        <v>60</v>
      </c>
      <c r="BR66" s="225"/>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2"/>
    </row>
    <row r="67" spans="1:131" ht="26.25" customHeight="1" thickBot="1" x14ac:dyDescent="0.3">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6"/>
      <c r="AG67" s="818"/>
      <c r="AH67" s="818"/>
      <c r="AI67" s="818"/>
      <c r="AJ67" s="857"/>
      <c r="AK67" s="858"/>
      <c r="AL67" s="732"/>
      <c r="AM67" s="732"/>
      <c r="AN67" s="732"/>
      <c r="AO67" s="733"/>
      <c r="AP67" s="737"/>
      <c r="AQ67" s="738"/>
      <c r="AR67" s="738"/>
      <c r="AS67" s="738"/>
      <c r="AT67" s="739"/>
      <c r="AU67" s="737"/>
      <c r="AV67" s="738"/>
      <c r="AW67" s="738"/>
      <c r="AX67" s="738"/>
      <c r="AY67" s="739"/>
      <c r="AZ67" s="737"/>
      <c r="BA67" s="738"/>
      <c r="BB67" s="738"/>
      <c r="BC67" s="738"/>
      <c r="BD67" s="743"/>
      <c r="BE67" s="223"/>
      <c r="BF67" s="223"/>
      <c r="BG67" s="223"/>
      <c r="BH67" s="223"/>
      <c r="BI67" s="223"/>
      <c r="BJ67" s="223"/>
      <c r="BK67" s="223"/>
      <c r="BL67" s="223"/>
      <c r="BM67" s="223"/>
      <c r="BN67" s="223"/>
      <c r="BO67" s="223"/>
      <c r="BP67" s="223"/>
      <c r="BQ67" s="220">
        <v>61</v>
      </c>
      <c r="BR67" s="225"/>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2"/>
    </row>
    <row r="68" spans="1:131" ht="26.25" customHeight="1" thickTop="1" x14ac:dyDescent="0.25">
      <c r="A68" s="218">
        <v>1</v>
      </c>
      <c r="B68" s="1078" t="s">
        <v>554</v>
      </c>
      <c r="C68" s="1079"/>
      <c r="D68" s="1079"/>
      <c r="E68" s="1079"/>
      <c r="F68" s="1079"/>
      <c r="G68" s="1079"/>
      <c r="H68" s="1079"/>
      <c r="I68" s="1079"/>
      <c r="J68" s="1079"/>
      <c r="K68" s="1079"/>
      <c r="L68" s="1079"/>
      <c r="M68" s="1079"/>
      <c r="N68" s="1079"/>
      <c r="O68" s="1079"/>
      <c r="P68" s="1080"/>
      <c r="Q68" s="869">
        <v>1174</v>
      </c>
      <c r="R68" s="866"/>
      <c r="S68" s="866"/>
      <c r="T68" s="866"/>
      <c r="U68" s="866"/>
      <c r="V68" s="866">
        <v>973</v>
      </c>
      <c r="W68" s="866"/>
      <c r="X68" s="866"/>
      <c r="Y68" s="866"/>
      <c r="Z68" s="866"/>
      <c r="AA68" s="866">
        <v>201</v>
      </c>
      <c r="AB68" s="866"/>
      <c r="AC68" s="866"/>
      <c r="AD68" s="866"/>
      <c r="AE68" s="866"/>
      <c r="AF68" s="866">
        <v>201</v>
      </c>
      <c r="AG68" s="866"/>
      <c r="AH68" s="866"/>
      <c r="AI68" s="866"/>
      <c r="AJ68" s="866"/>
      <c r="AK68" s="866" t="s">
        <v>489</v>
      </c>
      <c r="AL68" s="866"/>
      <c r="AM68" s="866"/>
      <c r="AN68" s="866"/>
      <c r="AO68" s="866"/>
      <c r="AP68" s="866">
        <v>1672</v>
      </c>
      <c r="AQ68" s="866"/>
      <c r="AR68" s="866"/>
      <c r="AS68" s="866"/>
      <c r="AT68" s="866"/>
      <c r="AU68" s="866">
        <v>60</v>
      </c>
      <c r="AV68" s="866"/>
      <c r="AW68" s="866"/>
      <c r="AX68" s="866"/>
      <c r="AY68" s="866"/>
      <c r="AZ68" s="867"/>
      <c r="BA68" s="867"/>
      <c r="BB68" s="867"/>
      <c r="BC68" s="867"/>
      <c r="BD68" s="868"/>
      <c r="BE68" s="223"/>
      <c r="BF68" s="223"/>
      <c r="BG68" s="223"/>
      <c r="BH68" s="223"/>
      <c r="BI68" s="223"/>
      <c r="BJ68" s="223"/>
      <c r="BK68" s="223"/>
      <c r="BL68" s="223"/>
      <c r="BM68" s="223"/>
      <c r="BN68" s="223"/>
      <c r="BO68" s="223"/>
      <c r="BP68" s="223"/>
      <c r="BQ68" s="220">
        <v>62</v>
      </c>
      <c r="BR68" s="225"/>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2"/>
    </row>
    <row r="69" spans="1:131" ht="26.25" customHeight="1" x14ac:dyDescent="0.25">
      <c r="A69" s="220">
        <v>2</v>
      </c>
      <c r="B69" s="871" t="s">
        <v>555</v>
      </c>
      <c r="C69" s="872"/>
      <c r="D69" s="872"/>
      <c r="E69" s="872"/>
      <c r="F69" s="872"/>
      <c r="G69" s="872"/>
      <c r="H69" s="872"/>
      <c r="I69" s="872"/>
      <c r="J69" s="872"/>
      <c r="K69" s="872"/>
      <c r="L69" s="872"/>
      <c r="M69" s="872"/>
      <c r="N69" s="872"/>
      <c r="O69" s="872"/>
      <c r="P69" s="873"/>
      <c r="Q69" s="870">
        <v>483</v>
      </c>
      <c r="R69" s="830"/>
      <c r="S69" s="830"/>
      <c r="T69" s="830"/>
      <c r="U69" s="830"/>
      <c r="V69" s="830">
        <v>397</v>
      </c>
      <c r="W69" s="830"/>
      <c r="X69" s="830"/>
      <c r="Y69" s="830"/>
      <c r="Z69" s="830"/>
      <c r="AA69" s="830">
        <v>87</v>
      </c>
      <c r="AB69" s="830"/>
      <c r="AC69" s="830"/>
      <c r="AD69" s="830"/>
      <c r="AE69" s="830"/>
      <c r="AF69" s="830">
        <v>87</v>
      </c>
      <c r="AG69" s="830"/>
      <c r="AH69" s="830"/>
      <c r="AI69" s="830"/>
      <c r="AJ69" s="830"/>
      <c r="AK69" s="830">
        <v>93</v>
      </c>
      <c r="AL69" s="830"/>
      <c r="AM69" s="830"/>
      <c r="AN69" s="830"/>
      <c r="AO69" s="830"/>
      <c r="AP69" s="830" t="s">
        <v>489</v>
      </c>
      <c r="AQ69" s="830"/>
      <c r="AR69" s="830"/>
      <c r="AS69" s="830"/>
      <c r="AT69" s="830"/>
      <c r="AU69" s="830" t="s">
        <v>561</v>
      </c>
      <c r="AV69" s="830"/>
      <c r="AW69" s="830"/>
      <c r="AX69" s="830"/>
      <c r="AY69" s="830"/>
      <c r="AZ69" s="832"/>
      <c r="BA69" s="832"/>
      <c r="BB69" s="832"/>
      <c r="BC69" s="832"/>
      <c r="BD69" s="833"/>
      <c r="BE69" s="223"/>
      <c r="BF69" s="223"/>
      <c r="BG69" s="223"/>
      <c r="BH69" s="223"/>
      <c r="BI69" s="223"/>
      <c r="BJ69" s="223"/>
      <c r="BK69" s="223"/>
      <c r="BL69" s="223"/>
      <c r="BM69" s="223"/>
      <c r="BN69" s="223"/>
      <c r="BO69" s="223"/>
      <c r="BP69" s="223"/>
      <c r="BQ69" s="220">
        <v>63</v>
      </c>
      <c r="BR69" s="225"/>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2"/>
    </row>
    <row r="70" spans="1:131" ht="26.25" customHeight="1" x14ac:dyDescent="0.25">
      <c r="A70" s="220">
        <v>3</v>
      </c>
      <c r="B70" s="871" t="s">
        <v>556</v>
      </c>
      <c r="C70" s="872"/>
      <c r="D70" s="872"/>
      <c r="E70" s="872"/>
      <c r="F70" s="872"/>
      <c r="G70" s="872"/>
      <c r="H70" s="872"/>
      <c r="I70" s="872"/>
      <c r="J70" s="872"/>
      <c r="K70" s="872"/>
      <c r="L70" s="872"/>
      <c r="M70" s="872"/>
      <c r="N70" s="872"/>
      <c r="O70" s="872"/>
      <c r="P70" s="873"/>
      <c r="Q70" s="870">
        <v>5552</v>
      </c>
      <c r="R70" s="830"/>
      <c r="S70" s="830"/>
      <c r="T70" s="830"/>
      <c r="U70" s="830"/>
      <c r="V70" s="830">
        <v>4641</v>
      </c>
      <c r="W70" s="830"/>
      <c r="X70" s="830"/>
      <c r="Y70" s="830"/>
      <c r="Z70" s="830"/>
      <c r="AA70" s="830">
        <v>912</v>
      </c>
      <c r="AB70" s="830"/>
      <c r="AC70" s="830"/>
      <c r="AD70" s="830"/>
      <c r="AE70" s="830"/>
      <c r="AF70" s="830">
        <v>912</v>
      </c>
      <c r="AG70" s="830"/>
      <c r="AH70" s="830"/>
      <c r="AI70" s="830"/>
      <c r="AJ70" s="830"/>
      <c r="AK70" s="830">
        <v>0</v>
      </c>
      <c r="AL70" s="830"/>
      <c r="AM70" s="830"/>
      <c r="AN70" s="830"/>
      <c r="AO70" s="830"/>
      <c r="AP70" s="830" t="s">
        <v>489</v>
      </c>
      <c r="AQ70" s="830"/>
      <c r="AR70" s="830"/>
      <c r="AS70" s="830"/>
      <c r="AT70" s="830"/>
      <c r="AU70" s="830" t="s">
        <v>561</v>
      </c>
      <c r="AV70" s="830"/>
      <c r="AW70" s="830"/>
      <c r="AX70" s="830"/>
      <c r="AY70" s="830"/>
      <c r="AZ70" s="832"/>
      <c r="BA70" s="832"/>
      <c r="BB70" s="832"/>
      <c r="BC70" s="832"/>
      <c r="BD70" s="833"/>
      <c r="BE70" s="223"/>
      <c r="BF70" s="223"/>
      <c r="BG70" s="223"/>
      <c r="BH70" s="223"/>
      <c r="BI70" s="223"/>
      <c r="BJ70" s="223"/>
      <c r="BK70" s="223"/>
      <c r="BL70" s="223"/>
      <c r="BM70" s="223"/>
      <c r="BN70" s="223"/>
      <c r="BO70" s="223"/>
      <c r="BP70" s="223"/>
      <c r="BQ70" s="220">
        <v>64</v>
      </c>
      <c r="BR70" s="225"/>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2"/>
    </row>
    <row r="71" spans="1:131" ht="26.25" customHeight="1" x14ac:dyDescent="0.25">
      <c r="A71" s="220">
        <v>4</v>
      </c>
      <c r="B71" s="871" t="s">
        <v>557</v>
      </c>
      <c r="C71" s="872"/>
      <c r="D71" s="872"/>
      <c r="E71" s="872"/>
      <c r="F71" s="872"/>
      <c r="G71" s="872"/>
      <c r="H71" s="872"/>
      <c r="I71" s="872"/>
      <c r="J71" s="872"/>
      <c r="K71" s="872"/>
      <c r="L71" s="872"/>
      <c r="M71" s="872"/>
      <c r="N71" s="872"/>
      <c r="O71" s="872"/>
      <c r="P71" s="873"/>
      <c r="Q71" s="870">
        <v>1491</v>
      </c>
      <c r="R71" s="830"/>
      <c r="S71" s="830"/>
      <c r="T71" s="830"/>
      <c r="U71" s="830"/>
      <c r="V71" s="830">
        <v>1487</v>
      </c>
      <c r="W71" s="830"/>
      <c r="X71" s="830"/>
      <c r="Y71" s="830"/>
      <c r="Z71" s="830"/>
      <c r="AA71" s="830">
        <v>3</v>
      </c>
      <c r="AB71" s="830"/>
      <c r="AC71" s="830"/>
      <c r="AD71" s="830"/>
      <c r="AE71" s="830"/>
      <c r="AF71" s="830">
        <v>3</v>
      </c>
      <c r="AG71" s="830"/>
      <c r="AH71" s="830"/>
      <c r="AI71" s="830"/>
      <c r="AJ71" s="830"/>
      <c r="AK71" s="830">
        <v>41</v>
      </c>
      <c r="AL71" s="830"/>
      <c r="AM71" s="830"/>
      <c r="AN71" s="830"/>
      <c r="AO71" s="830"/>
      <c r="AP71" s="830" t="s">
        <v>489</v>
      </c>
      <c r="AQ71" s="830"/>
      <c r="AR71" s="830"/>
      <c r="AS71" s="830"/>
      <c r="AT71" s="830"/>
      <c r="AU71" s="830" t="s">
        <v>561</v>
      </c>
      <c r="AV71" s="830"/>
      <c r="AW71" s="830"/>
      <c r="AX71" s="830"/>
      <c r="AY71" s="830"/>
      <c r="AZ71" s="832"/>
      <c r="BA71" s="832"/>
      <c r="BB71" s="832"/>
      <c r="BC71" s="832"/>
      <c r="BD71" s="833"/>
      <c r="BE71" s="223"/>
      <c r="BF71" s="223"/>
      <c r="BG71" s="223"/>
      <c r="BH71" s="223"/>
      <c r="BI71" s="223"/>
      <c r="BJ71" s="223"/>
      <c r="BK71" s="223"/>
      <c r="BL71" s="223"/>
      <c r="BM71" s="223"/>
      <c r="BN71" s="223"/>
      <c r="BO71" s="223"/>
      <c r="BP71" s="223"/>
      <c r="BQ71" s="220">
        <v>65</v>
      </c>
      <c r="BR71" s="225"/>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2"/>
    </row>
    <row r="72" spans="1:131" ht="26.25" customHeight="1" x14ac:dyDescent="0.25">
      <c r="A72" s="220">
        <v>5</v>
      </c>
      <c r="B72" s="1077" t="s">
        <v>549</v>
      </c>
      <c r="C72" s="872"/>
      <c r="D72" s="872"/>
      <c r="E72" s="872"/>
      <c r="F72" s="872"/>
      <c r="G72" s="872"/>
      <c r="H72" s="872"/>
      <c r="I72" s="872"/>
      <c r="J72" s="872"/>
      <c r="K72" s="872"/>
      <c r="L72" s="872"/>
      <c r="M72" s="872"/>
      <c r="N72" s="872"/>
      <c r="O72" s="872"/>
      <c r="P72" s="873"/>
      <c r="Q72" s="870">
        <v>8</v>
      </c>
      <c r="R72" s="830"/>
      <c r="S72" s="830"/>
      <c r="T72" s="830"/>
      <c r="U72" s="830"/>
      <c r="V72" s="830">
        <v>7</v>
      </c>
      <c r="W72" s="830"/>
      <c r="X72" s="830"/>
      <c r="Y72" s="830"/>
      <c r="Z72" s="830"/>
      <c r="AA72" s="830">
        <v>0</v>
      </c>
      <c r="AB72" s="830"/>
      <c r="AC72" s="830"/>
      <c r="AD72" s="830"/>
      <c r="AE72" s="830"/>
      <c r="AF72" s="830">
        <v>0</v>
      </c>
      <c r="AG72" s="830"/>
      <c r="AH72" s="830"/>
      <c r="AI72" s="830"/>
      <c r="AJ72" s="830"/>
      <c r="AK72" s="830">
        <v>5</v>
      </c>
      <c r="AL72" s="830"/>
      <c r="AM72" s="830"/>
      <c r="AN72" s="830"/>
      <c r="AO72" s="830"/>
      <c r="AP72" s="830" t="s">
        <v>489</v>
      </c>
      <c r="AQ72" s="830"/>
      <c r="AR72" s="830"/>
      <c r="AS72" s="830"/>
      <c r="AT72" s="830"/>
      <c r="AU72" s="830" t="s">
        <v>561</v>
      </c>
      <c r="AV72" s="830"/>
      <c r="AW72" s="830"/>
      <c r="AX72" s="830"/>
      <c r="AY72" s="830"/>
      <c r="AZ72" s="832"/>
      <c r="BA72" s="832"/>
      <c r="BB72" s="832"/>
      <c r="BC72" s="832"/>
      <c r="BD72" s="833"/>
      <c r="BE72" s="223"/>
      <c r="BF72" s="223"/>
      <c r="BG72" s="223"/>
      <c r="BH72" s="223"/>
      <c r="BI72" s="223"/>
      <c r="BJ72" s="223"/>
      <c r="BK72" s="223"/>
      <c r="BL72" s="223"/>
      <c r="BM72" s="223"/>
      <c r="BN72" s="223"/>
      <c r="BO72" s="223"/>
      <c r="BP72" s="223"/>
      <c r="BQ72" s="220">
        <v>66</v>
      </c>
      <c r="BR72" s="225"/>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2"/>
    </row>
    <row r="73" spans="1:131" ht="26.25" customHeight="1" x14ac:dyDescent="0.25">
      <c r="A73" s="220">
        <v>6</v>
      </c>
      <c r="B73" s="871" t="s">
        <v>550</v>
      </c>
      <c r="C73" s="872"/>
      <c r="D73" s="872"/>
      <c r="E73" s="872"/>
      <c r="F73" s="872"/>
      <c r="G73" s="872"/>
      <c r="H73" s="872"/>
      <c r="I73" s="872"/>
      <c r="J73" s="872"/>
      <c r="K73" s="872"/>
      <c r="L73" s="872"/>
      <c r="M73" s="872"/>
      <c r="N73" s="872"/>
      <c r="O73" s="872"/>
      <c r="P73" s="873"/>
      <c r="Q73" s="870">
        <v>33</v>
      </c>
      <c r="R73" s="830"/>
      <c r="S73" s="830"/>
      <c r="T73" s="830"/>
      <c r="U73" s="830"/>
      <c r="V73" s="830">
        <v>17</v>
      </c>
      <c r="W73" s="830"/>
      <c r="X73" s="830"/>
      <c r="Y73" s="830"/>
      <c r="Z73" s="830"/>
      <c r="AA73" s="830">
        <v>17</v>
      </c>
      <c r="AB73" s="830"/>
      <c r="AC73" s="830"/>
      <c r="AD73" s="830"/>
      <c r="AE73" s="830"/>
      <c r="AF73" s="830">
        <v>17</v>
      </c>
      <c r="AG73" s="830"/>
      <c r="AH73" s="830"/>
      <c r="AI73" s="830"/>
      <c r="AJ73" s="830"/>
      <c r="AK73" s="830">
        <v>23</v>
      </c>
      <c r="AL73" s="830"/>
      <c r="AM73" s="830"/>
      <c r="AN73" s="830"/>
      <c r="AO73" s="830"/>
      <c r="AP73" s="830" t="s">
        <v>489</v>
      </c>
      <c r="AQ73" s="830"/>
      <c r="AR73" s="830"/>
      <c r="AS73" s="830"/>
      <c r="AT73" s="830"/>
      <c r="AU73" s="830" t="s">
        <v>561</v>
      </c>
      <c r="AV73" s="830"/>
      <c r="AW73" s="830"/>
      <c r="AX73" s="830"/>
      <c r="AY73" s="830"/>
      <c r="AZ73" s="832"/>
      <c r="BA73" s="832"/>
      <c r="BB73" s="832"/>
      <c r="BC73" s="832"/>
      <c r="BD73" s="833"/>
      <c r="BE73" s="223"/>
      <c r="BF73" s="223"/>
      <c r="BG73" s="223"/>
      <c r="BH73" s="223"/>
      <c r="BI73" s="223"/>
      <c r="BJ73" s="223"/>
      <c r="BK73" s="223"/>
      <c r="BL73" s="223"/>
      <c r="BM73" s="223"/>
      <c r="BN73" s="223"/>
      <c r="BO73" s="223"/>
      <c r="BP73" s="223"/>
      <c r="BQ73" s="220">
        <v>67</v>
      </c>
      <c r="BR73" s="225"/>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2"/>
    </row>
    <row r="74" spans="1:131" ht="26.25" customHeight="1" x14ac:dyDescent="0.25">
      <c r="A74" s="220">
        <v>7</v>
      </c>
      <c r="B74" s="871" t="s">
        <v>551</v>
      </c>
      <c r="C74" s="872"/>
      <c r="D74" s="872"/>
      <c r="E74" s="872"/>
      <c r="F74" s="872"/>
      <c r="G74" s="872"/>
      <c r="H74" s="872"/>
      <c r="I74" s="872"/>
      <c r="J74" s="872"/>
      <c r="K74" s="872"/>
      <c r="L74" s="872"/>
      <c r="M74" s="872"/>
      <c r="N74" s="872"/>
      <c r="O74" s="872"/>
      <c r="P74" s="873"/>
      <c r="Q74" s="870">
        <v>772</v>
      </c>
      <c r="R74" s="830"/>
      <c r="S74" s="830"/>
      <c r="T74" s="830"/>
      <c r="U74" s="830"/>
      <c r="V74" s="830">
        <v>728</v>
      </c>
      <c r="W74" s="830"/>
      <c r="X74" s="830"/>
      <c r="Y74" s="830"/>
      <c r="Z74" s="830"/>
      <c r="AA74" s="830">
        <v>44</v>
      </c>
      <c r="AB74" s="830"/>
      <c r="AC74" s="830"/>
      <c r="AD74" s="830"/>
      <c r="AE74" s="830"/>
      <c r="AF74" s="830">
        <v>44</v>
      </c>
      <c r="AG74" s="830"/>
      <c r="AH74" s="830"/>
      <c r="AI74" s="830"/>
      <c r="AJ74" s="830"/>
      <c r="AK74" s="830">
        <v>315</v>
      </c>
      <c r="AL74" s="830"/>
      <c r="AM74" s="830"/>
      <c r="AN74" s="830"/>
      <c r="AO74" s="830"/>
      <c r="AP74" s="830" t="s">
        <v>489</v>
      </c>
      <c r="AQ74" s="830"/>
      <c r="AR74" s="830"/>
      <c r="AS74" s="830"/>
      <c r="AT74" s="830"/>
      <c r="AU74" s="830" t="s">
        <v>561</v>
      </c>
      <c r="AV74" s="830"/>
      <c r="AW74" s="830"/>
      <c r="AX74" s="830"/>
      <c r="AY74" s="830"/>
      <c r="AZ74" s="832"/>
      <c r="BA74" s="832"/>
      <c r="BB74" s="832"/>
      <c r="BC74" s="832"/>
      <c r="BD74" s="833"/>
      <c r="BE74" s="223"/>
      <c r="BF74" s="223"/>
      <c r="BG74" s="223"/>
      <c r="BH74" s="223"/>
      <c r="BI74" s="223"/>
      <c r="BJ74" s="223"/>
      <c r="BK74" s="223"/>
      <c r="BL74" s="223"/>
      <c r="BM74" s="223"/>
      <c r="BN74" s="223"/>
      <c r="BO74" s="223"/>
      <c r="BP74" s="223"/>
      <c r="BQ74" s="220">
        <v>68</v>
      </c>
      <c r="BR74" s="225"/>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2"/>
    </row>
    <row r="75" spans="1:131" ht="26.25" customHeight="1" x14ac:dyDescent="0.25">
      <c r="A75" s="220">
        <v>8</v>
      </c>
      <c r="B75" s="871" t="s">
        <v>552</v>
      </c>
      <c r="C75" s="872"/>
      <c r="D75" s="872"/>
      <c r="E75" s="872"/>
      <c r="F75" s="872"/>
      <c r="G75" s="872"/>
      <c r="H75" s="872"/>
      <c r="I75" s="872"/>
      <c r="J75" s="872"/>
      <c r="K75" s="872"/>
      <c r="L75" s="872"/>
      <c r="M75" s="872"/>
      <c r="N75" s="872"/>
      <c r="O75" s="872"/>
      <c r="P75" s="873"/>
      <c r="Q75" s="874">
        <v>1876</v>
      </c>
      <c r="R75" s="875"/>
      <c r="S75" s="875"/>
      <c r="T75" s="875"/>
      <c r="U75" s="834"/>
      <c r="V75" s="876">
        <v>1810</v>
      </c>
      <c r="W75" s="875"/>
      <c r="X75" s="875"/>
      <c r="Y75" s="875"/>
      <c r="Z75" s="834"/>
      <c r="AA75" s="876">
        <v>66</v>
      </c>
      <c r="AB75" s="875"/>
      <c r="AC75" s="875"/>
      <c r="AD75" s="875"/>
      <c r="AE75" s="834"/>
      <c r="AF75" s="876">
        <v>66</v>
      </c>
      <c r="AG75" s="875"/>
      <c r="AH75" s="875"/>
      <c r="AI75" s="875"/>
      <c r="AJ75" s="834"/>
      <c r="AK75" s="876" t="s">
        <v>489</v>
      </c>
      <c r="AL75" s="875"/>
      <c r="AM75" s="875"/>
      <c r="AN75" s="875"/>
      <c r="AO75" s="834"/>
      <c r="AP75" s="876" t="s">
        <v>489</v>
      </c>
      <c r="AQ75" s="875"/>
      <c r="AR75" s="875"/>
      <c r="AS75" s="875"/>
      <c r="AT75" s="834"/>
      <c r="AU75" s="876" t="s">
        <v>561</v>
      </c>
      <c r="AV75" s="875"/>
      <c r="AW75" s="875"/>
      <c r="AX75" s="875"/>
      <c r="AY75" s="834"/>
      <c r="AZ75" s="832"/>
      <c r="BA75" s="832"/>
      <c r="BB75" s="832"/>
      <c r="BC75" s="832"/>
      <c r="BD75" s="833"/>
      <c r="BE75" s="223"/>
      <c r="BF75" s="223"/>
      <c r="BG75" s="223"/>
      <c r="BH75" s="223"/>
      <c r="BI75" s="223"/>
      <c r="BJ75" s="223"/>
      <c r="BK75" s="223"/>
      <c r="BL75" s="223"/>
      <c r="BM75" s="223"/>
      <c r="BN75" s="223"/>
      <c r="BO75" s="223"/>
      <c r="BP75" s="223"/>
      <c r="BQ75" s="220">
        <v>69</v>
      </c>
      <c r="BR75" s="225"/>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2"/>
    </row>
    <row r="76" spans="1:131" ht="26.25" customHeight="1" x14ac:dyDescent="0.25">
      <c r="A76" s="220">
        <v>9</v>
      </c>
      <c r="B76" s="871" t="s">
        <v>553</v>
      </c>
      <c r="C76" s="872"/>
      <c r="D76" s="872"/>
      <c r="E76" s="872"/>
      <c r="F76" s="872"/>
      <c r="G76" s="872"/>
      <c r="H76" s="872"/>
      <c r="I76" s="872"/>
      <c r="J76" s="872"/>
      <c r="K76" s="872"/>
      <c r="L76" s="872"/>
      <c r="M76" s="872"/>
      <c r="N76" s="872"/>
      <c r="O76" s="872"/>
      <c r="P76" s="873"/>
      <c r="Q76" s="874">
        <v>297869</v>
      </c>
      <c r="R76" s="875"/>
      <c r="S76" s="875"/>
      <c r="T76" s="875"/>
      <c r="U76" s="834"/>
      <c r="V76" s="876">
        <v>293113</v>
      </c>
      <c r="W76" s="875"/>
      <c r="X76" s="875"/>
      <c r="Y76" s="875"/>
      <c r="Z76" s="834"/>
      <c r="AA76" s="876">
        <v>4756</v>
      </c>
      <c r="AB76" s="875"/>
      <c r="AC76" s="875"/>
      <c r="AD76" s="875"/>
      <c r="AE76" s="834"/>
      <c r="AF76" s="876">
        <v>4756</v>
      </c>
      <c r="AG76" s="875"/>
      <c r="AH76" s="875"/>
      <c r="AI76" s="875"/>
      <c r="AJ76" s="834"/>
      <c r="AK76" s="876">
        <v>1710</v>
      </c>
      <c r="AL76" s="875"/>
      <c r="AM76" s="875"/>
      <c r="AN76" s="875"/>
      <c r="AO76" s="834"/>
      <c r="AP76" s="876" t="s">
        <v>489</v>
      </c>
      <c r="AQ76" s="875"/>
      <c r="AR76" s="875"/>
      <c r="AS76" s="875"/>
      <c r="AT76" s="834"/>
      <c r="AU76" s="876" t="s">
        <v>561</v>
      </c>
      <c r="AV76" s="875"/>
      <c r="AW76" s="875"/>
      <c r="AX76" s="875"/>
      <c r="AY76" s="834"/>
      <c r="AZ76" s="832"/>
      <c r="BA76" s="832"/>
      <c r="BB76" s="832"/>
      <c r="BC76" s="832"/>
      <c r="BD76" s="833"/>
      <c r="BE76" s="223"/>
      <c r="BF76" s="223"/>
      <c r="BG76" s="223"/>
      <c r="BH76" s="223"/>
      <c r="BI76" s="223"/>
      <c r="BJ76" s="223"/>
      <c r="BK76" s="223"/>
      <c r="BL76" s="223"/>
      <c r="BM76" s="223"/>
      <c r="BN76" s="223"/>
      <c r="BO76" s="223"/>
      <c r="BP76" s="223"/>
      <c r="BQ76" s="220">
        <v>70</v>
      </c>
      <c r="BR76" s="225"/>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2"/>
    </row>
    <row r="77" spans="1:131" ht="26.25" customHeight="1" x14ac:dyDescent="0.25">
      <c r="A77" s="220">
        <v>10</v>
      </c>
      <c r="B77" s="871"/>
      <c r="C77" s="872"/>
      <c r="D77" s="872"/>
      <c r="E77" s="872"/>
      <c r="F77" s="872"/>
      <c r="G77" s="872"/>
      <c r="H77" s="872"/>
      <c r="I77" s="872"/>
      <c r="J77" s="872"/>
      <c r="K77" s="872"/>
      <c r="L77" s="872"/>
      <c r="M77" s="872"/>
      <c r="N77" s="872"/>
      <c r="O77" s="872"/>
      <c r="P77" s="873"/>
      <c r="Q77" s="874"/>
      <c r="R77" s="875"/>
      <c r="S77" s="875"/>
      <c r="T77" s="875"/>
      <c r="U77" s="834"/>
      <c r="V77" s="876"/>
      <c r="W77" s="875"/>
      <c r="X77" s="875"/>
      <c r="Y77" s="875"/>
      <c r="Z77" s="834"/>
      <c r="AA77" s="876"/>
      <c r="AB77" s="875"/>
      <c r="AC77" s="875"/>
      <c r="AD77" s="875"/>
      <c r="AE77" s="834"/>
      <c r="AF77" s="876"/>
      <c r="AG77" s="875"/>
      <c r="AH77" s="875"/>
      <c r="AI77" s="875"/>
      <c r="AJ77" s="834"/>
      <c r="AK77" s="876"/>
      <c r="AL77" s="875"/>
      <c r="AM77" s="875"/>
      <c r="AN77" s="875"/>
      <c r="AO77" s="834"/>
      <c r="AP77" s="876"/>
      <c r="AQ77" s="875"/>
      <c r="AR77" s="875"/>
      <c r="AS77" s="875"/>
      <c r="AT77" s="834"/>
      <c r="AU77" s="876"/>
      <c r="AV77" s="875"/>
      <c r="AW77" s="875"/>
      <c r="AX77" s="875"/>
      <c r="AY77" s="834"/>
      <c r="AZ77" s="832"/>
      <c r="BA77" s="832"/>
      <c r="BB77" s="832"/>
      <c r="BC77" s="832"/>
      <c r="BD77" s="833"/>
      <c r="BE77" s="223"/>
      <c r="BF77" s="223"/>
      <c r="BG77" s="223"/>
      <c r="BH77" s="223"/>
      <c r="BI77" s="223"/>
      <c r="BJ77" s="223"/>
      <c r="BK77" s="223"/>
      <c r="BL77" s="223"/>
      <c r="BM77" s="223"/>
      <c r="BN77" s="223"/>
      <c r="BO77" s="223"/>
      <c r="BP77" s="223"/>
      <c r="BQ77" s="220">
        <v>71</v>
      </c>
      <c r="BR77" s="225"/>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2"/>
    </row>
    <row r="78" spans="1:131" ht="26.25" customHeight="1" x14ac:dyDescent="0.25">
      <c r="A78" s="220">
        <v>11</v>
      </c>
      <c r="B78" s="871"/>
      <c r="C78" s="872"/>
      <c r="D78" s="872"/>
      <c r="E78" s="872"/>
      <c r="F78" s="872"/>
      <c r="G78" s="872"/>
      <c r="H78" s="872"/>
      <c r="I78" s="872"/>
      <c r="J78" s="872"/>
      <c r="K78" s="872"/>
      <c r="L78" s="872"/>
      <c r="M78" s="872"/>
      <c r="N78" s="872"/>
      <c r="O78" s="872"/>
      <c r="P78" s="873"/>
      <c r="Q78" s="870"/>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3"/>
      <c r="BF78" s="223"/>
      <c r="BG78" s="223"/>
      <c r="BH78" s="223"/>
      <c r="BI78" s="223"/>
      <c r="BJ78" s="212"/>
      <c r="BK78" s="212"/>
      <c r="BL78" s="212"/>
      <c r="BM78" s="212"/>
      <c r="BN78" s="212"/>
      <c r="BO78" s="223"/>
      <c r="BP78" s="223"/>
      <c r="BQ78" s="220">
        <v>72</v>
      </c>
      <c r="BR78" s="225"/>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2"/>
    </row>
    <row r="79" spans="1:131" ht="26.25" customHeight="1" x14ac:dyDescent="0.25">
      <c r="A79" s="220">
        <v>12</v>
      </c>
      <c r="B79" s="871"/>
      <c r="C79" s="872"/>
      <c r="D79" s="872"/>
      <c r="E79" s="872"/>
      <c r="F79" s="872"/>
      <c r="G79" s="872"/>
      <c r="H79" s="872"/>
      <c r="I79" s="872"/>
      <c r="J79" s="872"/>
      <c r="K79" s="872"/>
      <c r="L79" s="872"/>
      <c r="M79" s="872"/>
      <c r="N79" s="872"/>
      <c r="O79" s="872"/>
      <c r="P79" s="873"/>
      <c r="Q79" s="87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3"/>
      <c r="BF79" s="223"/>
      <c r="BG79" s="223"/>
      <c r="BH79" s="223"/>
      <c r="BI79" s="223"/>
      <c r="BJ79" s="212"/>
      <c r="BK79" s="212"/>
      <c r="BL79" s="212"/>
      <c r="BM79" s="212"/>
      <c r="BN79" s="212"/>
      <c r="BO79" s="223"/>
      <c r="BP79" s="223"/>
      <c r="BQ79" s="220">
        <v>73</v>
      </c>
      <c r="BR79" s="225"/>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2"/>
    </row>
    <row r="80" spans="1:131" ht="26.25" customHeight="1" x14ac:dyDescent="0.25">
      <c r="A80" s="220">
        <v>13</v>
      </c>
      <c r="B80" s="871"/>
      <c r="C80" s="872"/>
      <c r="D80" s="872"/>
      <c r="E80" s="872"/>
      <c r="F80" s="872"/>
      <c r="G80" s="872"/>
      <c r="H80" s="872"/>
      <c r="I80" s="872"/>
      <c r="J80" s="872"/>
      <c r="K80" s="872"/>
      <c r="L80" s="872"/>
      <c r="M80" s="872"/>
      <c r="N80" s="872"/>
      <c r="O80" s="872"/>
      <c r="P80" s="873"/>
      <c r="Q80" s="87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3"/>
      <c r="BF80" s="223"/>
      <c r="BG80" s="223"/>
      <c r="BH80" s="223"/>
      <c r="BI80" s="223"/>
      <c r="BJ80" s="223"/>
      <c r="BK80" s="223"/>
      <c r="BL80" s="223"/>
      <c r="BM80" s="223"/>
      <c r="BN80" s="223"/>
      <c r="BO80" s="223"/>
      <c r="BP80" s="223"/>
      <c r="BQ80" s="220">
        <v>74</v>
      </c>
      <c r="BR80" s="225"/>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2"/>
    </row>
    <row r="81" spans="1:131" ht="26.25" customHeight="1" x14ac:dyDescent="0.25">
      <c r="A81" s="220">
        <v>14</v>
      </c>
      <c r="B81" s="871"/>
      <c r="C81" s="872"/>
      <c r="D81" s="872"/>
      <c r="E81" s="872"/>
      <c r="F81" s="872"/>
      <c r="G81" s="872"/>
      <c r="H81" s="872"/>
      <c r="I81" s="872"/>
      <c r="J81" s="872"/>
      <c r="K81" s="872"/>
      <c r="L81" s="872"/>
      <c r="M81" s="872"/>
      <c r="N81" s="872"/>
      <c r="O81" s="872"/>
      <c r="P81" s="873"/>
      <c r="Q81" s="87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3"/>
      <c r="BF81" s="223"/>
      <c r="BG81" s="223"/>
      <c r="BH81" s="223"/>
      <c r="BI81" s="223"/>
      <c r="BJ81" s="223"/>
      <c r="BK81" s="223"/>
      <c r="BL81" s="223"/>
      <c r="BM81" s="223"/>
      <c r="BN81" s="223"/>
      <c r="BO81" s="223"/>
      <c r="BP81" s="223"/>
      <c r="BQ81" s="220">
        <v>75</v>
      </c>
      <c r="BR81" s="225"/>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2"/>
    </row>
    <row r="82" spans="1:131" ht="26.25" customHeight="1" x14ac:dyDescent="0.25">
      <c r="A82" s="220">
        <v>15</v>
      </c>
      <c r="B82" s="871"/>
      <c r="C82" s="872"/>
      <c r="D82" s="872"/>
      <c r="E82" s="872"/>
      <c r="F82" s="872"/>
      <c r="G82" s="872"/>
      <c r="H82" s="872"/>
      <c r="I82" s="872"/>
      <c r="J82" s="872"/>
      <c r="K82" s="872"/>
      <c r="L82" s="872"/>
      <c r="M82" s="872"/>
      <c r="N82" s="872"/>
      <c r="O82" s="872"/>
      <c r="P82" s="873"/>
      <c r="Q82" s="870"/>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3"/>
      <c r="BF82" s="223"/>
      <c r="BG82" s="223"/>
      <c r="BH82" s="223"/>
      <c r="BI82" s="223"/>
      <c r="BJ82" s="223"/>
      <c r="BK82" s="223"/>
      <c r="BL82" s="223"/>
      <c r="BM82" s="223"/>
      <c r="BN82" s="223"/>
      <c r="BO82" s="223"/>
      <c r="BP82" s="223"/>
      <c r="BQ82" s="220">
        <v>76</v>
      </c>
      <c r="BR82" s="225"/>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2"/>
    </row>
    <row r="83" spans="1:131" ht="26.25" customHeight="1" x14ac:dyDescent="0.25">
      <c r="A83" s="220">
        <v>16</v>
      </c>
      <c r="B83" s="871"/>
      <c r="C83" s="872"/>
      <c r="D83" s="872"/>
      <c r="E83" s="872"/>
      <c r="F83" s="872"/>
      <c r="G83" s="872"/>
      <c r="H83" s="872"/>
      <c r="I83" s="872"/>
      <c r="J83" s="872"/>
      <c r="K83" s="872"/>
      <c r="L83" s="872"/>
      <c r="M83" s="872"/>
      <c r="N83" s="872"/>
      <c r="O83" s="872"/>
      <c r="P83" s="873"/>
      <c r="Q83" s="870"/>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3"/>
      <c r="BF83" s="223"/>
      <c r="BG83" s="223"/>
      <c r="BH83" s="223"/>
      <c r="BI83" s="223"/>
      <c r="BJ83" s="223"/>
      <c r="BK83" s="223"/>
      <c r="BL83" s="223"/>
      <c r="BM83" s="223"/>
      <c r="BN83" s="223"/>
      <c r="BO83" s="223"/>
      <c r="BP83" s="223"/>
      <c r="BQ83" s="220">
        <v>77</v>
      </c>
      <c r="BR83" s="225"/>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2"/>
    </row>
    <row r="84" spans="1:131" ht="26.25" customHeight="1" x14ac:dyDescent="0.25">
      <c r="A84" s="220">
        <v>17</v>
      </c>
      <c r="B84" s="871"/>
      <c r="C84" s="872"/>
      <c r="D84" s="872"/>
      <c r="E84" s="872"/>
      <c r="F84" s="872"/>
      <c r="G84" s="872"/>
      <c r="H84" s="872"/>
      <c r="I84" s="872"/>
      <c r="J84" s="872"/>
      <c r="K84" s="872"/>
      <c r="L84" s="872"/>
      <c r="M84" s="872"/>
      <c r="N84" s="872"/>
      <c r="O84" s="872"/>
      <c r="P84" s="873"/>
      <c r="Q84" s="870"/>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3"/>
      <c r="BF84" s="223"/>
      <c r="BG84" s="223"/>
      <c r="BH84" s="223"/>
      <c r="BI84" s="223"/>
      <c r="BJ84" s="223"/>
      <c r="BK84" s="223"/>
      <c r="BL84" s="223"/>
      <c r="BM84" s="223"/>
      <c r="BN84" s="223"/>
      <c r="BO84" s="223"/>
      <c r="BP84" s="223"/>
      <c r="BQ84" s="220">
        <v>78</v>
      </c>
      <c r="BR84" s="225"/>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2"/>
    </row>
    <row r="85" spans="1:131" ht="26.25" customHeight="1" x14ac:dyDescent="0.25">
      <c r="A85" s="220">
        <v>18</v>
      </c>
      <c r="B85" s="871"/>
      <c r="C85" s="872"/>
      <c r="D85" s="872"/>
      <c r="E85" s="872"/>
      <c r="F85" s="872"/>
      <c r="G85" s="872"/>
      <c r="H85" s="872"/>
      <c r="I85" s="872"/>
      <c r="J85" s="872"/>
      <c r="K85" s="872"/>
      <c r="L85" s="872"/>
      <c r="M85" s="872"/>
      <c r="N85" s="872"/>
      <c r="O85" s="872"/>
      <c r="P85" s="873"/>
      <c r="Q85" s="870"/>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3"/>
      <c r="BF85" s="223"/>
      <c r="BG85" s="223"/>
      <c r="BH85" s="223"/>
      <c r="BI85" s="223"/>
      <c r="BJ85" s="223"/>
      <c r="BK85" s="223"/>
      <c r="BL85" s="223"/>
      <c r="BM85" s="223"/>
      <c r="BN85" s="223"/>
      <c r="BO85" s="223"/>
      <c r="BP85" s="223"/>
      <c r="BQ85" s="220">
        <v>79</v>
      </c>
      <c r="BR85" s="225"/>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2"/>
    </row>
    <row r="86" spans="1:131" ht="26.25" customHeight="1" x14ac:dyDescent="0.25">
      <c r="A86" s="220">
        <v>19</v>
      </c>
      <c r="B86" s="871"/>
      <c r="C86" s="872"/>
      <c r="D86" s="872"/>
      <c r="E86" s="872"/>
      <c r="F86" s="872"/>
      <c r="G86" s="872"/>
      <c r="H86" s="872"/>
      <c r="I86" s="872"/>
      <c r="J86" s="872"/>
      <c r="K86" s="872"/>
      <c r="L86" s="872"/>
      <c r="M86" s="872"/>
      <c r="N86" s="872"/>
      <c r="O86" s="872"/>
      <c r="P86" s="873"/>
      <c r="Q86" s="870"/>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3"/>
      <c r="BF86" s="223"/>
      <c r="BG86" s="223"/>
      <c r="BH86" s="223"/>
      <c r="BI86" s="223"/>
      <c r="BJ86" s="223"/>
      <c r="BK86" s="223"/>
      <c r="BL86" s="223"/>
      <c r="BM86" s="223"/>
      <c r="BN86" s="223"/>
      <c r="BO86" s="223"/>
      <c r="BP86" s="223"/>
      <c r="BQ86" s="220">
        <v>80</v>
      </c>
      <c r="BR86" s="225"/>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2"/>
    </row>
    <row r="87" spans="1:131" ht="26.25" customHeight="1" x14ac:dyDescent="0.25">
      <c r="A87" s="226">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23"/>
      <c r="BF87" s="223"/>
      <c r="BG87" s="223"/>
      <c r="BH87" s="223"/>
      <c r="BI87" s="223"/>
      <c r="BJ87" s="223"/>
      <c r="BK87" s="223"/>
      <c r="BL87" s="223"/>
      <c r="BM87" s="223"/>
      <c r="BN87" s="223"/>
      <c r="BO87" s="223"/>
      <c r="BP87" s="223"/>
      <c r="BQ87" s="220">
        <v>81</v>
      </c>
      <c r="BR87" s="225"/>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2"/>
    </row>
    <row r="88" spans="1:131" ht="26.25" customHeight="1" thickBot="1" x14ac:dyDescent="0.3">
      <c r="A88" s="222"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6086</v>
      </c>
      <c r="AG88" s="844"/>
      <c r="AH88" s="844"/>
      <c r="AI88" s="844"/>
      <c r="AJ88" s="844"/>
      <c r="AK88" s="841"/>
      <c r="AL88" s="841"/>
      <c r="AM88" s="841"/>
      <c r="AN88" s="841"/>
      <c r="AO88" s="841"/>
      <c r="AP88" s="844">
        <f>SUM(AP68:AT87)</f>
        <v>1672</v>
      </c>
      <c r="AQ88" s="844"/>
      <c r="AR88" s="844"/>
      <c r="AS88" s="844"/>
      <c r="AT88" s="844"/>
      <c r="AU88" s="844">
        <f>SUM(AU68:AY87)</f>
        <v>60</v>
      </c>
      <c r="AV88" s="844"/>
      <c r="AW88" s="844"/>
      <c r="AX88" s="844"/>
      <c r="AY88" s="844"/>
      <c r="AZ88" s="849"/>
      <c r="BA88" s="849"/>
      <c r="BB88" s="849"/>
      <c r="BC88" s="849"/>
      <c r="BD88" s="850"/>
      <c r="BE88" s="223"/>
      <c r="BF88" s="223"/>
      <c r="BG88" s="223"/>
      <c r="BH88" s="223"/>
      <c r="BI88" s="223"/>
      <c r="BJ88" s="223"/>
      <c r="BK88" s="223"/>
      <c r="BL88" s="223"/>
      <c r="BM88" s="223"/>
      <c r="BN88" s="223"/>
      <c r="BO88" s="223"/>
      <c r="BP88" s="223"/>
      <c r="BQ88" s="220">
        <v>82</v>
      </c>
      <c r="BR88" s="225"/>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89" t="s">
        <v>404</v>
      </c>
      <c r="BS102" s="790"/>
      <c r="BT102" s="790"/>
      <c r="BU102" s="790"/>
      <c r="BV102" s="790"/>
      <c r="BW102" s="790"/>
      <c r="BX102" s="790"/>
      <c r="BY102" s="790"/>
      <c r="BZ102" s="790"/>
      <c r="CA102" s="790"/>
      <c r="CB102" s="790"/>
      <c r="CC102" s="790"/>
      <c r="CD102" s="790"/>
      <c r="CE102" s="790"/>
      <c r="CF102" s="790"/>
      <c r="CG102" s="791"/>
      <c r="CH102" s="884"/>
      <c r="CI102" s="885"/>
      <c r="CJ102" s="885"/>
      <c r="CK102" s="885"/>
      <c r="CL102" s="886"/>
      <c r="CM102" s="884"/>
      <c r="CN102" s="885"/>
      <c r="CO102" s="885"/>
      <c r="CP102" s="885"/>
      <c r="CQ102" s="886"/>
      <c r="CR102" s="887">
        <f>SUM(CR7:CV88)</f>
        <v>31</v>
      </c>
      <c r="CS102" s="852"/>
      <c r="CT102" s="852"/>
      <c r="CU102" s="852"/>
      <c r="CV102" s="888"/>
      <c r="CW102" s="887">
        <f>SUM(CW7:DA88)</f>
        <v>118</v>
      </c>
      <c r="CX102" s="852"/>
      <c r="CY102" s="852"/>
      <c r="CZ102" s="852"/>
      <c r="DA102" s="888"/>
      <c r="DB102" s="887">
        <f>SUM(DB7:DF88)</f>
        <v>36</v>
      </c>
      <c r="DC102" s="852"/>
      <c r="DD102" s="852"/>
      <c r="DE102" s="852"/>
      <c r="DF102" s="888"/>
      <c r="DG102" s="887" t="s">
        <v>561</v>
      </c>
      <c r="DH102" s="852"/>
      <c r="DI102" s="852"/>
      <c r="DJ102" s="852"/>
      <c r="DK102" s="888"/>
      <c r="DL102" s="887" t="s">
        <v>561</v>
      </c>
      <c r="DM102" s="852"/>
      <c r="DN102" s="852"/>
      <c r="DO102" s="852"/>
      <c r="DP102" s="888"/>
      <c r="DQ102" s="887" t="s">
        <v>561</v>
      </c>
      <c r="DR102" s="852"/>
      <c r="DS102" s="852"/>
      <c r="DT102" s="852"/>
      <c r="DU102" s="888"/>
      <c r="DV102" s="789"/>
      <c r="DW102" s="790"/>
      <c r="DX102" s="790"/>
      <c r="DY102" s="790"/>
      <c r="DZ102" s="911"/>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2" t="s">
        <v>405</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3" t="s">
        <v>406</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14" t="s">
        <v>409</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410</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12" customFormat="1" ht="26.25" customHeight="1" x14ac:dyDescent="0.25">
      <c r="A109" s="909" t="s">
        <v>411</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412</v>
      </c>
      <c r="AB109" s="890"/>
      <c r="AC109" s="890"/>
      <c r="AD109" s="890"/>
      <c r="AE109" s="891"/>
      <c r="AF109" s="889" t="s">
        <v>413</v>
      </c>
      <c r="AG109" s="890"/>
      <c r="AH109" s="890"/>
      <c r="AI109" s="890"/>
      <c r="AJ109" s="891"/>
      <c r="AK109" s="889" t="s">
        <v>294</v>
      </c>
      <c r="AL109" s="890"/>
      <c r="AM109" s="890"/>
      <c r="AN109" s="890"/>
      <c r="AO109" s="891"/>
      <c r="AP109" s="889" t="s">
        <v>414</v>
      </c>
      <c r="AQ109" s="890"/>
      <c r="AR109" s="890"/>
      <c r="AS109" s="890"/>
      <c r="AT109" s="892"/>
      <c r="AU109" s="909" t="s">
        <v>411</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412</v>
      </c>
      <c r="BR109" s="890"/>
      <c r="BS109" s="890"/>
      <c r="BT109" s="890"/>
      <c r="BU109" s="891"/>
      <c r="BV109" s="889" t="s">
        <v>413</v>
      </c>
      <c r="BW109" s="890"/>
      <c r="BX109" s="890"/>
      <c r="BY109" s="890"/>
      <c r="BZ109" s="891"/>
      <c r="CA109" s="889" t="s">
        <v>294</v>
      </c>
      <c r="CB109" s="890"/>
      <c r="CC109" s="890"/>
      <c r="CD109" s="890"/>
      <c r="CE109" s="891"/>
      <c r="CF109" s="910" t="s">
        <v>414</v>
      </c>
      <c r="CG109" s="910"/>
      <c r="CH109" s="910"/>
      <c r="CI109" s="910"/>
      <c r="CJ109" s="910"/>
      <c r="CK109" s="889" t="s">
        <v>415</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412</v>
      </c>
      <c r="DH109" s="890"/>
      <c r="DI109" s="890"/>
      <c r="DJ109" s="890"/>
      <c r="DK109" s="891"/>
      <c r="DL109" s="889" t="s">
        <v>413</v>
      </c>
      <c r="DM109" s="890"/>
      <c r="DN109" s="890"/>
      <c r="DO109" s="890"/>
      <c r="DP109" s="891"/>
      <c r="DQ109" s="889" t="s">
        <v>294</v>
      </c>
      <c r="DR109" s="890"/>
      <c r="DS109" s="890"/>
      <c r="DT109" s="890"/>
      <c r="DU109" s="891"/>
      <c r="DV109" s="889" t="s">
        <v>414</v>
      </c>
      <c r="DW109" s="890"/>
      <c r="DX109" s="890"/>
      <c r="DY109" s="890"/>
      <c r="DZ109" s="892"/>
    </row>
    <row r="110" spans="1:131" s="212" customFormat="1" ht="26.25" customHeight="1" x14ac:dyDescent="0.25">
      <c r="A110" s="893" t="s">
        <v>416</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606494</v>
      </c>
      <c r="AB110" s="897"/>
      <c r="AC110" s="897"/>
      <c r="AD110" s="897"/>
      <c r="AE110" s="898"/>
      <c r="AF110" s="899">
        <v>620784</v>
      </c>
      <c r="AG110" s="897"/>
      <c r="AH110" s="897"/>
      <c r="AI110" s="897"/>
      <c r="AJ110" s="898"/>
      <c r="AK110" s="899">
        <v>548113</v>
      </c>
      <c r="AL110" s="897"/>
      <c r="AM110" s="897"/>
      <c r="AN110" s="897"/>
      <c r="AO110" s="898"/>
      <c r="AP110" s="900">
        <v>19</v>
      </c>
      <c r="AQ110" s="901"/>
      <c r="AR110" s="901"/>
      <c r="AS110" s="901"/>
      <c r="AT110" s="902"/>
      <c r="AU110" s="903" t="s">
        <v>69</v>
      </c>
      <c r="AV110" s="904"/>
      <c r="AW110" s="904"/>
      <c r="AX110" s="904"/>
      <c r="AY110" s="904"/>
      <c r="AZ110" s="926" t="s">
        <v>417</v>
      </c>
      <c r="BA110" s="894"/>
      <c r="BB110" s="894"/>
      <c r="BC110" s="894"/>
      <c r="BD110" s="894"/>
      <c r="BE110" s="894"/>
      <c r="BF110" s="894"/>
      <c r="BG110" s="894"/>
      <c r="BH110" s="894"/>
      <c r="BI110" s="894"/>
      <c r="BJ110" s="894"/>
      <c r="BK110" s="894"/>
      <c r="BL110" s="894"/>
      <c r="BM110" s="894"/>
      <c r="BN110" s="894"/>
      <c r="BO110" s="894"/>
      <c r="BP110" s="895"/>
      <c r="BQ110" s="927">
        <v>4948612</v>
      </c>
      <c r="BR110" s="928"/>
      <c r="BS110" s="928"/>
      <c r="BT110" s="928"/>
      <c r="BU110" s="928"/>
      <c r="BV110" s="928">
        <v>5036600</v>
      </c>
      <c r="BW110" s="928"/>
      <c r="BX110" s="928"/>
      <c r="BY110" s="928"/>
      <c r="BZ110" s="928"/>
      <c r="CA110" s="928">
        <v>4928010</v>
      </c>
      <c r="CB110" s="928"/>
      <c r="CC110" s="928"/>
      <c r="CD110" s="928"/>
      <c r="CE110" s="928"/>
      <c r="CF110" s="941">
        <v>171.1</v>
      </c>
      <c r="CG110" s="942"/>
      <c r="CH110" s="942"/>
      <c r="CI110" s="942"/>
      <c r="CJ110" s="942"/>
      <c r="CK110" s="943" t="s">
        <v>418</v>
      </c>
      <c r="CL110" s="944"/>
      <c r="CM110" s="926" t="s">
        <v>419</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122</v>
      </c>
      <c r="DH110" s="928"/>
      <c r="DI110" s="928"/>
      <c r="DJ110" s="928"/>
      <c r="DK110" s="928"/>
      <c r="DL110" s="928" t="s">
        <v>122</v>
      </c>
      <c r="DM110" s="928"/>
      <c r="DN110" s="928"/>
      <c r="DO110" s="928"/>
      <c r="DP110" s="928"/>
      <c r="DQ110" s="928" t="s">
        <v>122</v>
      </c>
      <c r="DR110" s="928"/>
      <c r="DS110" s="928"/>
      <c r="DT110" s="928"/>
      <c r="DU110" s="928"/>
      <c r="DV110" s="929" t="s">
        <v>122</v>
      </c>
      <c r="DW110" s="929"/>
      <c r="DX110" s="929"/>
      <c r="DY110" s="929"/>
      <c r="DZ110" s="930"/>
    </row>
    <row r="111" spans="1:131" s="212" customFormat="1" ht="26.25" customHeight="1" x14ac:dyDescent="0.25">
      <c r="A111" s="931" t="s">
        <v>420</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122</v>
      </c>
      <c r="AB111" s="935"/>
      <c r="AC111" s="935"/>
      <c r="AD111" s="935"/>
      <c r="AE111" s="936"/>
      <c r="AF111" s="937" t="s">
        <v>122</v>
      </c>
      <c r="AG111" s="935"/>
      <c r="AH111" s="935"/>
      <c r="AI111" s="935"/>
      <c r="AJ111" s="936"/>
      <c r="AK111" s="937" t="s">
        <v>122</v>
      </c>
      <c r="AL111" s="935"/>
      <c r="AM111" s="935"/>
      <c r="AN111" s="935"/>
      <c r="AO111" s="936"/>
      <c r="AP111" s="938" t="s">
        <v>122</v>
      </c>
      <c r="AQ111" s="939"/>
      <c r="AR111" s="939"/>
      <c r="AS111" s="939"/>
      <c r="AT111" s="940"/>
      <c r="AU111" s="905"/>
      <c r="AV111" s="906"/>
      <c r="AW111" s="906"/>
      <c r="AX111" s="906"/>
      <c r="AY111" s="906"/>
      <c r="AZ111" s="919" t="s">
        <v>421</v>
      </c>
      <c r="BA111" s="920"/>
      <c r="BB111" s="920"/>
      <c r="BC111" s="920"/>
      <c r="BD111" s="920"/>
      <c r="BE111" s="920"/>
      <c r="BF111" s="920"/>
      <c r="BG111" s="920"/>
      <c r="BH111" s="920"/>
      <c r="BI111" s="920"/>
      <c r="BJ111" s="920"/>
      <c r="BK111" s="920"/>
      <c r="BL111" s="920"/>
      <c r="BM111" s="920"/>
      <c r="BN111" s="920"/>
      <c r="BO111" s="920"/>
      <c r="BP111" s="921"/>
      <c r="BQ111" s="922">
        <v>52831</v>
      </c>
      <c r="BR111" s="923"/>
      <c r="BS111" s="923"/>
      <c r="BT111" s="923"/>
      <c r="BU111" s="923"/>
      <c r="BV111" s="923">
        <v>52887</v>
      </c>
      <c r="BW111" s="923"/>
      <c r="BX111" s="923"/>
      <c r="BY111" s="923"/>
      <c r="BZ111" s="923"/>
      <c r="CA111" s="923">
        <v>190148</v>
      </c>
      <c r="CB111" s="923"/>
      <c r="CC111" s="923"/>
      <c r="CD111" s="923"/>
      <c r="CE111" s="923"/>
      <c r="CF111" s="917">
        <v>6.6</v>
      </c>
      <c r="CG111" s="918"/>
      <c r="CH111" s="918"/>
      <c r="CI111" s="918"/>
      <c r="CJ111" s="918"/>
      <c r="CK111" s="945"/>
      <c r="CL111" s="946"/>
      <c r="CM111" s="919" t="s">
        <v>422</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122</v>
      </c>
      <c r="DH111" s="923"/>
      <c r="DI111" s="923"/>
      <c r="DJ111" s="923"/>
      <c r="DK111" s="923"/>
      <c r="DL111" s="923" t="s">
        <v>122</v>
      </c>
      <c r="DM111" s="923"/>
      <c r="DN111" s="923"/>
      <c r="DO111" s="923"/>
      <c r="DP111" s="923"/>
      <c r="DQ111" s="923" t="s">
        <v>122</v>
      </c>
      <c r="DR111" s="923"/>
      <c r="DS111" s="923"/>
      <c r="DT111" s="923"/>
      <c r="DU111" s="923"/>
      <c r="DV111" s="924" t="s">
        <v>122</v>
      </c>
      <c r="DW111" s="924"/>
      <c r="DX111" s="924"/>
      <c r="DY111" s="924"/>
      <c r="DZ111" s="925"/>
    </row>
    <row r="112" spans="1:131" s="212" customFormat="1" ht="26.25" customHeight="1" x14ac:dyDescent="0.25">
      <c r="A112" s="949" t="s">
        <v>423</v>
      </c>
      <c r="B112" s="950"/>
      <c r="C112" s="920" t="s">
        <v>424</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122</v>
      </c>
      <c r="AB112" s="956"/>
      <c r="AC112" s="956"/>
      <c r="AD112" s="956"/>
      <c r="AE112" s="957"/>
      <c r="AF112" s="958" t="s">
        <v>122</v>
      </c>
      <c r="AG112" s="956"/>
      <c r="AH112" s="956"/>
      <c r="AI112" s="956"/>
      <c r="AJ112" s="957"/>
      <c r="AK112" s="958" t="s">
        <v>122</v>
      </c>
      <c r="AL112" s="956"/>
      <c r="AM112" s="956"/>
      <c r="AN112" s="956"/>
      <c r="AO112" s="957"/>
      <c r="AP112" s="959" t="s">
        <v>122</v>
      </c>
      <c r="AQ112" s="960"/>
      <c r="AR112" s="960"/>
      <c r="AS112" s="960"/>
      <c r="AT112" s="961"/>
      <c r="AU112" s="905"/>
      <c r="AV112" s="906"/>
      <c r="AW112" s="906"/>
      <c r="AX112" s="906"/>
      <c r="AY112" s="906"/>
      <c r="AZ112" s="919" t="s">
        <v>425</v>
      </c>
      <c r="BA112" s="920"/>
      <c r="BB112" s="920"/>
      <c r="BC112" s="920"/>
      <c r="BD112" s="920"/>
      <c r="BE112" s="920"/>
      <c r="BF112" s="920"/>
      <c r="BG112" s="920"/>
      <c r="BH112" s="920"/>
      <c r="BI112" s="920"/>
      <c r="BJ112" s="920"/>
      <c r="BK112" s="920"/>
      <c r="BL112" s="920"/>
      <c r="BM112" s="920"/>
      <c r="BN112" s="920"/>
      <c r="BO112" s="920"/>
      <c r="BP112" s="921"/>
      <c r="BQ112" s="922">
        <v>2594768</v>
      </c>
      <c r="BR112" s="923"/>
      <c r="BS112" s="923"/>
      <c r="BT112" s="923"/>
      <c r="BU112" s="923"/>
      <c r="BV112" s="923">
        <v>2425910</v>
      </c>
      <c r="BW112" s="923"/>
      <c r="BX112" s="923"/>
      <c r="BY112" s="923"/>
      <c r="BZ112" s="923"/>
      <c r="CA112" s="923">
        <v>2318510</v>
      </c>
      <c r="CB112" s="923"/>
      <c r="CC112" s="923"/>
      <c r="CD112" s="923"/>
      <c r="CE112" s="923"/>
      <c r="CF112" s="917">
        <v>80.5</v>
      </c>
      <c r="CG112" s="918"/>
      <c r="CH112" s="918"/>
      <c r="CI112" s="918"/>
      <c r="CJ112" s="918"/>
      <c r="CK112" s="945"/>
      <c r="CL112" s="946"/>
      <c r="CM112" s="919" t="s">
        <v>426</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122</v>
      </c>
      <c r="DH112" s="923"/>
      <c r="DI112" s="923"/>
      <c r="DJ112" s="923"/>
      <c r="DK112" s="923"/>
      <c r="DL112" s="923" t="s">
        <v>122</v>
      </c>
      <c r="DM112" s="923"/>
      <c r="DN112" s="923"/>
      <c r="DO112" s="923"/>
      <c r="DP112" s="923"/>
      <c r="DQ112" s="923" t="s">
        <v>122</v>
      </c>
      <c r="DR112" s="923"/>
      <c r="DS112" s="923"/>
      <c r="DT112" s="923"/>
      <c r="DU112" s="923"/>
      <c r="DV112" s="924" t="s">
        <v>122</v>
      </c>
      <c r="DW112" s="924"/>
      <c r="DX112" s="924"/>
      <c r="DY112" s="924"/>
      <c r="DZ112" s="925"/>
    </row>
    <row r="113" spans="1:130" s="212" customFormat="1" ht="26.25" customHeight="1" x14ac:dyDescent="0.25">
      <c r="A113" s="951"/>
      <c r="B113" s="952"/>
      <c r="C113" s="920" t="s">
        <v>427</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350862</v>
      </c>
      <c r="AB113" s="935"/>
      <c r="AC113" s="935"/>
      <c r="AD113" s="935"/>
      <c r="AE113" s="936"/>
      <c r="AF113" s="937">
        <v>320738</v>
      </c>
      <c r="AG113" s="935"/>
      <c r="AH113" s="935"/>
      <c r="AI113" s="935"/>
      <c r="AJ113" s="936"/>
      <c r="AK113" s="937">
        <v>330926</v>
      </c>
      <c r="AL113" s="935"/>
      <c r="AM113" s="935"/>
      <c r="AN113" s="935"/>
      <c r="AO113" s="936"/>
      <c r="AP113" s="938">
        <v>11.5</v>
      </c>
      <c r="AQ113" s="939"/>
      <c r="AR113" s="939"/>
      <c r="AS113" s="939"/>
      <c r="AT113" s="940"/>
      <c r="AU113" s="905"/>
      <c r="AV113" s="906"/>
      <c r="AW113" s="906"/>
      <c r="AX113" s="906"/>
      <c r="AY113" s="906"/>
      <c r="AZ113" s="919" t="s">
        <v>428</v>
      </c>
      <c r="BA113" s="920"/>
      <c r="BB113" s="920"/>
      <c r="BC113" s="920"/>
      <c r="BD113" s="920"/>
      <c r="BE113" s="920"/>
      <c r="BF113" s="920"/>
      <c r="BG113" s="920"/>
      <c r="BH113" s="920"/>
      <c r="BI113" s="920"/>
      <c r="BJ113" s="920"/>
      <c r="BK113" s="920"/>
      <c r="BL113" s="920"/>
      <c r="BM113" s="920"/>
      <c r="BN113" s="920"/>
      <c r="BO113" s="920"/>
      <c r="BP113" s="921"/>
      <c r="BQ113" s="922">
        <v>74452</v>
      </c>
      <c r="BR113" s="923"/>
      <c r="BS113" s="923"/>
      <c r="BT113" s="923"/>
      <c r="BU113" s="923"/>
      <c r="BV113" s="923">
        <v>67132</v>
      </c>
      <c r="BW113" s="923"/>
      <c r="BX113" s="923"/>
      <c r="BY113" s="923"/>
      <c r="BZ113" s="923"/>
      <c r="CA113" s="923">
        <v>60179</v>
      </c>
      <c r="CB113" s="923"/>
      <c r="CC113" s="923"/>
      <c r="CD113" s="923"/>
      <c r="CE113" s="923"/>
      <c r="CF113" s="917">
        <v>2.1</v>
      </c>
      <c r="CG113" s="918"/>
      <c r="CH113" s="918"/>
      <c r="CI113" s="918"/>
      <c r="CJ113" s="918"/>
      <c r="CK113" s="945"/>
      <c r="CL113" s="946"/>
      <c r="CM113" s="919" t="s">
        <v>429</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122</v>
      </c>
      <c r="DH113" s="956"/>
      <c r="DI113" s="956"/>
      <c r="DJ113" s="956"/>
      <c r="DK113" s="957"/>
      <c r="DL113" s="958" t="s">
        <v>122</v>
      </c>
      <c r="DM113" s="956"/>
      <c r="DN113" s="956"/>
      <c r="DO113" s="956"/>
      <c r="DP113" s="957"/>
      <c r="DQ113" s="958" t="s">
        <v>122</v>
      </c>
      <c r="DR113" s="956"/>
      <c r="DS113" s="956"/>
      <c r="DT113" s="956"/>
      <c r="DU113" s="957"/>
      <c r="DV113" s="959" t="s">
        <v>122</v>
      </c>
      <c r="DW113" s="960"/>
      <c r="DX113" s="960"/>
      <c r="DY113" s="960"/>
      <c r="DZ113" s="961"/>
    </row>
    <row r="114" spans="1:130" s="212" customFormat="1" ht="26.25" customHeight="1" x14ac:dyDescent="0.25">
      <c r="A114" s="951"/>
      <c r="B114" s="952"/>
      <c r="C114" s="920" t="s">
        <v>430</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46495</v>
      </c>
      <c r="AB114" s="956"/>
      <c r="AC114" s="956"/>
      <c r="AD114" s="956"/>
      <c r="AE114" s="957"/>
      <c r="AF114" s="958">
        <v>44432</v>
      </c>
      <c r="AG114" s="956"/>
      <c r="AH114" s="956"/>
      <c r="AI114" s="956"/>
      <c r="AJ114" s="957"/>
      <c r="AK114" s="958">
        <v>35316</v>
      </c>
      <c r="AL114" s="956"/>
      <c r="AM114" s="956"/>
      <c r="AN114" s="956"/>
      <c r="AO114" s="957"/>
      <c r="AP114" s="959">
        <v>1.2</v>
      </c>
      <c r="AQ114" s="960"/>
      <c r="AR114" s="960"/>
      <c r="AS114" s="960"/>
      <c r="AT114" s="961"/>
      <c r="AU114" s="905"/>
      <c r="AV114" s="906"/>
      <c r="AW114" s="906"/>
      <c r="AX114" s="906"/>
      <c r="AY114" s="906"/>
      <c r="AZ114" s="919" t="s">
        <v>431</v>
      </c>
      <c r="BA114" s="920"/>
      <c r="BB114" s="920"/>
      <c r="BC114" s="920"/>
      <c r="BD114" s="920"/>
      <c r="BE114" s="920"/>
      <c r="BF114" s="920"/>
      <c r="BG114" s="920"/>
      <c r="BH114" s="920"/>
      <c r="BI114" s="920"/>
      <c r="BJ114" s="920"/>
      <c r="BK114" s="920"/>
      <c r="BL114" s="920"/>
      <c r="BM114" s="920"/>
      <c r="BN114" s="920"/>
      <c r="BO114" s="920"/>
      <c r="BP114" s="921"/>
      <c r="BQ114" s="922">
        <v>850473</v>
      </c>
      <c r="BR114" s="923"/>
      <c r="BS114" s="923"/>
      <c r="BT114" s="923"/>
      <c r="BU114" s="923"/>
      <c r="BV114" s="923">
        <v>830824</v>
      </c>
      <c r="BW114" s="923"/>
      <c r="BX114" s="923"/>
      <c r="BY114" s="923"/>
      <c r="BZ114" s="923"/>
      <c r="CA114" s="923">
        <v>839828</v>
      </c>
      <c r="CB114" s="923"/>
      <c r="CC114" s="923"/>
      <c r="CD114" s="923"/>
      <c r="CE114" s="923"/>
      <c r="CF114" s="917">
        <v>29.2</v>
      </c>
      <c r="CG114" s="918"/>
      <c r="CH114" s="918"/>
      <c r="CI114" s="918"/>
      <c r="CJ114" s="918"/>
      <c r="CK114" s="945"/>
      <c r="CL114" s="946"/>
      <c r="CM114" s="919" t="s">
        <v>432</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122</v>
      </c>
      <c r="DH114" s="956"/>
      <c r="DI114" s="956"/>
      <c r="DJ114" s="956"/>
      <c r="DK114" s="957"/>
      <c r="DL114" s="958" t="s">
        <v>122</v>
      </c>
      <c r="DM114" s="956"/>
      <c r="DN114" s="956"/>
      <c r="DO114" s="956"/>
      <c r="DP114" s="957"/>
      <c r="DQ114" s="958" t="s">
        <v>122</v>
      </c>
      <c r="DR114" s="956"/>
      <c r="DS114" s="956"/>
      <c r="DT114" s="956"/>
      <c r="DU114" s="957"/>
      <c r="DV114" s="959" t="s">
        <v>122</v>
      </c>
      <c r="DW114" s="960"/>
      <c r="DX114" s="960"/>
      <c r="DY114" s="960"/>
      <c r="DZ114" s="961"/>
    </row>
    <row r="115" spans="1:130" s="212" customFormat="1" ht="26.25" customHeight="1" x14ac:dyDescent="0.25">
      <c r="A115" s="951"/>
      <c r="B115" s="952"/>
      <c r="C115" s="920" t="s">
        <v>433</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v>87</v>
      </c>
      <c r="AB115" s="935"/>
      <c r="AC115" s="935"/>
      <c r="AD115" s="935"/>
      <c r="AE115" s="936"/>
      <c r="AF115" s="937">
        <v>98</v>
      </c>
      <c r="AG115" s="935"/>
      <c r="AH115" s="935"/>
      <c r="AI115" s="935"/>
      <c r="AJ115" s="936"/>
      <c r="AK115" s="937">
        <v>214</v>
      </c>
      <c r="AL115" s="935"/>
      <c r="AM115" s="935"/>
      <c r="AN115" s="935"/>
      <c r="AO115" s="936"/>
      <c r="AP115" s="938">
        <v>0</v>
      </c>
      <c r="AQ115" s="939"/>
      <c r="AR115" s="939"/>
      <c r="AS115" s="939"/>
      <c r="AT115" s="940"/>
      <c r="AU115" s="905"/>
      <c r="AV115" s="906"/>
      <c r="AW115" s="906"/>
      <c r="AX115" s="906"/>
      <c r="AY115" s="906"/>
      <c r="AZ115" s="919" t="s">
        <v>434</v>
      </c>
      <c r="BA115" s="920"/>
      <c r="BB115" s="920"/>
      <c r="BC115" s="920"/>
      <c r="BD115" s="920"/>
      <c r="BE115" s="920"/>
      <c r="BF115" s="920"/>
      <c r="BG115" s="920"/>
      <c r="BH115" s="920"/>
      <c r="BI115" s="920"/>
      <c r="BJ115" s="920"/>
      <c r="BK115" s="920"/>
      <c r="BL115" s="920"/>
      <c r="BM115" s="920"/>
      <c r="BN115" s="920"/>
      <c r="BO115" s="920"/>
      <c r="BP115" s="921"/>
      <c r="BQ115" s="922" t="s">
        <v>122</v>
      </c>
      <c r="BR115" s="923"/>
      <c r="BS115" s="923"/>
      <c r="BT115" s="923"/>
      <c r="BU115" s="923"/>
      <c r="BV115" s="923" t="s">
        <v>122</v>
      </c>
      <c r="BW115" s="923"/>
      <c r="BX115" s="923"/>
      <c r="BY115" s="923"/>
      <c r="BZ115" s="923"/>
      <c r="CA115" s="923" t="s">
        <v>122</v>
      </c>
      <c r="CB115" s="923"/>
      <c r="CC115" s="923"/>
      <c r="CD115" s="923"/>
      <c r="CE115" s="923"/>
      <c r="CF115" s="917" t="s">
        <v>122</v>
      </c>
      <c r="CG115" s="918"/>
      <c r="CH115" s="918"/>
      <c r="CI115" s="918"/>
      <c r="CJ115" s="918"/>
      <c r="CK115" s="945"/>
      <c r="CL115" s="946"/>
      <c r="CM115" s="919" t="s">
        <v>435</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122</v>
      </c>
      <c r="DH115" s="956"/>
      <c r="DI115" s="956"/>
      <c r="DJ115" s="956"/>
      <c r="DK115" s="957"/>
      <c r="DL115" s="958" t="s">
        <v>122</v>
      </c>
      <c r="DM115" s="956"/>
      <c r="DN115" s="956"/>
      <c r="DO115" s="956"/>
      <c r="DP115" s="957"/>
      <c r="DQ115" s="958" t="s">
        <v>122</v>
      </c>
      <c r="DR115" s="956"/>
      <c r="DS115" s="956"/>
      <c r="DT115" s="956"/>
      <c r="DU115" s="957"/>
      <c r="DV115" s="959" t="s">
        <v>122</v>
      </c>
      <c r="DW115" s="960"/>
      <c r="DX115" s="960"/>
      <c r="DY115" s="960"/>
      <c r="DZ115" s="961"/>
    </row>
    <row r="116" spans="1:130" s="212" customFormat="1" ht="26.25" customHeight="1" x14ac:dyDescent="0.25">
      <c r="A116" s="953"/>
      <c r="B116" s="954"/>
      <c r="C116" s="962" t="s">
        <v>436</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122</v>
      </c>
      <c r="AB116" s="956"/>
      <c r="AC116" s="956"/>
      <c r="AD116" s="956"/>
      <c r="AE116" s="957"/>
      <c r="AF116" s="958">
        <v>224</v>
      </c>
      <c r="AG116" s="956"/>
      <c r="AH116" s="956"/>
      <c r="AI116" s="956"/>
      <c r="AJ116" s="957"/>
      <c r="AK116" s="958" t="s">
        <v>122</v>
      </c>
      <c r="AL116" s="956"/>
      <c r="AM116" s="956"/>
      <c r="AN116" s="956"/>
      <c r="AO116" s="957"/>
      <c r="AP116" s="959" t="s">
        <v>122</v>
      </c>
      <c r="AQ116" s="960"/>
      <c r="AR116" s="960"/>
      <c r="AS116" s="960"/>
      <c r="AT116" s="961"/>
      <c r="AU116" s="905"/>
      <c r="AV116" s="906"/>
      <c r="AW116" s="906"/>
      <c r="AX116" s="906"/>
      <c r="AY116" s="906"/>
      <c r="AZ116" s="964" t="s">
        <v>437</v>
      </c>
      <c r="BA116" s="965"/>
      <c r="BB116" s="965"/>
      <c r="BC116" s="965"/>
      <c r="BD116" s="965"/>
      <c r="BE116" s="965"/>
      <c r="BF116" s="965"/>
      <c r="BG116" s="965"/>
      <c r="BH116" s="965"/>
      <c r="BI116" s="965"/>
      <c r="BJ116" s="965"/>
      <c r="BK116" s="965"/>
      <c r="BL116" s="965"/>
      <c r="BM116" s="965"/>
      <c r="BN116" s="965"/>
      <c r="BO116" s="965"/>
      <c r="BP116" s="966"/>
      <c r="BQ116" s="922" t="s">
        <v>122</v>
      </c>
      <c r="BR116" s="923"/>
      <c r="BS116" s="923"/>
      <c r="BT116" s="923"/>
      <c r="BU116" s="923"/>
      <c r="BV116" s="923" t="s">
        <v>122</v>
      </c>
      <c r="BW116" s="923"/>
      <c r="BX116" s="923"/>
      <c r="BY116" s="923"/>
      <c r="BZ116" s="923"/>
      <c r="CA116" s="923" t="s">
        <v>122</v>
      </c>
      <c r="CB116" s="923"/>
      <c r="CC116" s="923"/>
      <c r="CD116" s="923"/>
      <c r="CE116" s="923"/>
      <c r="CF116" s="917" t="s">
        <v>122</v>
      </c>
      <c r="CG116" s="918"/>
      <c r="CH116" s="918"/>
      <c r="CI116" s="918"/>
      <c r="CJ116" s="918"/>
      <c r="CK116" s="945"/>
      <c r="CL116" s="946"/>
      <c r="CM116" s="919" t="s">
        <v>438</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122</v>
      </c>
      <c r="DH116" s="956"/>
      <c r="DI116" s="956"/>
      <c r="DJ116" s="956"/>
      <c r="DK116" s="957"/>
      <c r="DL116" s="958" t="s">
        <v>122</v>
      </c>
      <c r="DM116" s="956"/>
      <c r="DN116" s="956"/>
      <c r="DO116" s="956"/>
      <c r="DP116" s="957"/>
      <c r="DQ116" s="958" t="s">
        <v>122</v>
      </c>
      <c r="DR116" s="956"/>
      <c r="DS116" s="956"/>
      <c r="DT116" s="956"/>
      <c r="DU116" s="957"/>
      <c r="DV116" s="959" t="s">
        <v>122</v>
      </c>
      <c r="DW116" s="960"/>
      <c r="DX116" s="960"/>
      <c r="DY116" s="960"/>
      <c r="DZ116" s="961"/>
    </row>
    <row r="117" spans="1:130" s="212" customFormat="1" ht="26.25" customHeight="1" x14ac:dyDescent="0.25">
      <c r="A117" s="909" t="s">
        <v>177</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439</v>
      </c>
      <c r="Z117" s="891"/>
      <c r="AA117" s="975">
        <v>1003938</v>
      </c>
      <c r="AB117" s="976"/>
      <c r="AC117" s="976"/>
      <c r="AD117" s="976"/>
      <c r="AE117" s="977"/>
      <c r="AF117" s="978">
        <v>986276</v>
      </c>
      <c r="AG117" s="976"/>
      <c r="AH117" s="976"/>
      <c r="AI117" s="976"/>
      <c r="AJ117" s="977"/>
      <c r="AK117" s="978">
        <v>914569</v>
      </c>
      <c r="AL117" s="976"/>
      <c r="AM117" s="976"/>
      <c r="AN117" s="976"/>
      <c r="AO117" s="977"/>
      <c r="AP117" s="979"/>
      <c r="AQ117" s="980"/>
      <c r="AR117" s="980"/>
      <c r="AS117" s="980"/>
      <c r="AT117" s="981"/>
      <c r="AU117" s="905"/>
      <c r="AV117" s="906"/>
      <c r="AW117" s="906"/>
      <c r="AX117" s="906"/>
      <c r="AY117" s="906"/>
      <c r="AZ117" s="971" t="s">
        <v>440</v>
      </c>
      <c r="BA117" s="972"/>
      <c r="BB117" s="972"/>
      <c r="BC117" s="972"/>
      <c r="BD117" s="972"/>
      <c r="BE117" s="972"/>
      <c r="BF117" s="972"/>
      <c r="BG117" s="972"/>
      <c r="BH117" s="972"/>
      <c r="BI117" s="972"/>
      <c r="BJ117" s="972"/>
      <c r="BK117" s="972"/>
      <c r="BL117" s="972"/>
      <c r="BM117" s="972"/>
      <c r="BN117" s="972"/>
      <c r="BO117" s="972"/>
      <c r="BP117" s="973"/>
      <c r="BQ117" s="922" t="s">
        <v>122</v>
      </c>
      <c r="BR117" s="923"/>
      <c r="BS117" s="923"/>
      <c r="BT117" s="923"/>
      <c r="BU117" s="923"/>
      <c r="BV117" s="923" t="s">
        <v>122</v>
      </c>
      <c r="BW117" s="923"/>
      <c r="BX117" s="923"/>
      <c r="BY117" s="923"/>
      <c r="BZ117" s="923"/>
      <c r="CA117" s="923" t="s">
        <v>122</v>
      </c>
      <c r="CB117" s="923"/>
      <c r="CC117" s="923"/>
      <c r="CD117" s="923"/>
      <c r="CE117" s="923"/>
      <c r="CF117" s="917" t="s">
        <v>122</v>
      </c>
      <c r="CG117" s="918"/>
      <c r="CH117" s="918"/>
      <c r="CI117" s="918"/>
      <c r="CJ117" s="918"/>
      <c r="CK117" s="945"/>
      <c r="CL117" s="946"/>
      <c r="CM117" s="919" t="s">
        <v>441</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122</v>
      </c>
      <c r="DH117" s="956"/>
      <c r="DI117" s="956"/>
      <c r="DJ117" s="956"/>
      <c r="DK117" s="957"/>
      <c r="DL117" s="958" t="s">
        <v>122</v>
      </c>
      <c r="DM117" s="956"/>
      <c r="DN117" s="956"/>
      <c r="DO117" s="956"/>
      <c r="DP117" s="957"/>
      <c r="DQ117" s="958" t="s">
        <v>122</v>
      </c>
      <c r="DR117" s="956"/>
      <c r="DS117" s="956"/>
      <c r="DT117" s="956"/>
      <c r="DU117" s="957"/>
      <c r="DV117" s="959" t="s">
        <v>122</v>
      </c>
      <c r="DW117" s="960"/>
      <c r="DX117" s="960"/>
      <c r="DY117" s="960"/>
      <c r="DZ117" s="961"/>
    </row>
    <row r="118" spans="1:130" s="212" customFormat="1" ht="26.25" customHeight="1" x14ac:dyDescent="0.25">
      <c r="A118" s="909" t="s">
        <v>415</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412</v>
      </c>
      <c r="AB118" s="890"/>
      <c r="AC118" s="890"/>
      <c r="AD118" s="890"/>
      <c r="AE118" s="891"/>
      <c r="AF118" s="889" t="s">
        <v>413</v>
      </c>
      <c r="AG118" s="890"/>
      <c r="AH118" s="890"/>
      <c r="AI118" s="890"/>
      <c r="AJ118" s="891"/>
      <c r="AK118" s="889" t="s">
        <v>294</v>
      </c>
      <c r="AL118" s="890"/>
      <c r="AM118" s="890"/>
      <c r="AN118" s="890"/>
      <c r="AO118" s="891"/>
      <c r="AP118" s="967" t="s">
        <v>414</v>
      </c>
      <c r="AQ118" s="968"/>
      <c r="AR118" s="968"/>
      <c r="AS118" s="968"/>
      <c r="AT118" s="969"/>
      <c r="AU118" s="905"/>
      <c r="AV118" s="906"/>
      <c r="AW118" s="906"/>
      <c r="AX118" s="906"/>
      <c r="AY118" s="906"/>
      <c r="AZ118" s="970" t="s">
        <v>442</v>
      </c>
      <c r="BA118" s="962"/>
      <c r="BB118" s="962"/>
      <c r="BC118" s="962"/>
      <c r="BD118" s="962"/>
      <c r="BE118" s="962"/>
      <c r="BF118" s="962"/>
      <c r="BG118" s="962"/>
      <c r="BH118" s="962"/>
      <c r="BI118" s="962"/>
      <c r="BJ118" s="962"/>
      <c r="BK118" s="962"/>
      <c r="BL118" s="962"/>
      <c r="BM118" s="962"/>
      <c r="BN118" s="962"/>
      <c r="BO118" s="962"/>
      <c r="BP118" s="963"/>
      <c r="BQ118" s="996" t="s">
        <v>122</v>
      </c>
      <c r="BR118" s="997"/>
      <c r="BS118" s="997"/>
      <c r="BT118" s="997"/>
      <c r="BU118" s="997"/>
      <c r="BV118" s="997" t="s">
        <v>122</v>
      </c>
      <c r="BW118" s="997"/>
      <c r="BX118" s="997"/>
      <c r="BY118" s="997"/>
      <c r="BZ118" s="997"/>
      <c r="CA118" s="997" t="s">
        <v>122</v>
      </c>
      <c r="CB118" s="997"/>
      <c r="CC118" s="997"/>
      <c r="CD118" s="997"/>
      <c r="CE118" s="997"/>
      <c r="CF118" s="917" t="s">
        <v>122</v>
      </c>
      <c r="CG118" s="918"/>
      <c r="CH118" s="918"/>
      <c r="CI118" s="918"/>
      <c r="CJ118" s="918"/>
      <c r="CK118" s="945"/>
      <c r="CL118" s="946"/>
      <c r="CM118" s="919" t="s">
        <v>443</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122</v>
      </c>
      <c r="DH118" s="956"/>
      <c r="DI118" s="956"/>
      <c r="DJ118" s="956"/>
      <c r="DK118" s="957"/>
      <c r="DL118" s="958" t="s">
        <v>122</v>
      </c>
      <c r="DM118" s="956"/>
      <c r="DN118" s="956"/>
      <c r="DO118" s="956"/>
      <c r="DP118" s="957"/>
      <c r="DQ118" s="958" t="s">
        <v>122</v>
      </c>
      <c r="DR118" s="956"/>
      <c r="DS118" s="956"/>
      <c r="DT118" s="956"/>
      <c r="DU118" s="957"/>
      <c r="DV118" s="959" t="s">
        <v>122</v>
      </c>
      <c r="DW118" s="960"/>
      <c r="DX118" s="960"/>
      <c r="DY118" s="960"/>
      <c r="DZ118" s="961"/>
    </row>
    <row r="119" spans="1:130" s="212" customFormat="1" ht="26.25" customHeight="1" x14ac:dyDescent="0.25">
      <c r="A119" s="1055" t="s">
        <v>418</v>
      </c>
      <c r="B119" s="944"/>
      <c r="C119" s="926" t="s">
        <v>419</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122</v>
      </c>
      <c r="AB119" s="897"/>
      <c r="AC119" s="897"/>
      <c r="AD119" s="897"/>
      <c r="AE119" s="898"/>
      <c r="AF119" s="899" t="s">
        <v>122</v>
      </c>
      <c r="AG119" s="897"/>
      <c r="AH119" s="897"/>
      <c r="AI119" s="897"/>
      <c r="AJ119" s="898"/>
      <c r="AK119" s="899" t="s">
        <v>122</v>
      </c>
      <c r="AL119" s="897"/>
      <c r="AM119" s="897"/>
      <c r="AN119" s="897"/>
      <c r="AO119" s="898"/>
      <c r="AP119" s="900" t="s">
        <v>122</v>
      </c>
      <c r="AQ119" s="901"/>
      <c r="AR119" s="901"/>
      <c r="AS119" s="901"/>
      <c r="AT119" s="902"/>
      <c r="AU119" s="907"/>
      <c r="AV119" s="908"/>
      <c r="AW119" s="908"/>
      <c r="AX119" s="908"/>
      <c r="AY119" s="908"/>
      <c r="AZ119" s="233" t="s">
        <v>177</v>
      </c>
      <c r="BA119" s="233"/>
      <c r="BB119" s="233"/>
      <c r="BC119" s="233"/>
      <c r="BD119" s="233"/>
      <c r="BE119" s="233"/>
      <c r="BF119" s="233"/>
      <c r="BG119" s="233"/>
      <c r="BH119" s="233"/>
      <c r="BI119" s="233"/>
      <c r="BJ119" s="233"/>
      <c r="BK119" s="233"/>
      <c r="BL119" s="233"/>
      <c r="BM119" s="233"/>
      <c r="BN119" s="233"/>
      <c r="BO119" s="974" t="s">
        <v>444</v>
      </c>
      <c r="BP119" s="1002"/>
      <c r="BQ119" s="996">
        <v>8521136</v>
      </c>
      <c r="BR119" s="997"/>
      <c r="BS119" s="997"/>
      <c r="BT119" s="997"/>
      <c r="BU119" s="997"/>
      <c r="BV119" s="997">
        <v>8413353</v>
      </c>
      <c r="BW119" s="997"/>
      <c r="BX119" s="997"/>
      <c r="BY119" s="997"/>
      <c r="BZ119" s="997"/>
      <c r="CA119" s="997">
        <v>8336675</v>
      </c>
      <c r="CB119" s="997"/>
      <c r="CC119" s="997"/>
      <c r="CD119" s="997"/>
      <c r="CE119" s="997"/>
      <c r="CF119" s="998"/>
      <c r="CG119" s="999"/>
      <c r="CH119" s="999"/>
      <c r="CI119" s="999"/>
      <c r="CJ119" s="1000"/>
      <c r="CK119" s="947"/>
      <c r="CL119" s="948"/>
      <c r="CM119" s="970" t="s">
        <v>445</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v>52831</v>
      </c>
      <c r="DH119" s="983"/>
      <c r="DI119" s="983"/>
      <c r="DJ119" s="983"/>
      <c r="DK119" s="984"/>
      <c r="DL119" s="982">
        <v>52887</v>
      </c>
      <c r="DM119" s="983"/>
      <c r="DN119" s="983"/>
      <c r="DO119" s="983"/>
      <c r="DP119" s="984"/>
      <c r="DQ119" s="982">
        <v>190148</v>
      </c>
      <c r="DR119" s="983"/>
      <c r="DS119" s="983"/>
      <c r="DT119" s="983"/>
      <c r="DU119" s="984"/>
      <c r="DV119" s="985">
        <v>6.6</v>
      </c>
      <c r="DW119" s="986"/>
      <c r="DX119" s="986"/>
      <c r="DY119" s="986"/>
      <c r="DZ119" s="987"/>
    </row>
    <row r="120" spans="1:130" s="212" customFormat="1" ht="26.25" customHeight="1" x14ac:dyDescent="0.25">
      <c r="A120" s="1056"/>
      <c r="B120" s="946"/>
      <c r="C120" s="919" t="s">
        <v>422</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122</v>
      </c>
      <c r="AB120" s="956"/>
      <c r="AC120" s="956"/>
      <c r="AD120" s="956"/>
      <c r="AE120" s="957"/>
      <c r="AF120" s="958" t="s">
        <v>122</v>
      </c>
      <c r="AG120" s="956"/>
      <c r="AH120" s="956"/>
      <c r="AI120" s="956"/>
      <c r="AJ120" s="957"/>
      <c r="AK120" s="958" t="s">
        <v>122</v>
      </c>
      <c r="AL120" s="956"/>
      <c r="AM120" s="956"/>
      <c r="AN120" s="956"/>
      <c r="AO120" s="957"/>
      <c r="AP120" s="959" t="s">
        <v>122</v>
      </c>
      <c r="AQ120" s="960"/>
      <c r="AR120" s="960"/>
      <c r="AS120" s="960"/>
      <c r="AT120" s="961"/>
      <c r="AU120" s="988" t="s">
        <v>446</v>
      </c>
      <c r="AV120" s="989"/>
      <c r="AW120" s="989"/>
      <c r="AX120" s="989"/>
      <c r="AY120" s="990"/>
      <c r="AZ120" s="926" t="s">
        <v>447</v>
      </c>
      <c r="BA120" s="894"/>
      <c r="BB120" s="894"/>
      <c r="BC120" s="894"/>
      <c r="BD120" s="894"/>
      <c r="BE120" s="894"/>
      <c r="BF120" s="894"/>
      <c r="BG120" s="894"/>
      <c r="BH120" s="894"/>
      <c r="BI120" s="894"/>
      <c r="BJ120" s="894"/>
      <c r="BK120" s="894"/>
      <c r="BL120" s="894"/>
      <c r="BM120" s="894"/>
      <c r="BN120" s="894"/>
      <c r="BO120" s="894"/>
      <c r="BP120" s="895"/>
      <c r="BQ120" s="927">
        <v>2137789</v>
      </c>
      <c r="BR120" s="928"/>
      <c r="BS120" s="928"/>
      <c r="BT120" s="928"/>
      <c r="BU120" s="928"/>
      <c r="BV120" s="928">
        <v>2347480</v>
      </c>
      <c r="BW120" s="928"/>
      <c r="BX120" s="928"/>
      <c r="BY120" s="928"/>
      <c r="BZ120" s="928"/>
      <c r="CA120" s="928">
        <v>2548616</v>
      </c>
      <c r="CB120" s="928"/>
      <c r="CC120" s="928"/>
      <c r="CD120" s="928"/>
      <c r="CE120" s="928"/>
      <c r="CF120" s="941">
        <v>88.5</v>
      </c>
      <c r="CG120" s="942"/>
      <c r="CH120" s="942"/>
      <c r="CI120" s="942"/>
      <c r="CJ120" s="942"/>
      <c r="CK120" s="1003" t="s">
        <v>448</v>
      </c>
      <c r="CL120" s="1004"/>
      <c r="CM120" s="1004"/>
      <c r="CN120" s="1004"/>
      <c r="CO120" s="1005"/>
      <c r="CP120" s="1011" t="s">
        <v>392</v>
      </c>
      <c r="CQ120" s="1012"/>
      <c r="CR120" s="1012"/>
      <c r="CS120" s="1012"/>
      <c r="CT120" s="1012"/>
      <c r="CU120" s="1012"/>
      <c r="CV120" s="1012"/>
      <c r="CW120" s="1012"/>
      <c r="CX120" s="1012"/>
      <c r="CY120" s="1012"/>
      <c r="CZ120" s="1012"/>
      <c r="DA120" s="1012"/>
      <c r="DB120" s="1012"/>
      <c r="DC120" s="1012"/>
      <c r="DD120" s="1012"/>
      <c r="DE120" s="1012"/>
      <c r="DF120" s="1013"/>
      <c r="DG120" s="927">
        <v>2274172</v>
      </c>
      <c r="DH120" s="928"/>
      <c r="DI120" s="928"/>
      <c r="DJ120" s="928"/>
      <c r="DK120" s="928"/>
      <c r="DL120" s="928">
        <v>2075992</v>
      </c>
      <c r="DM120" s="928"/>
      <c r="DN120" s="928"/>
      <c r="DO120" s="928"/>
      <c r="DP120" s="928"/>
      <c r="DQ120" s="928">
        <v>1873724</v>
      </c>
      <c r="DR120" s="928"/>
      <c r="DS120" s="928"/>
      <c r="DT120" s="928"/>
      <c r="DU120" s="928"/>
      <c r="DV120" s="929">
        <v>65.099999999999994</v>
      </c>
      <c r="DW120" s="929"/>
      <c r="DX120" s="929"/>
      <c r="DY120" s="929"/>
      <c r="DZ120" s="930"/>
    </row>
    <row r="121" spans="1:130" s="212" customFormat="1" ht="26.25" customHeight="1" x14ac:dyDescent="0.25">
      <c r="A121" s="1056"/>
      <c r="B121" s="946"/>
      <c r="C121" s="971" t="s">
        <v>449</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122</v>
      </c>
      <c r="AB121" s="956"/>
      <c r="AC121" s="956"/>
      <c r="AD121" s="956"/>
      <c r="AE121" s="957"/>
      <c r="AF121" s="958" t="s">
        <v>122</v>
      </c>
      <c r="AG121" s="956"/>
      <c r="AH121" s="956"/>
      <c r="AI121" s="956"/>
      <c r="AJ121" s="957"/>
      <c r="AK121" s="958" t="s">
        <v>122</v>
      </c>
      <c r="AL121" s="956"/>
      <c r="AM121" s="956"/>
      <c r="AN121" s="956"/>
      <c r="AO121" s="957"/>
      <c r="AP121" s="959" t="s">
        <v>122</v>
      </c>
      <c r="AQ121" s="960"/>
      <c r="AR121" s="960"/>
      <c r="AS121" s="960"/>
      <c r="AT121" s="961"/>
      <c r="AU121" s="991"/>
      <c r="AV121" s="992"/>
      <c r="AW121" s="992"/>
      <c r="AX121" s="992"/>
      <c r="AY121" s="993"/>
      <c r="AZ121" s="919" t="s">
        <v>450</v>
      </c>
      <c r="BA121" s="920"/>
      <c r="BB121" s="920"/>
      <c r="BC121" s="920"/>
      <c r="BD121" s="920"/>
      <c r="BE121" s="920"/>
      <c r="BF121" s="920"/>
      <c r="BG121" s="920"/>
      <c r="BH121" s="920"/>
      <c r="BI121" s="920"/>
      <c r="BJ121" s="920"/>
      <c r="BK121" s="920"/>
      <c r="BL121" s="920"/>
      <c r="BM121" s="920"/>
      <c r="BN121" s="920"/>
      <c r="BO121" s="920"/>
      <c r="BP121" s="921"/>
      <c r="BQ121" s="922">
        <v>22263</v>
      </c>
      <c r="BR121" s="923"/>
      <c r="BS121" s="923"/>
      <c r="BT121" s="923"/>
      <c r="BU121" s="923"/>
      <c r="BV121" s="923">
        <v>10981</v>
      </c>
      <c r="BW121" s="923"/>
      <c r="BX121" s="923"/>
      <c r="BY121" s="923"/>
      <c r="BZ121" s="923"/>
      <c r="CA121" s="923">
        <v>8112</v>
      </c>
      <c r="CB121" s="923"/>
      <c r="CC121" s="923"/>
      <c r="CD121" s="923"/>
      <c r="CE121" s="923"/>
      <c r="CF121" s="917">
        <v>0.3</v>
      </c>
      <c r="CG121" s="918"/>
      <c r="CH121" s="918"/>
      <c r="CI121" s="918"/>
      <c r="CJ121" s="918"/>
      <c r="CK121" s="1006"/>
      <c r="CL121" s="1007"/>
      <c r="CM121" s="1007"/>
      <c r="CN121" s="1007"/>
      <c r="CO121" s="1008"/>
      <c r="CP121" s="1016" t="s">
        <v>394</v>
      </c>
      <c r="CQ121" s="1017"/>
      <c r="CR121" s="1017"/>
      <c r="CS121" s="1017"/>
      <c r="CT121" s="1017"/>
      <c r="CU121" s="1017"/>
      <c r="CV121" s="1017"/>
      <c r="CW121" s="1017"/>
      <c r="CX121" s="1017"/>
      <c r="CY121" s="1017"/>
      <c r="CZ121" s="1017"/>
      <c r="DA121" s="1017"/>
      <c r="DB121" s="1017"/>
      <c r="DC121" s="1017"/>
      <c r="DD121" s="1017"/>
      <c r="DE121" s="1017"/>
      <c r="DF121" s="1018"/>
      <c r="DG121" s="922">
        <v>318967</v>
      </c>
      <c r="DH121" s="923"/>
      <c r="DI121" s="923"/>
      <c r="DJ121" s="923"/>
      <c r="DK121" s="923"/>
      <c r="DL121" s="923">
        <v>347828</v>
      </c>
      <c r="DM121" s="923"/>
      <c r="DN121" s="923"/>
      <c r="DO121" s="923"/>
      <c r="DP121" s="923"/>
      <c r="DQ121" s="923">
        <v>443186</v>
      </c>
      <c r="DR121" s="923"/>
      <c r="DS121" s="923"/>
      <c r="DT121" s="923"/>
      <c r="DU121" s="923"/>
      <c r="DV121" s="924">
        <v>15.4</v>
      </c>
      <c r="DW121" s="924"/>
      <c r="DX121" s="924"/>
      <c r="DY121" s="924"/>
      <c r="DZ121" s="925"/>
    </row>
    <row r="122" spans="1:130" s="212" customFormat="1" ht="26.25" customHeight="1" x14ac:dyDescent="0.25">
      <c r="A122" s="1056"/>
      <c r="B122" s="946"/>
      <c r="C122" s="919" t="s">
        <v>432</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122</v>
      </c>
      <c r="AB122" s="956"/>
      <c r="AC122" s="956"/>
      <c r="AD122" s="956"/>
      <c r="AE122" s="957"/>
      <c r="AF122" s="958" t="s">
        <v>122</v>
      </c>
      <c r="AG122" s="956"/>
      <c r="AH122" s="956"/>
      <c r="AI122" s="956"/>
      <c r="AJ122" s="957"/>
      <c r="AK122" s="958" t="s">
        <v>122</v>
      </c>
      <c r="AL122" s="956"/>
      <c r="AM122" s="956"/>
      <c r="AN122" s="956"/>
      <c r="AO122" s="957"/>
      <c r="AP122" s="959" t="s">
        <v>122</v>
      </c>
      <c r="AQ122" s="960"/>
      <c r="AR122" s="960"/>
      <c r="AS122" s="960"/>
      <c r="AT122" s="961"/>
      <c r="AU122" s="991"/>
      <c r="AV122" s="992"/>
      <c r="AW122" s="992"/>
      <c r="AX122" s="992"/>
      <c r="AY122" s="993"/>
      <c r="AZ122" s="970" t="s">
        <v>451</v>
      </c>
      <c r="BA122" s="962"/>
      <c r="BB122" s="962"/>
      <c r="BC122" s="962"/>
      <c r="BD122" s="962"/>
      <c r="BE122" s="962"/>
      <c r="BF122" s="962"/>
      <c r="BG122" s="962"/>
      <c r="BH122" s="962"/>
      <c r="BI122" s="962"/>
      <c r="BJ122" s="962"/>
      <c r="BK122" s="962"/>
      <c r="BL122" s="962"/>
      <c r="BM122" s="962"/>
      <c r="BN122" s="962"/>
      <c r="BO122" s="962"/>
      <c r="BP122" s="963"/>
      <c r="BQ122" s="996">
        <v>5668937</v>
      </c>
      <c r="BR122" s="997"/>
      <c r="BS122" s="997"/>
      <c r="BT122" s="997"/>
      <c r="BU122" s="997"/>
      <c r="BV122" s="997">
        <v>5577580</v>
      </c>
      <c r="BW122" s="997"/>
      <c r="BX122" s="997"/>
      <c r="BY122" s="997"/>
      <c r="BZ122" s="997"/>
      <c r="CA122" s="997">
        <v>5383992</v>
      </c>
      <c r="CB122" s="997"/>
      <c r="CC122" s="997"/>
      <c r="CD122" s="997"/>
      <c r="CE122" s="997"/>
      <c r="CF122" s="1014">
        <v>186.9</v>
      </c>
      <c r="CG122" s="1015"/>
      <c r="CH122" s="1015"/>
      <c r="CI122" s="1015"/>
      <c r="CJ122" s="1015"/>
      <c r="CK122" s="1006"/>
      <c r="CL122" s="1007"/>
      <c r="CM122" s="1007"/>
      <c r="CN122" s="1007"/>
      <c r="CO122" s="1008"/>
      <c r="CP122" s="1016" t="s">
        <v>395</v>
      </c>
      <c r="CQ122" s="1017"/>
      <c r="CR122" s="1017"/>
      <c r="CS122" s="1017"/>
      <c r="CT122" s="1017"/>
      <c r="CU122" s="1017"/>
      <c r="CV122" s="1017"/>
      <c r="CW122" s="1017"/>
      <c r="CX122" s="1017"/>
      <c r="CY122" s="1017"/>
      <c r="CZ122" s="1017"/>
      <c r="DA122" s="1017"/>
      <c r="DB122" s="1017"/>
      <c r="DC122" s="1017"/>
      <c r="DD122" s="1017"/>
      <c r="DE122" s="1017"/>
      <c r="DF122" s="1018"/>
      <c r="DG122" s="922">
        <v>1629</v>
      </c>
      <c r="DH122" s="923"/>
      <c r="DI122" s="923"/>
      <c r="DJ122" s="923"/>
      <c r="DK122" s="923"/>
      <c r="DL122" s="923">
        <v>1823</v>
      </c>
      <c r="DM122" s="923"/>
      <c r="DN122" s="923"/>
      <c r="DO122" s="923"/>
      <c r="DP122" s="923"/>
      <c r="DQ122" s="923">
        <v>1454</v>
      </c>
      <c r="DR122" s="923"/>
      <c r="DS122" s="923"/>
      <c r="DT122" s="923"/>
      <c r="DU122" s="923"/>
      <c r="DV122" s="924">
        <v>0.1</v>
      </c>
      <c r="DW122" s="924"/>
      <c r="DX122" s="924"/>
      <c r="DY122" s="924"/>
      <c r="DZ122" s="925"/>
    </row>
    <row r="123" spans="1:130" s="212" customFormat="1" ht="26.25" customHeight="1" x14ac:dyDescent="0.25">
      <c r="A123" s="1056"/>
      <c r="B123" s="946"/>
      <c r="C123" s="919" t="s">
        <v>438</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122</v>
      </c>
      <c r="AB123" s="956"/>
      <c r="AC123" s="956"/>
      <c r="AD123" s="956"/>
      <c r="AE123" s="957"/>
      <c r="AF123" s="958" t="s">
        <v>122</v>
      </c>
      <c r="AG123" s="956"/>
      <c r="AH123" s="956"/>
      <c r="AI123" s="956"/>
      <c r="AJ123" s="957"/>
      <c r="AK123" s="958" t="s">
        <v>122</v>
      </c>
      <c r="AL123" s="956"/>
      <c r="AM123" s="956"/>
      <c r="AN123" s="956"/>
      <c r="AO123" s="957"/>
      <c r="AP123" s="959" t="s">
        <v>122</v>
      </c>
      <c r="AQ123" s="960"/>
      <c r="AR123" s="960"/>
      <c r="AS123" s="960"/>
      <c r="AT123" s="961"/>
      <c r="AU123" s="994"/>
      <c r="AV123" s="995"/>
      <c r="AW123" s="995"/>
      <c r="AX123" s="995"/>
      <c r="AY123" s="995"/>
      <c r="AZ123" s="233" t="s">
        <v>177</v>
      </c>
      <c r="BA123" s="233"/>
      <c r="BB123" s="233"/>
      <c r="BC123" s="233"/>
      <c r="BD123" s="233"/>
      <c r="BE123" s="233"/>
      <c r="BF123" s="233"/>
      <c r="BG123" s="233"/>
      <c r="BH123" s="233"/>
      <c r="BI123" s="233"/>
      <c r="BJ123" s="233"/>
      <c r="BK123" s="233"/>
      <c r="BL123" s="233"/>
      <c r="BM123" s="233"/>
      <c r="BN123" s="233"/>
      <c r="BO123" s="974" t="s">
        <v>452</v>
      </c>
      <c r="BP123" s="1002"/>
      <c r="BQ123" s="1062">
        <v>7828989</v>
      </c>
      <c r="BR123" s="1028"/>
      <c r="BS123" s="1028"/>
      <c r="BT123" s="1028"/>
      <c r="BU123" s="1028"/>
      <c r="BV123" s="1028">
        <v>7936041</v>
      </c>
      <c r="BW123" s="1028"/>
      <c r="BX123" s="1028"/>
      <c r="BY123" s="1028"/>
      <c r="BZ123" s="1028"/>
      <c r="CA123" s="1028">
        <v>7940720</v>
      </c>
      <c r="CB123" s="1028"/>
      <c r="CC123" s="1028"/>
      <c r="CD123" s="1028"/>
      <c r="CE123" s="1028"/>
      <c r="CF123" s="998"/>
      <c r="CG123" s="999"/>
      <c r="CH123" s="999"/>
      <c r="CI123" s="999"/>
      <c r="CJ123" s="1000"/>
      <c r="CK123" s="1006"/>
      <c r="CL123" s="1007"/>
      <c r="CM123" s="1007"/>
      <c r="CN123" s="1007"/>
      <c r="CO123" s="1008"/>
      <c r="CP123" s="1016" t="s">
        <v>389</v>
      </c>
      <c r="CQ123" s="1017"/>
      <c r="CR123" s="1017"/>
      <c r="CS123" s="1017"/>
      <c r="CT123" s="1017"/>
      <c r="CU123" s="1017"/>
      <c r="CV123" s="1017"/>
      <c r="CW123" s="1017"/>
      <c r="CX123" s="1017"/>
      <c r="CY123" s="1017"/>
      <c r="CZ123" s="1017"/>
      <c r="DA123" s="1017"/>
      <c r="DB123" s="1017"/>
      <c r="DC123" s="1017"/>
      <c r="DD123" s="1017"/>
      <c r="DE123" s="1017"/>
      <c r="DF123" s="1018"/>
      <c r="DG123" s="955" t="s">
        <v>122</v>
      </c>
      <c r="DH123" s="956"/>
      <c r="DI123" s="956"/>
      <c r="DJ123" s="956"/>
      <c r="DK123" s="957"/>
      <c r="DL123" s="958">
        <v>267</v>
      </c>
      <c r="DM123" s="956"/>
      <c r="DN123" s="956"/>
      <c r="DO123" s="956"/>
      <c r="DP123" s="957"/>
      <c r="DQ123" s="958">
        <v>146</v>
      </c>
      <c r="DR123" s="956"/>
      <c r="DS123" s="956"/>
      <c r="DT123" s="956"/>
      <c r="DU123" s="957"/>
      <c r="DV123" s="959">
        <v>0</v>
      </c>
      <c r="DW123" s="960"/>
      <c r="DX123" s="960"/>
      <c r="DY123" s="960"/>
      <c r="DZ123" s="961"/>
    </row>
    <row r="124" spans="1:130" s="212" customFormat="1" ht="26.25" customHeight="1" thickBot="1" x14ac:dyDescent="0.3">
      <c r="A124" s="1056"/>
      <c r="B124" s="946"/>
      <c r="C124" s="919" t="s">
        <v>441</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122</v>
      </c>
      <c r="AB124" s="956"/>
      <c r="AC124" s="956"/>
      <c r="AD124" s="956"/>
      <c r="AE124" s="957"/>
      <c r="AF124" s="958" t="s">
        <v>122</v>
      </c>
      <c r="AG124" s="956"/>
      <c r="AH124" s="956"/>
      <c r="AI124" s="956"/>
      <c r="AJ124" s="957"/>
      <c r="AK124" s="958" t="s">
        <v>122</v>
      </c>
      <c r="AL124" s="956"/>
      <c r="AM124" s="956"/>
      <c r="AN124" s="956"/>
      <c r="AO124" s="957"/>
      <c r="AP124" s="959" t="s">
        <v>122</v>
      </c>
      <c r="AQ124" s="960"/>
      <c r="AR124" s="960"/>
      <c r="AS124" s="960"/>
      <c r="AT124" s="961"/>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24.2</v>
      </c>
      <c r="BR124" s="1024"/>
      <c r="BS124" s="1024"/>
      <c r="BT124" s="1024"/>
      <c r="BU124" s="1024"/>
      <c r="BV124" s="1024">
        <v>16.7</v>
      </c>
      <c r="BW124" s="1024"/>
      <c r="BX124" s="1024"/>
      <c r="BY124" s="1024"/>
      <c r="BZ124" s="1024"/>
      <c r="CA124" s="1024">
        <v>13.7</v>
      </c>
      <c r="CB124" s="1024"/>
      <c r="CC124" s="1024"/>
      <c r="CD124" s="1024"/>
      <c r="CE124" s="1024"/>
      <c r="CF124" s="1025"/>
      <c r="CG124" s="1026"/>
      <c r="CH124" s="1026"/>
      <c r="CI124" s="1026"/>
      <c r="CJ124" s="1027"/>
      <c r="CK124" s="1009"/>
      <c r="CL124" s="1009"/>
      <c r="CM124" s="1009"/>
      <c r="CN124" s="1009"/>
      <c r="CO124" s="1010"/>
      <c r="CP124" s="1016" t="s">
        <v>454</v>
      </c>
      <c r="CQ124" s="1017"/>
      <c r="CR124" s="1017"/>
      <c r="CS124" s="1017"/>
      <c r="CT124" s="1017"/>
      <c r="CU124" s="1017"/>
      <c r="CV124" s="1017"/>
      <c r="CW124" s="1017"/>
      <c r="CX124" s="1017"/>
      <c r="CY124" s="1017"/>
      <c r="CZ124" s="1017"/>
      <c r="DA124" s="1017"/>
      <c r="DB124" s="1017"/>
      <c r="DC124" s="1017"/>
      <c r="DD124" s="1017"/>
      <c r="DE124" s="1017"/>
      <c r="DF124" s="1018"/>
      <c r="DG124" s="1001" t="s">
        <v>122</v>
      </c>
      <c r="DH124" s="983"/>
      <c r="DI124" s="983"/>
      <c r="DJ124" s="983"/>
      <c r="DK124" s="984"/>
      <c r="DL124" s="982" t="s">
        <v>122</v>
      </c>
      <c r="DM124" s="983"/>
      <c r="DN124" s="983"/>
      <c r="DO124" s="983"/>
      <c r="DP124" s="984"/>
      <c r="DQ124" s="982" t="s">
        <v>122</v>
      </c>
      <c r="DR124" s="983"/>
      <c r="DS124" s="983"/>
      <c r="DT124" s="983"/>
      <c r="DU124" s="984"/>
      <c r="DV124" s="985" t="s">
        <v>122</v>
      </c>
      <c r="DW124" s="986"/>
      <c r="DX124" s="986"/>
      <c r="DY124" s="986"/>
      <c r="DZ124" s="987"/>
    </row>
    <row r="125" spans="1:130" s="212" customFormat="1" ht="26.25" customHeight="1" x14ac:dyDescent="0.25">
      <c r="A125" s="1056"/>
      <c r="B125" s="946"/>
      <c r="C125" s="919" t="s">
        <v>443</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122</v>
      </c>
      <c r="AB125" s="956"/>
      <c r="AC125" s="956"/>
      <c r="AD125" s="956"/>
      <c r="AE125" s="957"/>
      <c r="AF125" s="958" t="s">
        <v>122</v>
      </c>
      <c r="AG125" s="956"/>
      <c r="AH125" s="956"/>
      <c r="AI125" s="956"/>
      <c r="AJ125" s="957"/>
      <c r="AK125" s="958" t="s">
        <v>122</v>
      </c>
      <c r="AL125" s="956"/>
      <c r="AM125" s="956"/>
      <c r="AN125" s="956"/>
      <c r="AO125" s="957"/>
      <c r="AP125" s="959" t="s">
        <v>122</v>
      </c>
      <c r="AQ125" s="960"/>
      <c r="AR125" s="960"/>
      <c r="AS125" s="960"/>
      <c r="AT125" s="96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9" t="s">
        <v>455</v>
      </c>
      <c r="CL125" s="1004"/>
      <c r="CM125" s="1004"/>
      <c r="CN125" s="1004"/>
      <c r="CO125" s="1005"/>
      <c r="CP125" s="926" t="s">
        <v>456</v>
      </c>
      <c r="CQ125" s="894"/>
      <c r="CR125" s="894"/>
      <c r="CS125" s="894"/>
      <c r="CT125" s="894"/>
      <c r="CU125" s="894"/>
      <c r="CV125" s="894"/>
      <c r="CW125" s="894"/>
      <c r="CX125" s="894"/>
      <c r="CY125" s="894"/>
      <c r="CZ125" s="894"/>
      <c r="DA125" s="894"/>
      <c r="DB125" s="894"/>
      <c r="DC125" s="894"/>
      <c r="DD125" s="894"/>
      <c r="DE125" s="894"/>
      <c r="DF125" s="895"/>
      <c r="DG125" s="927" t="s">
        <v>122</v>
      </c>
      <c r="DH125" s="928"/>
      <c r="DI125" s="928"/>
      <c r="DJ125" s="928"/>
      <c r="DK125" s="928"/>
      <c r="DL125" s="928" t="s">
        <v>122</v>
      </c>
      <c r="DM125" s="928"/>
      <c r="DN125" s="928"/>
      <c r="DO125" s="928"/>
      <c r="DP125" s="928"/>
      <c r="DQ125" s="928" t="s">
        <v>122</v>
      </c>
      <c r="DR125" s="928"/>
      <c r="DS125" s="928"/>
      <c r="DT125" s="928"/>
      <c r="DU125" s="928"/>
      <c r="DV125" s="929" t="s">
        <v>122</v>
      </c>
      <c r="DW125" s="929"/>
      <c r="DX125" s="929"/>
      <c r="DY125" s="929"/>
      <c r="DZ125" s="930"/>
    </row>
    <row r="126" spans="1:130" s="212" customFormat="1" ht="26.25" customHeight="1" thickBot="1" x14ac:dyDescent="0.3">
      <c r="A126" s="1056"/>
      <c r="B126" s="946"/>
      <c r="C126" s="919" t="s">
        <v>445</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122</v>
      </c>
      <c r="AB126" s="956"/>
      <c r="AC126" s="956"/>
      <c r="AD126" s="956"/>
      <c r="AE126" s="957"/>
      <c r="AF126" s="958" t="s">
        <v>122</v>
      </c>
      <c r="AG126" s="956"/>
      <c r="AH126" s="956"/>
      <c r="AI126" s="956"/>
      <c r="AJ126" s="957"/>
      <c r="AK126" s="958" t="s">
        <v>122</v>
      </c>
      <c r="AL126" s="956"/>
      <c r="AM126" s="956"/>
      <c r="AN126" s="956"/>
      <c r="AO126" s="957"/>
      <c r="AP126" s="959" t="s">
        <v>122</v>
      </c>
      <c r="AQ126" s="960"/>
      <c r="AR126" s="960"/>
      <c r="AS126" s="960"/>
      <c r="AT126" s="96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0"/>
      <c r="CL126" s="1007"/>
      <c r="CM126" s="1007"/>
      <c r="CN126" s="1007"/>
      <c r="CO126" s="1008"/>
      <c r="CP126" s="919" t="s">
        <v>457</v>
      </c>
      <c r="CQ126" s="920"/>
      <c r="CR126" s="920"/>
      <c r="CS126" s="920"/>
      <c r="CT126" s="920"/>
      <c r="CU126" s="920"/>
      <c r="CV126" s="920"/>
      <c r="CW126" s="920"/>
      <c r="CX126" s="920"/>
      <c r="CY126" s="920"/>
      <c r="CZ126" s="920"/>
      <c r="DA126" s="920"/>
      <c r="DB126" s="920"/>
      <c r="DC126" s="920"/>
      <c r="DD126" s="920"/>
      <c r="DE126" s="920"/>
      <c r="DF126" s="921"/>
      <c r="DG126" s="922" t="s">
        <v>122</v>
      </c>
      <c r="DH126" s="923"/>
      <c r="DI126" s="923"/>
      <c r="DJ126" s="923"/>
      <c r="DK126" s="923"/>
      <c r="DL126" s="923" t="s">
        <v>122</v>
      </c>
      <c r="DM126" s="923"/>
      <c r="DN126" s="923"/>
      <c r="DO126" s="923"/>
      <c r="DP126" s="923"/>
      <c r="DQ126" s="923" t="s">
        <v>122</v>
      </c>
      <c r="DR126" s="923"/>
      <c r="DS126" s="923"/>
      <c r="DT126" s="923"/>
      <c r="DU126" s="923"/>
      <c r="DV126" s="924" t="s">
        <v>122</v>
      </c>
      <c r="DW126" s="924"/>
      <c r="DX126" s="924"/>
      <c r="DY126" s="924"/>
      <c r="DZ126" s="925"/>
    </row>
    <row r="127" spans="1:130" s="212" customFormat="1" ht="26.25" customHeight="1" x14ac:dyDescent="0.25">
      <c r="A127" s="1057"/>
      <c r="B127" s="948"/>
      <c r="C127" s="970" t="s">
        <v>458</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v>87</v>
      </c>
      <c r="AB127" s="956"/>
      <c r="AC127" s="956"/>
      <c r="AD127" s="956"/>
      <c r="AE127" s="957"/>
      <c r="AF127" s="958">
        <v>98</v>
      </c>
      <c r="AG127" s="956"/>
      <c r="AH127" s="956"/>
      <c r="AI127" s="956"/>
      <c r="AJ127" s="957"/>
      <c r="AK127" s="958">
        <v>214</v>
      </c>
      <c r="AL127" s="956"/>
      <c r="AM127" s="956"/>
      <c r="AN127" s="956"/>
      <c r="AO127" s="957"/>
      <c r="AP127" s="959">
        <v>0</v>
      </c>
      <c r="AQ127" s="960"/>
      <c r="AR127" s="960"/>
      <c r="AS127" s="960"/>
      <c r="AT127" s="961"/>
      <c r="AU127" s="214"/>
      <c r="AV127" s="214"/>
      <c r="AW127" s="214"/>
      <c r="AX127" s="1029" t="s">
        <v>459</v>
      </c>
      <c r="AY127" s="1030"/>
      <c r="AZ127" s="1030"/>
      <c r="BA127" s="1030"/>
      <c r="BB127" s="1030"/>
      <c r="BC127" s="1030"/>
      <c r="BD127" s="1030"/>
      <c r="BE127" s="1031"/>
      <c r="BF127" s="1032" t="s">
        <v>460</v>
      </c>
      <c r="BG127" s="1030"/>
      <c r="BH127" s="1030"/>
      <c r="BI127" s="1030"/>
      <c r="BJ127" s="1030"/>
      <c r="BK127" s="1030"/>
      <c r="BL127" s="1031"/>
      <c r="BM127" s="1032" t="s">
        <v>461</v>
      </c>
      <c r="BN127" s="1030"/>
      <c r="BO127" s="1030"/>
      <c r="BP127" s="1030"/>
      <c r="BQ127" s="1030"/>
      <c r="BR127" s="1030"/>
      <c r="BS127" s="1031"/>
      <c r="BT127" s="1032" t="s">
        <v>462</v>
      </c>
      <c r="BU127" s="1030"/>
      <c r="BV127" s="1030"/>
      <c r="BW127" s="1030"/>
      <c r="BX127" s="1030"/>
      <c r="BY127" s="1030"/>
      <c r="BZ127" s="1054"/>
      <c r="CA127" s="214"/>
      <c r="CB127" s="214"/>
      <c r="CC127" s="214"/>
      <c r="CD127" s="237"/>
      <c r="CE127" s="237"/>
      <c r="CF127" s="237"/>
      <c r="CG127" s="214"/>
      <c r="CH127" s="214"/>
      <c r="CI127" s="214"/>
      <c r="CJ127" s="236"/>
      <c r="CK127" s="1020"/>
      <c r="CL127" s="1007"/>
      <c r="CM127" s="1007"/>
      <c r="CN127" s="1007"/>
      <c r="CO127" s="1008"/>
      <c r="CP127" s="919" t="s">
        <v>463</v>
      </c>
      <c r="CQ127" s="920"/>
      <c r="CR127" s="920"/>
      <c r="CS127" s="920"/>
      <c r="CT127" s="920"/>
      <c r="CU127" s="920"/>
      <c r="CV127" s="920"/>
      <c r="CW127" s="920"/>
      <c r="CX127" s="920"/>
      <c r="CY127" s="920"/>
      <c r="CZ127" s="920"/>
      <c r="DA127" s="920"/>
      <c r="DB127" s="920"/>
      <c r="DC127" s="920"/>
      <c r="DD127" s="920"/>
      <c r="DE127" s="920"/>
      <c r="DF127" s="921"/>
      <c r="DG127" s="922" t="s">
        <v>122</v>
      </c>
      <c r="DH127" s="923"/>
      <c r="DI127" s="923"/>
      <c r="DJ127" s="923"/>
      <c r="DK127" s="923"/>
      <c r="DL127" s="923" t="s">
        <v>122</v>
      </c>
      <c r="DM127" s="923"/>
      <c r="DN127" s="923"/>
      <c r="DO127" s="923"/>
      <c r="DP127" s="923"/>
      <c r="DQ127" s="923" t="s">
        <v>122</v>
      </c>
      <c r="DR127" s="923"/>
      <c r="DS127" s="923"/>
      <c r="DT127" s="923"/>
      <c r="DU127" s="923"/>
      <c r="DV127" s="924" t="s">
        <v>122</v>
      </c>
      <c r="DW127" s="924"/>
      <c r="DX127" s="924"/>
      <c r="DY127" s="924"/>
      <c r="DZ127" s="925"/>
    </row>
    <row r="128" spans="1:130" s="212" customFormat="1" ht="26.25" customHeight="1" thickBot="1" x14ac:dyDescent="0.3">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25315</v>
      </c>
      <c r="AB128" s="1047"/>
      <c r="AC128" s="1047"/>
      <c r="AD128" s="1047"/>
      <c r="AE128" s="1048"/>
      <c r="AF128" s="1049">
        <v>27810</v>
      </c>
      <c r="AG128" s="1047"/>
      <c r="AH128" s="1047"/>
      <c r="AI128" s="1047"/>
      <c r="AJ128" s="1048"/>
      <c r="AK128" s="1049">
        <v>23278</v>
      </c>
      <c r="AL128" s="1047"/>
      <c r="AM128" s="1047"/>
      <c r="AN128" s="1047"/>
      <c r="AO128" s="1048"/>
      <c r="AP128" s="1050"/>
      <c r="AQ128" s="1051"/>
      <c r="AR128" s="1051"/>
      <c r="AS128" s="1051"/>
      <c r="AT128" s="1052"/>
      <c r="AU128" s="214"/>
      <c r="AV128" s="214"/>
      <c r="AW128" s="214"/>
      <c r="AX128" s="893" t="s">
        <v>466</v>
      </c>
      <c r="AY128" s="894"/>
      <c r="AZ128" s="894"/>
      <c r="BA128" s="894"/>
      <c r="BB128" s="894"/>
      <c r="BC128" s="894"/>
      <c r="BD128" s="894"/>
      <c r="BE128" s="895"/>
      <c r="BF128" s="1033" t="s">
        <v>122</v>
      </c>
      <c r="BG128" s="1034"/>
      <c r="BH128" s="1034"/>
      <c r="BI128" s="1034"/>
      <c r="BJ128" s="1034"/>
      <c r="BK128" s="1034"/>
      <c r="BL128" s="1053"/>
      <c r="BM128" s="1033">
        <v>15</v>
      </c>
      <c r="BN128" s="1034"/>
      <c r="BO128" s="1034"/>
      <c r="BP128" s="1034"/>
      <c r="BQ128" s="1034"/>
      <c r="BR128" s="1034"/>
      <c r="BS128" s="1053"/>
      <c r="BT128" s="1033">
        <v>20</v>
      </c>
      <c r="BU128" s="1034"/>
      <c r="BV128" s="1034"/>
      <c r="BW128" s="1034"/>
      <c r="BX128" s="1034"/>
      <c r="BY128" s="1034"/>
      <c r="BZ128" s="1035"/>
      <c r="CA128" s="237"/>
      <c r="CB128" s="237"/>
      <c r="CC128" s="237"/>
      <c r="CD128" s="237"/>
      <c r="CE128" s="237"/>
      <c r="CF128" s="237"/>
      <c r="CG128" s="214"/>
      <c r="CH128" s="214"/>
      <c r="CI128" s="214"/>
      <c r="CJ128" s="236"/>
      <c r="CK128" s="1021"/>
      <c r="CL128" s="1022"/>
      <c r="CM128" s="1022"/>
      <c r="CN128" s="1022"/>
      <c r="CO128" s="1023"/>
      <c r="CP128" s="1036" t="s">
        <v>467</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2" customFormat="1" ht="26.25" customHeight="1" x14ac:dyDescent="0.25">
      <c r="A129" s="931" t="s">
        <v>102</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71" t="s">
        <v>468</v>
      </c>
      <c r="X129" s="1072"/>
      <c r="Y129" s="1072"/>
      <c r="Z129" s="1073"/>
      <c r="AA129" s="955">
        <v>3453276</v>
      </c>
      <c r="AB129" s="956"/>
      <c r="AC129" s="956"/>
      <c r="AD129" s="956"/>
      <c r="AE129" s="957"/>
      <c r="AF129" s="958">
        <v>3448401</v>
      </c>
      <c r="AG129" s="956"/>
      <c r="AH129" s="956"/>
      <c r="AI129" s="956"/>
      <c r="AJ129" s="957"/>
      <c r="AK129" s="958">
        <v>3431019</v>
      </c>
      <c r="AL129" s="956"/>
      <c r="AM129" s="956"/>
      <c r="AN129" s="956"/>
      <c r="AO129" s="957"/>
      <c r="AP129" s="1074"/>
      <c r="AQ129" s="1075"/>
      <c r="AR129" s="1075"/>
      <c r="AS129" s="1075"/>
      <c r="AT129" s="1076"/>
      <c r="AU129" s="215"/>
      <c r="AV129" s="215"/>
      <c r="AW129" s="215"/>
      <c r="AX129" s="1066" t="s">
        <v>469</v>
      </c>
      <c r="AY129" s="920"/>
      <c r="AZ129" s="920"/>
      <c r="BA129" s="920"/>
      <c r="BB129" s="920"/>
      <c r="BC129" s="920"/>
      <c r="BD129" s="920"/>
      <c r="BE129" s="921"/>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31" t="s">
        <v>470</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71" t="s">
        <v>471</v>
      </c>
      <c r="X130" s="1072"/>
      <c r="Y130" s="1072"/>
      <c r="Z130" s="1073"/>
      <c r="AA130" s="955">
        <v>599481</v>
      </c>
      <c r="AB130" s="956"/>
      <c r="AC130" s="956"/>
      <c r="AD130" s="956"/>
      <c r="AE130" s="957"/>
      <c r="AF130" s="958">
        <v>602922</v>
      </c>
      <c r="AG130" s="956"/>
      <c r="AH130" s="956"/>
      <c r="AI130" s="956"/>
      <c r="AJ130" s="957"/>
      <c r="AK130" s="958">
        <v>550782</v>
      </c>
      <c r="AL130" s="956"/>
      <c r="AM130" s="956"/>
      <c r="AN130" s="956"/>
      <c r="AO130" s="957"/>
      <c r="AP130" s="1074"/>
      <c r="AQ130" s="1075"/>
      <c r="AR130" s="1075"/>
      <c r="AS130" s="1075"/>
      <c r="AT130" s="1076"/>
      <c r="AU130" s="215"/>
      <c r="AV130" s="215"/>
      <c r="AW130" s="215"/>
      <c r="AX130" s="1066" t="s">
        <v>472</v>
      </c>
      <c r="AY130" s="920"/>
      <c r="AZ130" s="920"/>
      <c r="BA130" s="920"/>
      <c r="BB130" s="920"/>
      <c r="BC130" s="920"/>
      <c r="BD130" s="920"/>
      <c r="BE130" s="921"/>
      <c r="BF130" s="1106">
        <v>12.5</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473</v>
      </c>
      <c r="X131" s="1113"/>
      <c r="Y131" s="1113"/>
      <c r="Z131" s="1114"/>
      <c r="AA131" s="1001">
        <v>2853795</v>
      </c>
      <c r="AB131" s="983"/>
      <c r="AC131" s="983"/>
      <c r="AD131" s="983"/>
      <c r="AE131" s="984"/>
      <c r="AF131" s="982">
        <v>2845479</v>
      </c>
      <c r="AG131" s="983"/>
      <c r="AH131" s="983"/>
      <c r="AI131" s="983"/>
      <c r="AJ131" s="984"/>
      <c r="AK131" s="982">
        <v>2880237</v>
      </c>
      <c r="AL131" s="983"/>
      <c r="AM131" s="983"/>
      <c r="AN131" s="983"/>
      <c r="AO131" s="984"/>
      <c r="AP131" s="1063"/>
      <c r="AQ131" s="1064"/>
      <c r="AR131" s="1064"/>
      <c r="AS131" s="1064"/>
      <c r="AT131" s="1065"/>
      <c r="AU131" s="215"/>
      <c r="AV131" s="215"/>
      <c r="AW131" s="215"/>
      <c r="AX131" s="1088" t="s">
        <v>474</v>
      </c>
      <c r="AY131" s="727"/>
      <c r="AZ131" s="727"/>
      <c r="BA131" s="727"/>
      <c r="BB131" s="727"/>
      <c r="BC131" s="727"/>
      <c r="BD131" s="727"/>
      <c r="BE131" s="1037"/>
      <c r="BF131" s="1089">
        <v>13.7</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95" t="s">
        <v>475</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476</v>
      </c>
      <c r="W132" s="1099"/>
      <c r="X132" s="1099"/>
      <c r="Y132" s="1099"/>
      <c r="Z132" s="1100"/>
      <c r="AA132" s="1101">
        <v>13.28553733</v>
      </c>
      <c r="AB132" s="1102"/>
      <c r="AC132" s="1102"/>
      <c r="AD132" s="1102"/>
      <c r="AE132" s="1103"/>
      <c r="AF132" s="1104">
        <v>12.495049160000001</v>
      </c>
      <c r="AG132" s="1102"/>
      <c r="AH132" s="1102"/>
      <c r="AI132" s="1102"/>
      <c r="AJ132" s="1103"/>
      <c r="AK132" s="1104">
        <v>11.82225629</v>
      </c>
      <c r="AL132" s="1102"/>
      <c r="AM132" s="1102"/>
      <c r="AN132" s="1102"/>
      <c r="AO132" s="1103"/>
      <c r="AP132" s="998"/>
      <c r="AQ132" s="999"/>
      <c r="AR132" s="999"/>
      <c r="AS132" s="999"/>
      <c r="AT132" s="1105"/>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477</v>
      </c>
      <c r="W133" s="1082"/>
      <c r="X133" s="1082"/>
      <c r="Y133" s="1082"/>
      <c r="Z133" s="1083"/>
      <c r="AA133" s="1084">
        <v>12</v>
      </c>
      <c r="AB133" s="1085"/>
      <c r="AC133" s="1085"/>
      <c r="AD133" s="1085"/>
      <c r="AE133" s="1086"/>
      <c r="AF133" s="1084">
        <v>12.4</v>
      </c>
      <c r="AG133" s="1085"/>
      <c r="AH133" s="1085"/>
      <c r="AI133" s="1085"/>
      <c r="AJ133" s="1086"/>
      <c r="AK133" s="1084">
        <v>12.5</v>
      </c>
      <c r="AL133" s="1085"/>
      <c r="AM133" s="1085"/>
      <c r="AN133" s="1085"/>
      <c r="AO133" s="1086"/>
      <c r="AP133" s="1025"/>
      <c r="AQ133" s="1026"/>
      <c r="AR133" s="1026"/>
      <c r="AS133" s="1026"/>
      <c r="AT133" s="1087"/>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FD90ZLnNXY9mY1lj1aKpcGIcYR5fqw/uJ++OA6mm/d7vkgloDCVsre5l7GZfufJkI4y79GMKQSB61R4pbz4Aw==" saltValue="cHd4NxgTkUm8x7oAT3pW0Q==" spinCount="100000" sheet="1" objects="1" scenarios="1" formatRows="0"/>
  <mergeCells count="2035">
    <mergeCell ref="B73:P73"/>
    <mergeCell ref="B72:P72"/>
    <mergeCell ref="B71:P71"/>
    <mergeCell ref="B70:P70"/>
    <mergeCell ref="B69:P69"/>
    <mergeCell ref="B68:P68"/>
    <mergeCell ref="BS8:CG8"/>
    <mergeCell ref="BS9:CG9"/>
    <mergeCell ref="BS7:CG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K78:AO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B76:P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Q78:U78"/>
    <mergeCell ref="V78:Z78"/>
    <mergeCell ref="AA78:AE78"/>
    <mergeCell ref="DV78:DZ78"/>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AP76:AT76"/>
    <mergeCell ref="AU76:AY76"/>
    <mergeCell ref="AZ76:BD76"/>
    <mergeCell ref="BS76:CG76"/>
    <mergeCell ref="CH76:CL76"/>
    <mergeCell ref="CM76:CQ76"/>
    <mergeCell ref="BS77:CG77"/>
    <mergeCell ref="CH77:CL77"/>
    <mergeCell ref="CM77:CQ77"/>
    <mergeCell ref="CR77:CV77"/>
    <mergeCell ref="CW77:DA77"/>
    <mergeCell ref="DB77:DF77"/>
    <mergeCell ref="DV76:DZ76"/>
    <mergeCell ref="AF78:AJ78"/>
    <mergeCell ref="B75:P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5:DK75"/>
    <mergeCell ref="DL75:DP75"/>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DL5:DP6"/>
    <mergeCell ref="DQ5:DU6"/>
    <mergeCell ref="AK5:AO6"/>
    <mergeCell ref="AP5:AT6"/>
    <mergeCell ref="AU5:AY6"/>
    <mergeCell ref="BQ5:CG6"/>
    <mergeCell ref="CH5:CL6"/>
    <mergeCell ref="CM5:CQ6"/>
    <mergeCell ref="AK9:AO9"/>
    <mergeCell ref="AP9:AT9"/>
    <mergeCell ref="AU9:AY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478</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ePMuggkOiRkPApx49Y9r2Yyj0os35/h9WFDkbwYFwB4jSvMsoI/VaMC5i7GE/z3IJd4KzsgTazwlIKJQ8vd05Q==" saltValue="g51M4MsOrGkCowjLWgFv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Xt9bRsvrrxTmg4kSCNGdHzTFOdRhvKTFSc3ABSt8QLDTGFg7iAfk8MjZzNTxx6FQn97R8PrwJJg29ODAkmnJeg==" saltValue="dYILQ4Jcq7gWrTQpbduE2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480</v>
      </c>
      <c r="AL6" s="248"/>
      <c r="AM6" s="248"/>
      <c r="AN6" s="248"/>
    </row>
    <row r="7" spans="1:46" ht="13.5" customHeight="1" x14ac:dyDescent="0.25">
      <c r="A7" s="247"/>
      <c r="AK7" s="250"/>
      <c r="AL7" s="251"/>
      <c r="AM7" s="251"/>
      <c r="AN7" s="252"/>
      <c r="AO7" s="1116" t="s">
        <v>481</v>
      </c>
      <c r="AP7" s="253"/>
      <c r="AQ7" s="254" t="s">
        <v>482</v>
      </c>
      <c r="AR7" s="255"/>
    </row>
    <row r="8" spans="1:46" ht="12.75" x14ac:dyDescent="0.25">
      <c r="A8" s="247"/>
      <c r="AK8" s="256"/>
      <c r="AL8" s="257"/>
      <c r="AM8" s="257"/>
      <c r="AN8" s="258"/>
      <c r="AO8" s="1117"/>
      <c r="AP8" s="259" t="s">
        <v>483</v>
      </c>
      <c r="AQ8" s="260" t="s">
        <v>484</v>
      </c>
      <c r="AR8" s="261" t="s">
        <v>485</v>
      </c>
    </row>
    <row r="9" spans="1:46" ht="12.75" x14ac:dyDescent="0.25">
      <c r="A9" s="247"/>
      <c r="AK9" s="1118" t="s">
        <v>486</v>
      </c>
      <c r="AL9" s="1119"/>
      <c r="AM9" s="1119"/>
      <c r="AN9" s="1120"/>
      <c r="AO9" s="262">
        <v>906456</v>
      </c>
      <c r="AP9" s="262">
        <v>193233</v>
      </c>
      <c r="AQ9" s="263">
        <v>154424</v>
      </c>
      <c r="AR9" s="264">
        <v>25.1</v>
      </c>
    </row>
    <row r="10" spans="1:46" ht="13.5" customHeight="1" x14ac:dyDescent="0.25">
      <c r="A10" s="247"/>
      <c r="AK10" s="1118" t="s">
        <v>487</v>
      </c>
      <c r="AL10" s="1119"/>
      <c r="AM10" s="1119"/>
      <c r="AN10" s="1120"/>
      <c r="AO10" s="265">
        <v>10749</v>
      </c>
      <c r="AP10" s="265">
        <v>2291</v>
      </c>
      <c r="AQ10" s="266">
        <v>18194</v>
      </c>
      <c r="AR10" s="267">
        <v>-87.4</v>
      </c>
    </row>
    <row r="11" spans="1:46" ht="13.5" customHeight="1" x14ac:dyDescent="0.25">
      <c r="A11" s="247"/>
      <c r="AK11" s="1118" t="s">
        <v>488</v>
      </c>
      <c r="AL11" s="1119"/>
      <c r="AM11" s="1119"/>
      <c r="AN11" s="1120"/>
      <c r="AO11" s="265" t="s">
        <v>489</v>
      </c>
      <c r="AP11" s="265" t="s">
        <v>489</v>
      </c>
      <c r="AQ11" s="266">
        <v>1285</v>
      </c>
      <c r="AR11" s="267" t="s">
        <v>489</v>
      </c>
    </row>
    <row r="12" spans="1:46" ht="13.5" customHeight="1" x14ac:dyDescent="0.25">
      <c r="A12" s="247"/>
      <c r="AK12" s="1118" t="s">
        <v>490</v>
      </c>
      <c r="AL12" s="1119"/>
      <c r="AM12" s="1119"/>
      <c r="AN12" s="1120"/>
      <c r="AO12" s="265" t="s">
        <v>489</v>
      </c>
      <c r="AP12" s="265" t="s">
        <v>489</v>
      </c>
      <c r="AQ12" s="266" t="s">
        <v>489</v>
      </c>
      <c r="AR12" s="267" t="s">
        <v>489</v>
      </c>
    </row>
    <row r="13" spans="1:46" ht="13.5" customHeight="1" x14ac:dyDescent="0.25">
      <c r="A13" s="247"/>
      <c r="AK13" s="1118" t="s">
        <v>491</v>
      </c>
      <c r="AL13" s="1119"/>
      <c r="AM13" s="1119"/>
      <c r="AN13" s="1120"/>
      <c r="AO13" s="265" t="s">
        <v>489</v>
      </c>
      <c r="AP13" s="265" t="s">
        <v>489</v>
      </c>
      <c r="AQ13" s="266">
        <v>5735</v>
      </c>
      <c r="AR13" s="267" t="s">
        <v>489</v>
      </c>
    </row>
    <row r="14" spans="1:46" ht="13.5" customHeight="1" x14ac:dyDescent="0.25">
      <c r="A14" s="247"/>
      <c r="AK14" s="1118" t="s">
        <v>492</v>
      </c>
      <c r="AL14" s="1119"/>
      <c r="AM14" s="1119"/>
      <c r="AN14" s="1120"/>
      <c r="AO14" s="265">
        <v>22409</v>
      </c>
      <c r="AP14" s="265">
        <v>4777</v>
      </c>
      <c r="AQ14" s="266">
        <v>2950</v>
      </c>
      <c r="AR14" s="267">
        <v>61.9</v>
      </c>
    </row>
    <row r="15" spans="1:46" ht="13.5" customHeight="1" x14ac:dyDescent="0.25">
      <c r="A15" s="247"/>
      <c r="AK15" s="1121" t="s">
        <v>493</v>
      </c>
      <c r="AL15" s="1122"/>
      <c r="AM15" s="1122"/>
      <c r="AN15" s="1123"/>
      <c r="AO15" s="265">
        <v>-68228</v>
      </c>
      <c r="AP15" s="265">
        <v>-14544</v>
      </c>
      <c r="AQ15" s="266">
        <v>-9110</v>
      </c>
      <c r="AR15" s="267">
        <v>59.6</v>
      </c>
    </row>
    <row r="16" spans="1:46" ht="12.75" x14ac:dyDescent="0.25">
      <c r="A16" s="247"/>
      <c r="AK16" s="1121" t="s">
        <v>177</v>
      </c>
      <c r="AL16" s="1122"/>
      <c r="AM16" s="1122"/>
      <c r="AN16" s="1123"/>
      <c r="AO16" s="265">
        <v>871386</v>
      </c>
      <c r="AP16" s="265">
        <v>185757</v>
      </c>
      <c r="AQ16" s="266">
        <v>173477</v>
      </c>
      <c r="AR16" s="267">
        <v>7.1</v>
      </c>
    </row>
    <row r="17" spans="1:46" ht="12.75" x14ac:dyDescent="0.25">
      <c r="A17" s="247"/>
    </row>
    <row r="18" spans="1:46" ht="12.75" x14ac:dyDescent="0.25">
      <c r="A18" s="247"/>
      <c r="AQ18" s="268"/>
      <c r="AR18" s="268"/>
    </row>
    <row r="19" spans="1:46" ht="12.75" x14ac:dyDescent="0.25">
      <c r="A19" s="247"/>
      <c r="AK19" s="243" t="s">
        <v>494</v>
      </c>
    </row>
    <row r="20" spans="1:46" ht="12.75" x14ac:dyDescent="0.25">
      <c r="A20" s="247"/>
      <c r="AK20" s="269"/>
      <c r="AL20" s="270"/>
      <c r="AM20" s="270"/>
      <c r="AN20" s="271"/>
      <c r="AO20" s="272" t="s">
        <v>495</v>
      </c>
      <c r="AP20" s="273" t="s">
        <v>496</v>
      </c>
      <c r="AQ20" s="274" t="s">
        <v>497</v>
      </c>
      <c r="AR20" s="275"/>
    </row>
    <row r="21" spans="1:46" s="248" customFormat="1" ht="12.75" x14ac:dyDescent="0.25">
      <c r="A21" s="276"/>
      <c r="AK21" s="1124" t="s">
        <v>498</v>
      </c>
      <c r="AL21" s="1125"/>
      <c r="AM21" s="1125"/>
      <c r="AN21" s="1126"/>
      <c r="AO21" s="277">
        <v>20.89</v>
      </c>
      <c r="AP21" s="278">
        <v>14.28</v>
      </c>
      <c r="AQ21" s="279">
        <v>6.61</v>
      </c>
      <c r="AS21" s="280"/>
      <c r="AT21" s="276"/>
    </row>
    <row r="22" spans="1:46" s="248" customFormat="1" ht="12.75" x14ac:dyDescent="0.25">
      <c r="A22" s="276"/>
      <c r="AK22" s="1124" t="s">
        <v>499</v>
      </c>
      <c r="AL22" s="1125"/>
      <c r="AM22" s="1125"/>
      <c r="AN22" s="1126"/>
      <c r="AO22" s="281">
        <v>89.9</v>
      </c>
      <c r="AP22" s="282">
        <v>96</v>
      </c>
      <c r="AQ22" s="283">
        <v>-6.1</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5" t="s">
        <v>500</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ht="12.75" x14ac:dyDescent="0.25">
      <c r="A27" s="288"/>
      <c r="AS27" s="243"/>
      <c r="AT27" s="243"/>
    </row>
    <row r="28" spans="1:46" ht="16.149999999999999" x14ac:dyDescent="0.2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502</v>
      </c>
      <c r="AL29" s="248"/>
      <c r="AM29" s="248"/>
      <c r="AN29" s="248"/>
      <c r="AS29" s="290"/>
    </row>
    <row r="30" spans="1:46" ht="13.5" customHeight="1" x14ac:dyDescent="0.25">
      <c r="A30" s="247"/>
      <c r="AK30" s="250"/>
      <c r="AL30" s="251"/>
      <c r="AM30" s="251"/>
      <c r="AN30" s="252"/>
      <c r="AO30" s="1116" t="s">
        <v>481</v>
      </c>
      <c r="AP30" s="253"/>
      <c r="AQ30" s="254" t="s">
        <v>482</v>
      </c>
      <c r="AR30" s="255"/>
    </row>
    <row r="31" spans="1:46" ht="12.75" x14ac:dyDescent="0.25">
      <c r="A31" s="247"/>
      <c r="AK31" s="256"/>
      <c r="AL31" s="257"/>
      <c r="AM31" s="257"/>
      <c r="AN31" s="258"/>
      <c r="AO31" s="1117"/>
      <c r="AP31" s="259" t="s">
        <v>483</v>
      </c>
      <c r="AQ31" s="260" t="s">
        <v>484</v>
      </c>
      <c r="AR31" s="261" t="s">
        <v>485</v>
      </c>
    </row>
    <row r="32" spans="1:46" ht="27" customHeight="1" x14ac:dyDescent="0.25">
      <c r="A32" s="247"/>
      <c r="AK32" s="1132" t="s">
        <v>503</v>
      </c>
      <c r="AL32" s="1133"/>
      <c r="AM32" s="1133"/>
      <c r="AN32" s="1134"/>
      <c r="AO32" s="291">
        <v>548113</v>
      </c>
      <c r="AP32" s="291">
        <v>116844</v>
      </c>
      <c r="AQ32" s="292">
        <v>83140</v>
      </c>
      <c r="AR32" s="293">
        <v>40.5</v>
      </c>
    </row>
    <row r="33" spans="1:46" ht="13.5" customHeight="1" x14ac:dyDescent="0.25">
      <c r="A33" s="247"/>
      <c r="AK33" s="1132" t="s">
        <v>504</v>
      </c>
      <c r="AL33" s="1133"/>
      <c r="AM33" s="1133"/>
      <c r="AN33" s="1134"/>
      <c r="AO33" s="291" t="s">
        <v>489</v>
      </c>
      <c r="AP33" s="291" t="s">
        <v>489</v>
      </c>
      <c r="AQ33" s="292" t="s">
        <v>489</v>
      </c>
      <c r="AR33" s="293" t="s">
        <v>489</v>
      </c>
    </row>
    <row r="34" spans="1:46" ht="27" customHeight="1" x14ac:dyDescent="0.25">
      <c r="A34" s="247"/>
      <c r="AK34" s="1132" t="s">
        <v>505</v>
      </c>
      <c r="AL34" s="1133"/>
      <c r="AM34" s="1133"/>
      <c r="AN34" s="1134"/>
      <c r="AO34" s="291" t="s">
        <v>489</v>
      </c>
      <c r="AP34" s="291" t="s">
        <v>489</v>
      </c>
      <c r="AQ34" s="292" t="s">
        <v>489</v>
      </c>
      <c r="AR34" s="293" t="s">
        <v>489</v>
      </c>
    </row>
    <row r="35" spans="1:46" ht="27" customHeight="1" x14ac:dyDescent="0.25">
      <c r="A35" s="247"/>
      <c r="AK35" s="1132" t="s">
        <v>506</v>
      </c>
      <c r="AL35" s="1133"/>
      <c r="AM35" s="1133"/>
      <c r="AN35" s="1134"/>
      <c r="AO35" s="291">
        <v>330926</v>
      </c>
      <c r="AP35" s="291">
        <v>70545</v>
      </c>
      <c r="AQ35" s="292">
        <v>26106</v>
      </c>
      <c r="AR35" s="293">
        <v>170.2</v>
      </c>
    </row>
    <row r="36" spans="1:46" ht="27" customHeight="1" x14ac:dyDescent="0.25">
      <c r="A36" s="247"/>
      <c r="AK36" s="1132" t="s">
        <v>507</v>
      </c>
      <c r="AL36" s="1133"/>
      <c r="AM36" s="1133"/>
      <c r="AN36" s="1134"/>
      <c r="AO36" s="291">
        <v>35316</v>
      </c>
      <c r="AP36" s="291">
        <v>7528</v>
      </c>
      <c r="AQ36" s="292">
        <v>4689</v>
      </c>
      <c r="AR36" s="293">
        <v>60.5</v>
      </c>
    </row>
    <row r="37" spans="1:46" ht="13.5" customHeight="1" x14ac:dyDescent="0.25">
      <c r="A37" s="247"/>
      <c r="AK37" s="1132" t="s">
        <v>508</v>
      </c>
      <c r="AL37" s="1133"/>
      <c r="AM37" s="1133"/>
      <c r="AN37" s="1134"/>
      <c r="AO37" s="291">
        <v>214</v>
      </c>
      <c r="AP37" s="291">
        <v>46</v>
      </c>
      <c r="AQ37" s="292">
        <v>554</v>
      </c>
      <c r="AR37" s="293">
        <v>-91.7</v>
      </c>
    </row>
    <row r="38" spans="1:46" ht="27" customHeight="1" x14ac:dyDescent="0.25">
      <c r="A38" s="247"/>
      <c r="AK38" s="1135" t="s">
        <v>509</v>
      </c>
      <c r="AL38" s="1136"/>
      <c r="AM38" s="1136"/>
      <c r="AN38" s="1137"/>
      <c r="AO38" s="294" t="s">
        <v>489</v>
      </c>
      <c r="AP38" s="294" t="s">
        <v>489</v>
      </c>
      <c r="AQ38" s="295">
        <v>7</v>
      </c>
      <c r="AR38" s="283" t="s">
        <v>489</v>
      </c>
      <c r="AS38" s="290"/>
    </row>
    <row r="39" spans="1:46" ht="12.75" x14ac:dyDescent="0.25">
      <c r="A39" s="247"/>
      <c r="AK39" s="1135" t="s">
        <v>510</v>
      </c>
      <c r="AL39" s="1136"/>
      <c r="AM39" s="1136"/>
      <c r="AN39" s="1137"/>
      <c r="AO39" s="291">
        <v>-23278</v>
      </c>
      <c r="AP39" s="291">
        <v>-4962</v>
      </c>
      <c r="AQ39" s="292">
        <v>-2038</v>
      </c>
      <c r="AR39" s="293">
        <v>143.5</v>
      </c>
      <c r="AS39" s="290"/>
    </row>
    <row r="40" spans="1:46" ht="27" customHeight="1" x14ac:dyDescent="0.25">
      <c r="A40" s="247"/>
      <c r="AK40" s="1132" t="s">
        <v>511</v>
      </c>
      <c r="AL40" s="1133"/>
      <c r="AM40" s="1133"/>
      <c r="AN40" s="1134"/>
      <c r="AO40" s="291">
        <v>-550782</v>
      </c>
      <c r="AP40" s="291">
        <v>-117412</v>
      </c>
      <c r="AQ40" s="292">
        <v>-74354</v>
      </c>
      <c r="AR40" s="293">
        <v>57.9</v>
      </c>
      <c r="AS40" s="290"/>
    </row>
    <row r="41" spans="1:46" ht="12.75" x14ac:dyDescent="0.25">
      <c r="A41" s="247"/>
      <c r="AK41" s="1138" t="s">
        <v>287</v>
      </c>
      <c r="AL41" s="1139"/>
      <c r="AM41" s="1139"/>
      <c r="AN41" s="1140"/>
      <c r="AO41" s="291">
        <v>340509</v>
      </c>
      <c r="AP41" s="291">
        <v>72588</v>
      </c>
      <c r="AQ41" s="292">
        <v>38106</v>
      </c>
      <c r="AR41" s="293">
        <v>90.5</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512</v>
      </c>
    </row>
    <row r="48" spans="1:46" ht="12.75" x14ac:dyDescent="0.25">
      <c r="A48" s="247"/>
      <c r="AK48" s="301" t="s">
        <v>513</v>
      </c>
      <c r="AL48" s="301"/>
      <c r="AM48" s="301"/>
      <c r="AN48" s="301"/>
      <c r="AO48" s="301"/>
      <c r="AP48" s="301"/>
      <c r="AQ48" s="302"/>
      <c r="AR48" s="301"/>
    </row>
    <row r="49" spans="1:44" ht="13.5" customHeight="1" x14ac:dyDescent="0.25">
      <c r="A49" s="247"/>
      <c r="AK49" s="303"/>
      <c r="AL49" s="304"/>
      <c r="AM49" s="1127" t="s">
        <v>481</v>
      </c>
      <c r="AN49" s="1129" t="s">
        <v>514</v>
      </c>
      <c r="AO49" s="1130"/>
      <c r="AP49" s="1130"/>
      <c r="AQ49" s="1130"/>
      <c r="AR49" s="1131"/>
    </row>
    <row r="50" spans="1:44" ht="12.75" x14ac:dyDescent="0.25">
      <c r="A50" s="247"/>
      <c r="AK50" s="305"/>
      <c r="AL50" s="306"/>
      <c r="AM50" s="1128"/>
      <c r="AN50" s="307" t="s">
        <v>515</v>
      </c>
      <c r="AO50" s="308" t="s">
        <v>516</v>
      </c>
      <c r="AP50" s="309" t="s">
        <v>517</v>
      </c>
      <c r="AQ50" s="310" t="s">
        <v>518</v>
      </c>
      <c r="AR50" s="311" t="s">
        <v>519</v>
      </c>
    </row>
    <row r="51" spans="1:44" ht="12.75" x14ac:dyDescent="0.25">
      <c r="A51" s="247"/>
      <c r="AK51" s="303" t="s">
        <v>520</v>
      </c>
      <c r="AL51" s="304"/>
      <c r="AM51" s="312">
        <v>551352</v>
      </c>
      <c r="AN51" s="313">
        <v>103599</v>
      </c>
      <c r="AO51" s="314">
        <v>-4.0999999999999996</v>
      </c>
      <c r="AP51" s="315">
        <v>126525</v>
      </c>
      <c r="AQ51" s="316">
        <v>0.2</v>
      </c>
      <c r="AR51" s="317">
        <v>-4.3</v>
      </c>
    </row>
    <row r="52" spans="1:44" ht="12.75" x14ac:dyDescent="0.25">
      <c r="A52" s="247"/>
      <c r="AK52" s="318"/>
      <c r="AL52" s="319" t="s">
        <v>521</v>
      </c>
      <c r="AM52" s="320">
        <v>236896</v>
      </c>
      <c r="AN52" s="321">
        <v>44513</v>
      </c>
      <c r="AO52" s="322">
        <v>-8.1</v>
      </c>
      <c r="AP52" s="323">
        <v>67052</v>
      </c>
      <c r="AQ52" s="324">
        <v>18.100000000000001</v>
      </c>
      <c r="AR52" s="325">
        <v>-26.2</v>
      </c>
    </row>
    <row r="53" spans="1:44" ht="12.75" x14ac:dyDescent="0.25">
      <c r="A53" s="247"/>
      <c r="AK53" s="303" t="s">
        <v>522</v>
      </c>
      <c r="AL53" s="304"/>
      <c r="AM53" s="312">
        <v>715526</v>
      </c>
      <c r="AN53" s="313">
        <v>138614</v>
      </c>
      <c r="AO53" s="314">
        <v>33.799999999999997</v>
      </c>
      <c r="AP53" s="315">
        <v>122054</v>
      </c>
      <c r="AQ53" s="316">
        <v>-3.5</v>
      </c>
      <c r="AR53" s="317">
        <v>37.299999999999997</v>
      </c>
    </row>
    <row r="54" spans="1:44" ht="12.75" x14ac:dyDescent="0.25">
      <c r="A54" s="247"/>
      <c r="AK54" s="318"/>
      <c r="AL54" s="319" t="s">
        <v>521</v>
      </c>
      <c r="AM54" s="320">
        <v>309131</v>
      </c>
      <c r="AN54" s="321">
        <v>59886</v>
      </c>
      <c r="AO54" s="322">
        <v>34.5</v>
      </c>
      <c r="AP54" s="323">
        <v>68298</v>
      </c>
      <c r="AQ54" s="324">
        <v>1.9</v>
      </c>
      <c r="AR54" s="325">
        <v>32.6</v>
      </c>
    </row>
    <row r="55" spans="1:44" ht="12.75" x14ac:dyDescent="0.25">
      <c r="A55" s="247"/>
      <c r="AK55" s="303" t="s">
        <v>523</v>
      </c>
      <c r="AL55" s="304"/>
      <c r="AM55" s="312">
        <v>487764</v>
      </c>
      <c r="AN55" s="313">
        <v>97631</v>
      </c>
      <c r="AO55" s="314">
        <v>-29.6</v>
      </c>
      <c r="AP55" s="315">
        <v>111644</v>
      </c>
      <c r="AQ55" s="316">
        <v>-8.5</v>
      </c>
      <c r="AR55" s="317">
        <v>-21.1</v>
      </c>
    </row>
    <row r="56" spans="1:44" ht="12.75" x14ac:dyDescent="0.25">
      <c r="A56" s="247"/>
      <c r="AK56" s="318"/>
      <c r="AL56" s="319" t="s">
        <v>521</v>
      </c>
      <c r="AM56" s="320">
        <v>275818</v>
      </c>
      <c r="AN56" s="321">
        <v>55208</v>
      </c>
      <c r="AO56" s="322">
        <v>-7.8</v>
      </c>
      <c r="AP56" s="323">
        <v>66606</v>
      </c>
      <c r="AQ56" s="324">
        <v>-2.5</v>
      </c>
      <c r="AR56" s="325">
        <v>-5.3</v>
      </c>
    </row>
    <row r="57" spans="1:44" ht="12.75" x14ac:dyDescent="0.25">
      <c r="A57" s="247"/>
      <c r="AK57" s="303" t="s">
        <v>524</v>
      </c>
      <c r="AL57" s="304"/>
      <c r="AM57" s="312">
        <v>711341</v>
      </c>
      <c r="AN57" s="313">
        <v>147123</v>
      </c>
      <c r="AO57" s="314">
        <v>50.7</v>
      </c>
      <c r="AP57" s="315">
        <v>127917</v>
      </c>
      <c r="AQ57" s="316">
        <v>14.6</v>
      </c>
      <c r="AR57" s="317">
        <v>36.1</v>
      </c>
    </row>
    <row r="58" spans="1:44" ht="12.75" x14ac:dyDescent="0.25">
      <c r="A58" s="247"/>
      <c r="AK58" s="318"/>
      <c r="AL58" s="319" t="s">
        <v>521</v>
      </c>
      <c r="AM58" s="320">
        <v>540344</v>
      </c>
      <c r="AN58" s="321">
        <v>111757</v>
      </c>
      <c r="AO58" s="322">
        <v>102.4</v>
      </c>
      <c r="AP58" s="323">
        <v>69746</v>
      </c>
      <c r="AQ58" s="324">
        <v>4.7</v>
      </c>
      <c r="AR58" s="325">
        <v>97.7</v>
      </c>
    </row>
    <row r="59" spans="1:44" ht="12.75" x14ac:dyDescent="0.25">
      <c r="A59" s="247"/>
      <c r="AK59" s="303" t="s">
        <v>525</v>
      </c>
      <c r="AL59" s="304"/>
      <c r="AM59" s="312">
        <v>755637</v>
      </c>
      <c r="AN59" s="313">
        <v>161082</v>
      </c>
      <c r="AO59" s="314">
        <v>9.5</v>
      </c>
      <c r="AP59" s="315">
        <v>135931</v>
      </c>
      <c r="AQ59" s="316">
        <v>6.3</v>
      </c>
      <c r="AR59" s="317">
        <v>3.2</v>
      </c>
    </row>
    <row r="60" spans="1:44" ht="12.75" x14ac:dyDescent="0.25">
      <c r="A60" s="247"/>
      <c r="AK60" s="318"/>
      <c r="AL60" s="319" t="s">
        <v>521</v>
      </c>
      <c r="AM60" s="320">
        <v>211679</v>
      </c>
      <c r="AN60" s="321">
        <v>45124</v>
      </c>
      <c r="AO60" s="322">
        <v>-59.6</v>
      </c>
      <c r="AP60" s="323">
        <v>75320</v>
      </c>
      <c r="AQ60" s="324">
        <v>8</v>
      </c>
      <c r="AR60" s="325">
        <v>-67.599999999999994</v>
      </c>
    </row>
    <row r="61" spans="1:44" ht="12.75" x14ac:dyDescent="0.25">
      <c r="A61" s="247"/>
      <c r="AK61" s="303" t="s">
        <v>526</v>
      </c>
      <c r="AL61" s="326"/>
      <c r="AM61" s="312">
        <v>644324</v>
      </c>
      <c r="AN61" s="313">
        <v>129610</v>
      </c>
      <c r="AO61" s="314">
        <v>12.1</v>
      </c>
      <c r="AP61" s="315">
        <v>124814</v>
      </c>
      <c r="AQ61" s="327">
        <v>1.8</v>
      </c>
      <c r="AR61" s="317">
        <v>10.3</v>
      </c>
    </row>
    <row r="62" spans="1:44" ht="12.75" x14ac:dyDescent="0.25">
      <c r="A62" s="247"/>
      <c r="AK62" s="318"/>
      <c r="AL62" s="319" t="s">
        <v>521</v>
      </c>
      <c r="AM62" s="320">
        <v>314774</v>
      </c>
      <c r="AN62" s="321">
        <v>63298</v>
      </c>
      <c r="AO62" s="322">
        <v>12.3</v>
      </c>
      <c r="AP62" s="323">
        <v>69404</v>
      </c>
      <c r="AQ62" s="324">
        <v>6</v>
      </c>
      <c r="AR62" s="325">
        <v>6.3</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jRQK0Y6HXcVwyMpb1xW5STrpAcGdqBEMLVKPcDqu77Jpa+QX+8HZi+4bKWbwM/xX2XrRVSxG17NYuqnbuwrBQg==" saltValue="+JU/QH+ev61dFCF5kYik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478</v>
      </c>
    </row>
    <row r="121" spans="125:125" ht="13.5" hidden="1" customHeight="1" x14ac:dyDescent="0.25">
      <c r="DU121" s="241"/>
    </row>
  </sheetData>
  <sheetProtection algorithmName="SHA-512" hashValue="j/bNgjZGyB3J/e+BADbFyIaGVD0DSU68tXA+294va2SFFgEGfLNJCkeu/Dy+GB3TMTjpTltVpDCibWldTG8nPg==" saltValue="6r4DTTgjofp/Lqqyq3FY6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478</v>
      </c>
    </row>
  </sheetData>
  <sheetProtection algorithmName="SHA-512" hashValue="YSMhJRnQ/yX0Wd6uNSvONkivhtsdwoStuGC+z5sWXVMerB3YxQaHSiApMi19VsA3PcYMG3VDvxT4IQuMVLbtGw==" saltValue="33/KiElZAYS1Arfbw9Xo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41" t="s">
        <v>3</v>
      </c>
      <c r="D47" s="1141"/>
      <c r="E47" s="1142"/>
      <c r="F47" s="11">
        <v>20.53</v>
      </c>
      <c r="G47" s="12">
        <v>18.399999999999999</v>
      </c>
      <c r="H47" s="12">
        <v>19.399999999999999</v>
      </c>
      <c r="I47" s="12">
        <v>19.45</v>
      </c>
      <c r="J47" s="13">
        <v>19.55</v>
      </c>
    </row>
    <row r="48" spans="2:10" ht="57.75" customHeight="1" x14ac:dyDescent="0.25">
      <c r="B48" s="14"/>
      <c r="C48" s="1143" t="s">
        <v>4</v>
      </c>
      <c r="D48" s="1143"/>
      <c r="E48" s="1144"/>
      <c r="F48" s="15">
        <v>5.15</v>
      </c>
      <c r="G48" s="16">
        <v>5.49</v>
      </c>
      <c r="H48" s="16">
        <v>5.57</v>
      </c>
      <c r="I48" s="16">
        <v>5.86</v>
      </c>
      <c r="J48" s="17">
        <v>7.76</v>
      </c>
    </row>
    <row r="49" spans="2:10" ht="57.75" customHeight="1" thickBot="1" x14ac:dyDescent="0.3">
      <c r="B49" s="18"/>
      <c r="C49" s="1145" t="s">
        <v>5</v>
      </c>
      <c r="D49" s="1145"/>
      <c r="E49" s="1146"/>
      <c r="F49" s="19">
        <v>0.89</v>
      </c>
      <c r="G49" s="20">
        <v>0.88</v>
      </c>
      <c r="H49" s="20" t="s">
        <v>533</v>
      </c>
      <c r="I49" s="20">
        <v>0.31</v>
      </c>
      <c r="J49" s="21">
        <v>1.87</v>
      </c>
    </row>
    <row r="50" spans="2:10" ht="12.75" x14ac:dyDescent="0.25"/>
  </sheetData>
  <sheetProtection algorithmName="SHA-512" hashValue="hsnepPZ7kuTgi8dbLOQMuqymF6EfvRgDXD9TaT2JeFdlm8lXAUFfaV/F3VRPADahngjRvY4DRhw052wVyIfvwg==" saltValue="7uOWz/akdhEYtMpZIdGX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2026-03-16T10:28:49Z</cp:lastPrinted>
  <dcterms:created xsi:type="dcterms:W3CDTF">2026-02-26T09:42:03Z</dcterms:created>
  <dcterms:modified xsi:type="dcterms:W3CDTF">2026-03-19T00:58:49Z</dcterms:modified>
  <cp:category/>
</cp:coreProperties>
</file>